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.pavlova\CIC\wastes\ТБО\Таблици ТБО\"/>
    </mc:Choice>
  </mc:AlternateContent>
  <bookViews>
    <workbookView xWindow="0" yWindow="75" windowWidth="19035" windowHeight="11760" tabRatio="773"/>
  </bookViews>
  <sheets>
    <sheet name="lv per t" sheetId="5" r:id="rId1"/>
    <sheet name="lv per cap" sheetId="4" r:id="rId2"/>
    <sheet name="kg per cap" sheetId="1" r:id="rId3"/>
    <sheet name="Sheet1" sheetId="8" r:id="rId4"/>
    <sheet name="quantity" sheetId="6" r:id="rId5"/>
    <sheet name="sum" sheetId="7" r:id="rId6"/>
    <sheet name="население" sheetId="9" r:id="rId7"/>
  </sheets>
  <definedNames>
    <definedName name="_xlnm._FilterDatabase" localSheetId="2" hidden="1">'kg per cap'!$A$2:$V$303</definedName>
    <definedName name="_xlnm._FilterDatabase" localSheetId="1" hidden="1">'lv per cap'!$B$2:$X$303</definedName>
    <definedName name="_xlnm._FilterDatabase" localSheetId="0" hidden="1">'lv per t'!$A$2:$BD$303</definedName>
    <definedName name="_xlnm._FilterDatabase" localSheetId="4" hidden="1">quantity!$A$2:$AC$303</definedName>
    <definedName name="_xlnm._FilterDatabase" localSheetId="5" hidden="1">sum!$A$2:$Z$2</definedName>
    <definedName name="_xlnm._FilterDatabase" localSheetId="6" hidden="1">население!$A$2:$T$303</definedName>
  </definedNames>
  <calcPr calcId="152511"/>
  <pivotCaches>
    <pivotCache cacheId="0" r:id="rId8"/>
    <pivotCache cacheId="2" r:id="rId9"/>
  </pivotCaches>
</workbook>
</file>

<file path=xl/calcChain.xml><?xml version="1.0" encoding="utf-8"?>
<calcChain xmlns="http://schemas.openxmlformats.org/spreadsheetml/2006/main">
  <c r="D303" i="5" l="1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3" i="4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6" i="1"/>
  <c r="AS287" i="6"/>
  <c r="AS288" i="6"/>
  <c r="AS289" i="6"/>
  <c r="AS290" i="6"/>
  <c r="AS291" i="6"/>
  <c r="AS292" i="6"/>
  <c r="AS293" i="6"/>
  <c r="AS294" i="6"/>
  <c r="AS295" i="6"/>
  <c r="AS296" i="6"/>
  <c r="AS297" i="6"/>
  <c r="AS298" i="6"/>
  <c r="AS299" i="6"/>
  <c r="AS300" i="6"/>
  <c r="AS301" i="6"/>
  <c r="AS302" i="6"/>
  <c r="AS303" i="6"/>
  <c r="AS270" i="6"/>
  <c r="AS271" i="6"/>
  <c r="AS272" i="6"/>
  <c r="AS273" i="6"/>
  <c r="AS274" i="6"/>
  <c r="AS275" i="6"/>
  <c r="AS276" i="6"/>
  <c r="AS277" i="6"/>
  <c r="AS278" i="6"/>
  <c r="AS279" i="6"/>
  <c r="AS280" i="6"/>
  <c r="AS281" i="6"/>
  <c r="AS282" i="6"/>
  <c r="AS283" i="6"/>
  <c r="AS284" i="6"/>
  <c r="AS285" i="6"/>
  <c r="AS286" i="6"/>
  <c r="AS258" i="6"/>
  <c r="AS259" i="6"/>
  <c r="AS260" i="6"/>
  <c r="AS261" i="6"/>
  <c r="AS262" i="6"/>
  <c r="AS263" i="6"/>
  <c r="AS264" i="6"/>
  <c r="AS265" i="6"/>
  <c r="AS266" i="6"/>
  <c r="AS267" i="6"/>
  <c r="AS268" i="6"/>
  <c r="AS269" i="6"/>
  <c r="AS235" i="6"/>
  <c r="AS236" i="6"/>
  <c r="AS237" i="6"/>
  <c r="AS238" i="6"/>
  <c r="AS239" i="6"/>
  <c r="AS240" i="6"/>
  <c r="AS241" i="6"/>
  <c r="AS242" i="6"/>
  <c r="AS243" i="6"/>
  <c r="AS244" i="6"/>
  <c r="AS245" i="6"/>
  <c r="AS246" i="6"/>
  <c r="AS247" i="6"/>
  <c r="AS248" i="6"/>
  <c r="AS249" i="6"/>
  <c r="AS250" i="6"/>
  <c r="AS251" i="6"/>
  <c r="AS252" i="6"/>
  <c r="AS253" i="6"/>
  <c r="AS254" i="6"/>
  <c r="AS255" i="6"/>
  <c r="AS256" i="6"/>
  <c r="AS257" i="6"/>
  <c r="AS234" i="6"/>
  <c r="AS189" i="6"/>
  <c r="AS190" i="6"/>
  <c r="AS191" i="6"/>
  <c r="AS192" i="6"/>
  <c r="AS193" i="6"/>
  <c r="AS194" i="6"/>
  <c r="AS195" i="6"/>
  <c r="AS196" i="6"/>
  <c r="AS197" i="6"/>
  <c r="AS198" i="6"/>
  <c r="AS199" i="6"/>
  <c r="AS200" i="6"/>
  <c r="AS201" i="6"/>
  <c r="AS202" i="6"/>
  <c r="AS203" i="6"/>
  <c r="AS204" i="6"/>
  <c r="AS205" i="6"/>
  <c r="AS206" i="6"/>
  <c r="AS207" i="6"/>
  <c r="AS208" i="6"/>
  <c r="AS209" i="6"/>
  <c r="AS210" i="6"/>
  <c r="AS211" i="6"/>
  <c r="AS212" i="6"/>
  <c r="AS213" i="6"/>
  <c r="AS214" i="6"/>
  <c r="AS215" i="6"/>
  <c r="AS216" i="6"/>
  <c r="AS217" i="6"/>
  <c r="AS218" i="6"/>
  <c r="AS219" i="6"/>
  <c r="AS220" i="6"/>
  <c r="AS221" i="6"/>
  <c r="AS222" i="6"/>
  <c r="AS223" i="6"/>
  <c r="AS224" i="6"/>
  <c r="AS225" i="6"/>
  <c r="AS226" i="6"/>
  <c r="AS227" i="6"/>
  <c r="AS228" i="6"/>
  <c r="AS229" i="6"/>
  <c r="AS230" i="6"/>
  <c r="AS231" i="6"/>
  <c r="AS232" i="6"/>
  <c r="AS233" i="6"/>
  <c r="AS187" i="6"/>
  <c r="AS188" i="6"/>
  <c r="AS178" i="6"/>
  <c r="AS179" i="6"/>
  <c r="AS180" i="6"/>
  <c r="AS181" i="6"/>
  <c r="AS182" i="6"/>
  <c r="AS183" i="6"/>
  <c r="AS184" i="6"/>
  <c r="AS185" i="6"/>
  <c r="AS186" i="6"/>
  <c r="AS166" i="6"/>
  <c r="AS167" i="6"/>
  <c r="AS168" i="6"/>
  <c r="AS169" i="6"/>
  <c r="AS170" i="6"/>
  <c r="AS171" i="6"/>
  <c r="AS172" i="6"/>
  <c r="AS113" i="6"/>
  <c r="AS114" i="6"/>
  <c r="AS115" i="6"/>
  <c r="AS116" i="6"/>
  <c r="AS117" i="6"/>
  <c r="AS118" i="6"/>
  <c r="AS57" i="6"/>
  <c r="AS58" i="6"/>
  <c r="AS59" i="6"/>
  <c r="AS60" i="6"/>
  <c r="AS61" i="6"/>
  <c r="AS62" i="6"/>
  <c r="AS63" i="6"/>
  <c r="AS64" i="6"/>
  <c r="AS65" i="6"/>
  <c r="AS66" i="6"/>
  <c r="AS67" i="6"/>
  <c r="AS68" i="6"/>
  <c r="AS69" i="6"/>
  <c r="AS70" i="6"/>
  <c r="AS71" i="6"/>
  <c r="AS72" i="6"/>
  <c r="AS73" i="6"/>
  <c r="AS74" i="6"/>
  <c r="AS75" i="6"/>
  <c r="AS76" i="6"/>
  <c r="AS77" i="6"/>
  <c r="AS78" i="6"/>
  <c r="AS79" i="6"/>
  <c r="AS80" i="6"/>
  <c r="AS81" i="6"/>
  <c r="AS82" i="6"/>
  <c r="AS83" i="6"/>
  <c r="AS84" i="6"/>
  <c r="AS85" i="6"/>
  <c r="AS86" i="6"/>
  <c r="AS87" i="6"/>
  <c r="AS88" i="6"/>
  <c r="AS89" i="6"/>
  <c r="AS90" i="6"/>
  <c r="AS91" i="6"/>
  <c r="AS92" i="6"/>
  <c r="AS93" i="6"/>
  <c r="AS94" i="6"/>
  <c r="AS95" i="6"/>
  <c r="AS96" i="6"/>
  <c r="AS97" i="6"/>
  <c r="AS98" i="6"/>
  <c r="AS99" i="6"/>
  <c r="AS100" i="6"/>
  <c r="AS101" i="6"/>
  <c r="AS102" i="6"/>
  <c r="AS103" i="6"/>
  <c r="AS104" i="6"/>
  <c r="AS105" i="6"/>
  <c r="AS106" i="6"/>
  <c r="AS107" i="6"/>
  <c r="AS108" i="6"/>
  <c r="AS109" i="6"/>
  <c r="AS110" i="6"/>
  <c r="AS111" i="6"/>
  <c r="AS112" i="6"/>
  <c r="AS119" i="6"/>
  <c r="AS120" i="6"/>
  <c r="AS121" i="6"/>
  <c r="AS122" i="6"/>
  <c r="AS123" i="6"/>
  <c r="AS124" i="6"/>
  <c r="AS125" i="6"/>
  <c r="AS126" i="6"/>
  <c r="AS127" i="6"/>
  <c r="AS128" i="6"/>
  <c r="AS129" i="6"/>
  <c r="AS130" i="6"/>
  <c r="AS131" i="6"/>
  <c r="AS132" i="6"/>
  <c r="AS133" i="6"/>
  <c r="AS134" i="6"/>
  <c r="AS135" i="6"/>
  <c r="AS136" i="6"/>
  <c r="AS137" i="6"/>
  <c r="AS138" i="6"/>
  <c r="AS139" i="6"/>
  <c r="AS140" i="6"/>
  <c r="AS141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30" i="6"/>
  <c r="AS31" i="6"/>
  <c r="AS32" i="6"/>
  <c r="AS33" i="6"/>
  <c r="AS34" i="6"/>
  <c r="AS35" i="6"/>
  <c r="AS36" i="6"/>
  <c r="AS37" i="6"/>
  <c r="AS38" i="6"/>
  <c r="AS39" i="6"/>
  <c r="AS29" i="6"/>
  <c r="AS142" i="6"/>
  <c r="AS143" i="6"/>
  <c r="AS144" i="6"/>
  <c r="AS145" i="6"/>
  <c r="AS146" i="6"/>
  <c r="AS147" i="6"/>
  <c r="AS148" i="6"/>
  <c r="AS149" i="6"/>
  <c r="AS150" i="6"/>
  <c r="AS151" i="6"/>
  <c r="AS152" i="6"/>
  <c r="AS153" i="6"/>
  <c r="AS154" i="6"/>
  <c r="AS155" i="6"/>
  <c r="AS156" i="6"/>
  <c r="AS157" i="6"/>
  <c r="AS158" i="6"/>
  <c r="AS159" i="6"/>
  <c r="AS160" i="6"/>
  <c r="AS161" i="6"/>
  <c r="AS162" i="6"/>
  <c r="AS163" i="6"/>
  <c r="AS164" i="6"/>
  <c r="AS165" i="6"/>
  <c r="AS173" i="6"/>
  <c r="AS174" i="6"/>
  <c r="AS175" i="6"/>
  <c r="AS176" i="6"/>
  <c r="AS177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12" i="6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7" i="4"/>
  <c r="N11" i="9"/>
  <c r="N9" i="9" s="1"/>
  <c r="K9" i="1" s="1"/>
  <c r="N10" i="9"/>
  <c r="N8" i="9"/>
  <c r="K8" i="1" s="1"/>
  <c r="N7" i="9"/>
  <c r="N4" i="9" s="1"/>
  <c r="K4" i="1" s="1"/>
  <c r="N6" i="9"/>
  <c r="N5" i="9"/>
  <c r="K5" i="1" s="1"/>
  <c r="M11" i="9"/>
  <c r="M10" i="9"/>
  <c r="J10" i="4" s="1"/>
  <c r="M8" i="9"/>
  <c r="J8" i="4" s="1"/>
  <c r="M7" i="9"/>
  <c r="M6" i="9"/>
  <c r="J6" i="4" s="1"/>
  <c r="M5" i="9"/>
  <c r="M4" i="9" s="1"/>
  <c r="J4" i="4" s="1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O9" i="7"/>
  <c r="P11" i="6"/>
  <c r="P10" i="6"/>
  <c r="P8" i="6"/>
  <c r="P7" i="6"/>
  <c r="P6" i="6"/>
  <c r="P5" i="6"/>
  <c r="O11" i="6"/>
  <c r="K11" i="5" s="1"/>
  <c r="O10" i="6"/>
  <c r="K10" i="5" s="1"/>
  <c r="O8" i="6"/>
  <c r="J8" i="1" s="1"/>
  <c r="O7" i="6"/>
  <c r="K7" i="5" s="1"/>
  <c r="O6" i="6"/>
  <c r="O5" i="6"/>
  <c r="K7" i="1" l="1"/>
  <c r="K11" i="1"/>
  <c r="J5" i="1"/>
  <c r="J5" i="4"/>
  <c r="K8" i="5"/>
  <c r="O4" i="6"/>
  <c r="J4" i="1" s="1"/>
  <c r="P9" i="6"/>
  <c r="J7" i="1"/>
  <c r="K5" i="5"/>
  <c r="J11" i="1"/>
  <c r="K6" i="5"/>
  <c r="O9" i="6"/>
  <c r="P4" i="6"/>
  <c r="J6" i="1"/>
  <c r="J10" i="1"/>
  <c r="N3" i="9"/>
  <c r="K3" i="1" s="1"/>
  <c r="M9" i="9"/>
  <c r="M3" i="9" l="1"/>
  <c r="J3" i="4" s="1"/>
  <c r="J9" i="4"/>
  <c r="J9" i="1"/>
  <c r="P3" i="6"/>
  <c r="O3" i="6"/>
  <c r="K3" i="5" s="1"/>
  <c r="K9" i="5"/>
  <c r="K4" i="5"/>
  <c r="J3" i="1" l="1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J303" i="5"/>
  <c r="J302" i="5"/>
  <c r="J301" i="5"/>
  <c r="J300" i="5"/>
  <c r="J299" i="5"/>
  <c r="J297" i="5"/>
  <c r="J296" i="5"/>
  <c r="J295" i="5"/>
  <c r="J294" i="5"/>
  <c r="J293" i="5"/>
  <c r="J292" i="5"/>
  <c r="J291" i="5"/>
  <c r="J290" i="5"/>
  <c r="J289" i="5"/>
  <c r="J288" i="5"/>
  <c r="J286" i="5"/>
  <c r="J285" i="5"/>
  <c r="J284" i="5"/>
  <c r="J283" i="5"/>
  <c r="J282" i="5"/>
  <c r="J281" i="5"/>
  <c r="J280" i="5"/>
  <c r="J279" i="5"/>
  <c r="J278" i="5"/>
  <c r="J277" i="5"/>
  <c r="J276" i="5"/>
  <c r="J274" i="5"/>
  <c r="J273" i="5"/>
  <c r="J272" i="5"/>
  <c r="J271" i="5"/>
  <c r="J270" i="5"/>
  <c r="J268" i="5"/>
  <c r="J267" i="5"/>
  <c r="J266" i="5"/>
  <c r="J265" i="5"/>
  <c r="J264" i="5"/>
  <c r="J263" i="5"/>
  <c r="J262" i="5"/>
  <c r="J261" i="5"/>
  <c r="J260" i="5"/>
  <c r="J259" i="5"/>
  <c r="J258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3" i="5"/>
  <c r="J232" i="5"/>
  <c r="J231" i="5"/>
  <c r="J230" i="5"/>
  <c r="J229" i="5"/>
  <c r="J228" i="5"/>
  <c r="J227" i="5"/>
  <c r="J226" i="5"/>
  <c r="J225" i="5"/>
  <c r="J224" i="5"/>
  <c r="J223" i="5"/>
  <c r="J221" i="5"/>
  <c r="J220" i="5"/>
  <c r="J219" i="5"/>
  <c r="J218" i="5"/>
  <c r="J216" i="5"/>
  <c r="J215" i="5"/>
  <c r="J214" i="5"/>
  <c r="J213" i="5"/>
  <c r="J212" i="5"/>
  <c r="J211" i="5"/>
  <c r="J210" i="5"/>
  <c r="J208" i="5"/>
  <c r="J207" i="5"/>
  <c r="J206" i="5"/>
  <c r="J205" i="5"/>
  <c r="J204" i="5"/>
  <c r="J203" i="5"/>
  <c r="J202" i="5"/>
  <c r="J201" i="5"/>
  <c r="J199" i="5"/>
  <c r="J198" i="5"/>
  <c r="J197" i="5"/>
  <c r="J196" i="5"/>
  <c r="J195" i="5"/>
  <c r="J194" i="5"/>
  <c r="J193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2" i="5"/>
  <c r="J171" i="5"/>
  <c r="J170" i="5"/>
  <c r="J169" i="5"/>
  <c r="J168" i="5"/>
  <c r="J167" i="5"/>
  <c r="J166" i="5"/>
  <c r="J165" i="5"/>
  <c r="J164" i="5"/>
  <c r="J163" i="5"/>
  <c r="J162" i="5"/>
  <c r="J160" i="5"/>
  <c r="J159" i="5"/>
  <c r="J158" i="5"/>
  <c r="J157" i="5"/>
  <c r="J156" i="5"/>
  <c r="J155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0" i="5"/>
  <c r="J139" i="5"/>
  <c r="J138" i="5"/>
  <c r="J137" i="5"/>
  <c r="J136" i="5"/>
  <c r="J135" i="5"/>
  <c r="J134" i="5"/>
  <c r="J133" i="5"/>
  <c r="J132" i="5"/>
  <c r="J131" i="5"/>
  <c r="J130" i="5"/>
  <c r="J128" i="5"/>
  <c r="J127" i="5"/>
  <c r="J126" i="5"/>
  <c r="J125" i="5"/>
  <c r="J124" i="5"/>
  <c r="J123" i="5"/>
  <c r="J122" i="5"/>
  <c r="J121" i="5"/>
  <c r="J119" i="5"/>
  <c r="J118" i="5"/>
  <c r="J117" i="5"/>
  <c r="J116" i="5"/>
  <c r="J115" i="5"/>
  <c r="J114" i="5"/>
  <c r="J113" i="5"/>
  <c r="J112" i="5"/>
  <c r="J111" i="5"/>
  <c r="J109" i="5"/>
  <c r="J108" i="5"/>
  <c r="J107" i="5"/>
  <c r="J106" i="5"/>
  <c r="J105" i="5"/>
  <c r="J104" i="5"/>
  <c r="J103" i="5"/>
  <c r="J101" i="5"/>
  <c r="J100" i="5"/>
  <c r="J99" i="5"/>
  <c r="J98" i="5"/>
  <c r="J97" i="5"/>
  <c r="J96" i="5"/>
  <c r="J95" i="5"/>
  <c r="J94" i="5"/>
  <c r="J92" i="5"/>
  <c r="J91" i="5"/>
  <c r="J90" i="5"/>
  <c r="J89" i="5"/>
  <c r="J87" i="5"/>
  <c r="J86" i="5"/>
  <c r="J85" i="5"/>
  <c r="J84" i="5"/>
  <c r="J83" i="5"/>
  <c r="J82" i="5"/>
  <c r="J81" i="5"/>
  <c r="J80" i="5"/>
  <c r="J79" i="5"/>
  <c r="J78" i="5"/>
  <c r="J76" i="5"/>
  <c r="J75" i="5"/>
  <c r="J74" i="5"/>
  <c r="J73" i="5"/>
  <c r="J72" i="5"/>
  <c r="J71" i="5"/>
  <c r="J70" i="5"/>
  <c r="J69" i="5"/>
  <c r="J68" i="5"/>
  <c r="J67" i="5"/>
  <c r="J66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5" i="5"/>
  <c r="J44" i="5"/>
  <c r="J43" i="5"/>
  <c r="J42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P256" i="1"/>
  <c r="P248" i="1"/>
  <c r="P247" i="1"/>
  <c r="P242" i="1"/>
  <c r="P236" i="1"/>
  <c r="P233" i="1"/>
  <c r="P214" i="1"/>
  <c r="P206" i="1"/>
  <c r="P197" i="1"/>
  <c r="P183" i="1"/>
  <c r="P181" i="1"/>
  <c r="P177" i="1"/>
  <c r="P174" i="1"/>
  <c r="P173" i="1"/>
  <c r="I12" i="1" l="1"/>
  <c r="Q12" i="1" s="1"/>
  <c r="I13" i="1"/>
  <c r="Q13" i="1" s="1"/>
  <c r="I14" i="1"/>
  <c r="Q14" i="1" s="1"/>
  <c r="I15" i="1"/>
  <c r="Q15" i="1" s="1"/>
  <c r="I16" i="1"/>
  <c r="Q16" i="1" s="1"/>
  <c r="I17" i="1"/>
  <c r="Q17" i="1" s="1"/>
  <c r="I18" i="1"/>
  <c r="Q18" i="1" s="1"/>
  <c r="I19" i="1"/>
  <c r="Q19" i="1" s="1"/>
  <c r="I20" i="1"/>
  <c r="Q20" i="1" s="1"/>
  <c r="I21" i="1"/>
  <c r="Q21" i="1" s="1"/>
  <c r="I22" i="1"/>
  <c r="Q22" i="1" s="1"/>
  <c r="I23" i="1"/>
  <c r="Q23" i="1" s="1"/>
  <c r="I24" i="1"/>
  <c r="Q24" i="1" s="1"/>
  <c r="I25" i="1"/>
  <c r="Q25" i="1" s="1"/>
  <c r="I26" i="1"/>
  <c r="Q26" i="1" s="1"/>
  <c r="I27" i="1"/>
  <c r="Q27" i="1" s="1"/>
  <c r="I28" i="1"/>
  <c r="Q28" i="1" s="1"/>
  <c r="I29" i="1"/>
  <c r="Q29" i="1" s="1"/>
  <c r="I30" i="1"/>
  <c r="Q30" i="1" s="1"/>
  <c r="I31" i="1"/>
  <c r="Q31" i="1" s="1"/>
  <c r="I32" i="1"/>
  <c r="Q32" i="1" s="1"/>
  <c r="I33" i="1"/>
  <c r="Q33" i="1" s="1"/>
  <c r="I34" i="1"/>
  <c r="Q34" i="1" s="1"/>
  <c r="I35" i="1"/>
  <c r="Q35" i="1" s="1"/>
  <c r="I36" i="1"/>
  <c r="Q36" i="1" s="1"/>
  <c r="I37" i="1"/>
  <c r="Q37" i="1" s="1"/>
  <c r="I38" i="1"/>
  <c r="Q38" i="1" s="1"/>
  <c r="I39" i="1"/>
  <c r="Q39" i="1" s="1"/>
  <c r="I40" i="1"/>
  <c r="I41" i="1"/>
  <c r="Q41" i="1" s="1"/>
  <c r="I42" i="1"/>
  <c r="Q42" i="1" s="1"/>
  <c r="I43" i="1"/>
  <c r="Q43" i="1" s="1"/>
  <c r="I44" i="1"/>
  <c r="Q44" i="1" s="1"/>
  <c r="I45" i="1"/>
  <c r="Q45" i="1" s="1"/>
  <c r="I46" i="1"/>
  <c r="Q46" i="1" s="1"/>
  <c r="I47" i="1"/>
  <c r="Q47" i="1" s="1"/>
  <c r="I48" i="1"/>
  <c r="Q48" i="1" s="1"/>
  <c r="I49" i="1"/>
  <c r="Q49" i="1" s="1"/>
  <c r="I50" i="1"/>
  <c r="Q50" i="1" s="1"/>
  <c r="I51" i="1"/>
  <c r="Q51" i="1" s="1"/>
  <c r="I52" i="1"/>
  <c r="I53" i="1"/>
  <c r="Q53" i="1" s="1"/>
  <c r="I54" i="1"/>
  <c r="Q54" i="1" s="1"/>
  <c r="I55" i="1"/>
  <c r="Q55" i="1" s="1"/>
  <c r="I56" i="1"/>
  <c r="Q56" i="1" s="1"/>
  <c r="I57" i="1"/>
  <c r="Q57" i="1" s="1"/>
  <c r="I58" i="1"/>
  <c r="Q58" i="1" s="1"/>
  <c r="I59" i="1"/>
  <c r="Q59" i="1" s="1"/>
  <c r="I60" i="1"/>
  <c r="Q60" i="1" s="1"/>
  <c r="I61" i="1"/>
  <c r="Q61" i="1" s="1"/>
  <c r="I62" i="1"/>
  <c r="Q62" i="1" s="1"/>
  <c r="I63" i="1"/>
  <c r="Q63" i="1" s="1"/>
  <c r="I64" i="1"/>
  <c r="Q64" i="1" s="1"/>
  <c r="I65" i="1"/>
  <c r="Q65" i="1" s="1"/>
  <c r="I66" i="1"/>
  <c r="Q66" i="1" s="1"/>
  <c r="I67" i="1"/>
  <c r="Q67" i="1" s="1"/>
  <c r="I68" i="1"/>
  <c r="Q68" i="1" s="1"/>
  <c r="I69" i="1"/>
  <c r="Q69" i="1" s="1"/>
  <c r="I70" i="1"/>
  <c r="Q70" i="1" s="1"/>
  <c r="I71" i="1"/>
  <c r="Q71" i="1" s="1"/>
  <c r="I72" i="1"/>
  <c r="Q72" i="1" s="1"/>
  <c r="I73" i="1"/>
  <c r="Q73" i="1" s="1"/>
  <c r="I74" i="1"/>
  <c r="Q74" i="1" s="1"/>
  <c r="I75" i="1"/>
  <c r="Q75" i="1" s="1"/>
  <c r="I76" i="1"/>
  <c r="Q76" i="1" s="1"/>
  <c r="I77" i="1"/>
  <c r="Q77" i="1" s="1"/>
  <c r="I78" i="1"/>
  <c r="Q78" i="1" s="1"/>
  <c r="I79" i="1"/>
  <c r="Q79" i="1" s="1"/>
  <c r="I80" i="1"/>
  <c r="Q80" i="1" s="1"/>
  <c r="I81" i="1"/>
  <c r="Q81" i="1" s="1"/>
  <c r="I82" i="1"/>
  <c r="Q82" i="1" s="1"/>
  <c r="I83" i="1"/>
  <c r="Q83" i="1" s="1"/>
  <c r="I84" i="1"/>
  <c r="Q84" i="1" s="1"/>
  <c r="I85" i="1"/>
  <c r="Q85" i="1" s="1"/>
  <c r="I86" i="1"/>
  <c r="Q86" i="1" s="1"/>
  <c r="I87" i="1"/>
  <c r="Q87" i="1" s="1"/>
  <c r="I88" i="1"/>
  <c r="Q88" i="1" s="1"/>
  <c r="I89" i="1"/>
  <c r="Q89" i="1" s="1"/>
  <c r="I90" i="1"/>
  <c r="Q90" i="1" s="1"/>
  <c r="I91" i="1"/>
  <c r="Q91" i="1" s="1"/>
  <c r="I92" i="1"/>
  <c r="Q92" i="1" s="1"/>
  <c r="I93" i="1"/>
  <c r="Q93" i="1" s="1"/>
  <c r="I94" i="1"/>
  <c r="Q94" i="1" s="1"/>
  <c r="I95" i="1"/>
  <c r="Q95" i="1" s="1"/>
  <c r="I96" i="1"/>
  <c r="I97" i="1"/>
  <c r="Q97" i="1" s="1"/>
  <c r="I98" i="1"/>
  <c r="Q98" i="1" s="1"/>
  <c r="I99" i="1"/>
  <c r="Q99" i="1" s="1"/>
  <c r="I100" i="1"/>
  <c r="Q100" i="1" s="1"/>
  <c r="I101" i="1"/>
  <c r="Q101" i="1" s="1"/>
  <c r="I102" i="1"/>
  <c r="Q102" i="1" s="1"/>
  <c r="I103" i="1"/>
  <c r="Q103" i="1" s="1"/>
  <c r="I104" i="1"/>
  <c r="Q104" i="1" s="1"/>
  <c r="I105" i="1"/>
  <c r="Q105" i="1" s="1"/>
  <c r="I106" i="1"/>
  <c r="Q106" i="1" s="1"/>
  <c r="I107" i="1"/>
  <c r="Q107" i="1" s="1"/>
  <c r="I108" i="1"/>
  <c r="Q108" i="1" s="1"/>
  <c r="I109" i="1"/>
  <c r="Q109" i="1" s="1"/>
  <c r="I110" i="1"/>
  <c r="Q110" i="1" s="1"/>
  <c r="I111" i="1"/>
  <c r="Q111" i="1" s="1"/>
  <c r="I112" i="1"/>
  <c r="Q112" i="1" s="1"/>
  <c r="I113" i="1"/>
  <c r="Q113" i="1" s="1"/>
  <c r="I114" i="1"/>
  <c r="Q114" i="1" s="1"/>
  <c r="I115" i="1"/>
  <c r="Q115" i="1" s="1"/>
  <c r="I116" i="1"/>
  <c r="Q116" i="1" s="1"/>
  <c r="I117" i="1"/>
  <c r="Q117" i="1" s="1"/>
  <c r="I118" i="1"/>
  <c r="Q118" i="1" s="1"/>
  <c r="I119" i="1"/>
  <c r="Q119" i="1" s="1"/>
  <c r="I120" i="1"/>
  <c r="Q120" i="1" s="1"/>
  <c r="I121" i="1"/>
  <c r="Q121" i="1" s="1"/>
  <c r="I122" i="1"/>
  <c r="Q122" i="1" s="1"/>
  <c r="I123" i="1"/>
  <c r="Q123" i="1" s="1"/>
  <c r="I124" i="1"/>
  <c r="Q124" i="1" s="1"/>
  <c r="I125" i="1"/>
  <c r="Q125" i="1" s="1"/>
  <c r="I126" i="1"/>
  <c r="Q126" i="1" s="1"/>
  <c r="I127" i="1"/>
  <c r="Q127" i="1" s="1"/>
  <c r="I128" i="1"/>
  <c r="Q128" i="1" s="1"/>
  <c r="I129" i="1"/>
  <c r="Q129" i="1" s="1"/>
  <c r="I130" i="1"/>
  <c r="Q130" i="1" s="1"/>
  <c r="I131" i="1"/>
  <c r="Q131" i="1" s="1"/>
  <c r="I132" i="1"/>
  <c r="Q132" i="1" s="1"/>
  <c r="I133" i="1"/>
  <c r="Q133" i="1" s="1"/>
  <c r="I134" i="1"/>
  <c r="Q134" i="1" s="1"/>
  <c r="I135" i="1"/>
  <c r="Q135" i="1" s="1"/>
  <c r="I136" i="1"/>
  <c r="Q136" i="1" s="1"/>
  <c r="I137" i="1"/>
  <c r="Q137" i="1" s="1"/>
  <c r="I138" i="1"/>
  <c r="Q138" i="1" s="1"/>
  <c r="I139" i="1"/>
  <c r="Q139" i="1" s="1"/>
  <c r="I140" i="1"/>
  <c r="Q140" i="1" s="1"/>
  <c r="I141" i="1"/>
  <c r="Q141" i="1" s="1"/>
  <c r="I142" i="1"/>
  <c r="Q142" i="1" s="1"/>
  <c r="I143" i="1"/>
  <c r="Q143" i="1" s="1"/>
  <c r="I144" i="1"/>
  <c r="Q144" i="1" s="1"/>
  <c r="I145" i="1"/>
  <c r="Q145" i="1" s="1"/>
  <c r="I146" i="1"/>
  <c r="Q146" i="1" s="1"/>
  <c r="I147" i="1"/>
  <c r="Q147" i="1" s="1"/>
  <c r="I148" i="1"/>
  <c r="Q148" i="1" s="1"/>
  <c r="I149" i="1"/>
  <c r="Q149" i="1" s="1"/>
  <c r="I150" i="1"/>
  <c r="Q150" i="1" s="1"/>
  <c r="I151" i="1"/>
  <c r="Q151" i="1" s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Q173" i="1" s="1"/>
  <c r="I174" i="1"/>
  <c r="Q174" i="1" s="1"/>
  <c r="I175" i="1"/>
  <c r="I176" i="1"/>
  <c r="I177" i="1"/>
  <c r="Q177" i="1" s="1"/>
  <c r="I178" i="1"/>
  <c r="I179" i="1"/>
  <c r="I180" i="1"/>
  <c r="I181" i="1"/>
  <c r="Q181" i="1" s="1"/>
  <c r="I182" i="1"/>
  <c r="I183" i="1"/>
  <c r="Q183" i="1" s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Q197" i="1" s="1"/>
  <c r="I198" i="1"/>
  <c r="I199" i="1"/>
  <c r="I200" i="1"/>
  <c r="I201" i="1"/>
  <c r="I202" i="1"/>
  <c r="I203" i="1"/>
  <c r="I204" i="1"/>
  <c r="I205" i="1"/>
  <c r="I206" i="1"/>
  <c r="Q206" i="1" s="1"/>
  <c r="I207" i="1"/>
  <c r="I208" i="1"/>
  <c r="I209" i="1"/>
  <c r="I210" i="1"/>
  <c r="I211" i="1"/>
  <c r="I212" i="1"/>
  <c r="I213" i="1"/>
  <c r="I214" i="1"/>
  <c r="Q214" i="1" s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Q233" i="1" s="1"/>
  <c r="I234" i="1"/>
  <c r="I235" i="1"/>
  <c r="I236" i="1"/>
  <c r="Q236" i="1" s="1"/>
  <c r="I237" i="1"/>
  <c r="I238" i="1"/>
  <c r="I239" i="1"/>
  <c r="I240" i="1"/>
  <c r="I241" i="1"/>
  <c r="I242" i="1"/>
  <c r="Q242" i="1" s="1"/>
  <c r="I243" i="1"/>
  <c r="I244" i="1"/>
  <c r="I245" i="1"/>
  <c r="I246" i="1"/>
  <c r="I247" i="1"/>
  <c r="Q247" i="1" s="1"/>
  <c r="I248" i="1"/>
  <c r="Q248" i="1" s="1"/>
  <c r="I249" i="1"/>
  <c r="I250" i="1"/>
  <c r="I251" i="1"/>
  <c r="I252" i="1"/>
  <c r="I253" i="1"/>
  <c r="I254" i="1"/>
  <c r="I255" i="1"/>
  <c r="I256" i="1"/>
  <c r="Q256" i="1" s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Q152" i="1"/>
  <c r="Q303" i="4"/>
  <c r="Q302" i="4"/>
  <c r="Q301" i="4"/>
  <c r="Q300" i="4"/>
  <c r="Q299" i="4"/>
  <c r="Q297" i="4"/>
  <c r="Q296" i="4"/>
  <c r="Q295" i="4"/>
  <c r="Q294" i="4"/>
  <c r="Q293" i="4"/>
  <c r="Q292" i="4"/>
  <c r="Q291" i="4"/>
  <c r="Q290" i="4"/>
  <c r="Q289" i="4"/>
  <c r="Q288" i="4"/>
  <c r="Q286" i="4"/>
  <c r="Q285" i="4"/>
  <c r="Q284" i="4"/>
  <c r="Q283" i="4"/>
  <c r="Q282" i="4"/>
  <c r="Q281" i="4"/>
  <c r="Q280" i="4"/>
  <c r="Q279" i="4"/>
  <c r="Q278" i="4"/>
  <c r="Q277" i="4"/>
  <c r="Q276" i="4"/>
  <c r="Q274" i="4"/>
  <c r="Q273" i="4"/>
  <c r="Q272" i="4"/>
  <c r="Q271" i="4"/>
  <c r="Q270" i="4"/>
  <c r="Q268" i="4"/>
  <c r="Q267" i="4"/>
  <c r="Q266" i="4"/>
  <c r="Q265" i="4"/>
  <c r="Q264" i="4"/>
  <c r="Q263" i="4"/>
  <c r="Q262" i="4"/>
  <c r="Q261" i="4"/>
  <c r="Q260" i="4"/>
  <c r="Q259" i="4"/>
  <c r="Q258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3" i="4"/>
  <c r="Q232" i="4"/>
  <c r="Q231" i="4"/>
  <c r="Q230" i="4"/>
  <c r="Q229" i="4"/>
  <c r="Q228" i="4"/>
  <c r="Q227" i="4"/>
  <c r="Q226" i="4"/>
  <c r="Q225" i="4"/>
  <c r="Q224" i="4"/>
  <c r="Q223" i="4"/>
  <c r="Q221" i="4"/>
  <c r="Q220" i="4"/>
  <c r="Q219" i="4"/>
  <c r="Q218" i="4"/>
  <c r="Q216" i="4"/>
  <c r="Q215" i="4"/>
  <c r="Q214" i="4"/>
  <c r="Q213" i="4"/>
  <c r="Q212" i="4"/>
  <c r="Q211" i="4"/>
  <c r="Q210" i="4"/>
  <c r="Q208" i="4"/>
  <c r="Q207" i="4"/>
  <c r="Q206" i="4"/>
  <c r="Q205" i="4"/>
  <c r="Q204" i="4"/>
  <c r="Q203" i="4"/>
  <c r="Q202" i="4"/>
  <c r="Q201" i="4"/>
  <c r="Q199" i="4"/>
  <c r="Q198" i="4"/>
  <c r="Q197" i="4"/>
  <c r="Q196" i="4"/>
  <c r="Q195" i="4"/>
  <c r="Q194" i="4"/>
  <c r="Q193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2" i="4"/>
  <c r="Q171" i="4"/>
  <c r="Q170" i="4"/>
  <c r="Q169" i="4"/>
  <c r="Q168" i="4"/>
  <c r="Q167" i="4"/>
  <c r="Q166" i="4"/>
  <c r="Q165" i="4"/>
  <c r="Q164" i="4"/>
  <c r="Q163" i="4"/>
  <c r="Q162" i="4"/>
  <c r="Q160" i="4"/>
  <c r="Q159" i="4"/>
  <c r="Q158" i="4"/>
  <c r="Q157" i="4"/>
  <c r="Q156" i="4"/>
  <c r="Q155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0" i="4"/>
  <c r="Q139" i="4"/>
  <c r="Q138" i="4"/>
  <c r="Q137" i="4"/>
  <c r="Q136" i="4"/>
  <c r="Q135" i="4"/>
  <c r="Q134" i="4"/>
  <c r="Q133" i="4"/>
  <c r="Q132" i="4"/>
  <c r="Q131" i="4"/>
  <c r="Q130" i="4"/>
  <c r="Q128" i="4"/>
  <c r="Q127" i="4"/>
  <c r="Q126" i="4"/>
  <c r="Q125" i="4"/>
  <c r="Q124" i="4"/>
  <c r="Q123" i="4"/>
  <c r="Q122" i="4"/>
  <c r="Q121" i="4"/>
  <c r="Q119" i="4"/>
  <c r="Q118" i="4"/>
  <c r="Q117" i="4"/>
  <c r="Q116" i="4"/>
  <c r="Q115" i="4"/>
  <c r="Q114" i="4"/>
  <c r="Q113" i="4"/>
  <c r="Q112" i="4"/>
  <c r="Q111" i="4"/>
  <c r="Q109" i="4"/>
  <c r="Q108" i="4"/>
  <c r="Q107" i="4"/>
  <c r="Q106" i="4"/>
  <c r="Q105" i="4"/>
  <c r="Q104" i="4"/>
  <c r="Q103" i="4"/>
  <c r="Q101" i="4"/>
  <c r="Q100" i="4"/>
  <c r="Q99" i="4"/>
  <c r="Q98" i="4"/>
  <c r="Q97" i="4"/>
  <c r="Q96" i="4"/>
  <c r="Q95" i="4"/>
  <c r="Q94" i="4"/>
  <c r="Q92" i="4"/>
  <c r="Q91" i="4"/>
  <c r="Q90" i="4"/>
  <c r="Q89" i="4"/>
  <c r="Q87" i="4"/>
  <c r="Q86" i="4"/>
  <c r="Q85" i="4"/>
  <c r="Q84" i="4"/>
  <c r="Q83" i="4"/>
  <c r="Q82" i="4"/>
  <c r="Q81" i="4"/>
  <c r="Q80" i="4"/>
  <c r="Q79" i="4"/>
  <c r="Q78" i="4"/>
  <c r="Q76" i="4"/>
  <c r="Q75" i="4"/>
  <c r="Q74" i="4"/>
  <c r="Q73" i="4"/>
  <c r="Q72" i="4"/>
  <c r="Q71" i="4"/>
  <c r="Q70" i="4"/>
  <c r="Q69" i="4"/>
  <c r="Q68" i="4"/>
  <c r="Q67" i="4"/>
  <c r="Q66" i="4"/>
  <c r="Q64" i="4"/>
  <c r="Q63" i="4"/>
  <c r="Q62" i="4"/>
  <c r="Q61" i="4"/>
  <c r="Q60" i="4"/>
  <c r="Q59" i="4"/>
  <c r="Q58" i="4"/>
  <c r="Q57" i="4"/>
  <c r="Q56" i="4"/>
  <c r="Q55" i="4"/>
  <c r="Q53" i="4"/>
  <c r="Q52" i="4"/>
  <c r="Q51" i="4"/>
  <c r="Q50" i="4"/>
  <c r="Q49" i="4"/>
  <c r="Q48" i="4"/>
  <c r="Q47" i="4"/>
  <c r="Q46" i="4"/>
  <c r="Q45" i="4"/>
  <c r="Q44" i="4"/>
  <c r="Q43" i="4"/>
  <c r="Q42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96" i="1"/>
  <c r="Q52" i="1"/>
  <c r="Q40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L11" i="9"/>
  <c r="I11" i="4" s="1"/>
  <c r="L10" i="9"/>
  <c r="I10" i="4" s="1"/>
  <c r="L8" i="9"/>
  <c r="I8" i="4" s="1"/>
  <c r="L7" i="9"/>
  <c r="I7" i="4" s="1"/>
  <c r="L6" i="9"/>
  <c r="I6" i="4" s="1"/>
  <c r="L5" i="9"/>
  <c r="I5" i="4" s="1"/>
  <c r="L4" i="9" l="1"/>
  <c r="I4" i="4" s="1"/>
  <c r="L9" i="9"/>
  <c r="I9" i="4" s="1"/>
  <c r="N11" i="6"/>
  <c r="N10" i="6"/>
  <c r="N8" i="6"/>
  <c r="I8" i="1" s="1"/>
  <c r="Q8" i="1" s="1"/>
  <c r="N7" i="6"/>
  <c r="I7" i="1" s="1"/>
  <c r="Q7" i="1" s="1"/>
  <c r="N6" i="6"/>
  <c r="N5" i="6"/>
  <c r="V10" i="6" l="1"/>
  <c r="V5" i="6"/>
  <c r="N9" i="6"/>
  <c r="I9" i="1" s="1"/>
  <c r="Q9" i="1" s="1"/>
  <c r="V11" i="6"/>
  <c r="I11" i="1"/>
  <c r="Q11" i="1" s="1"/>
  <c r="I5" i="1"/>
  <c r="Q5" i="1" s="1"/>
  <c r="V6" i="6"/>
  <c r="V7" i="6"/>
  <c r="V8" i="6"/>
  <c r="I10" i="1"/>
  <c r="Q10" i="1" s="1"/>
  <c r="I6" i="1"/>
  <c r="Q6" i="1" s="1"/>
  <c r="N4" i="6"/>
  <c r="O298" i="7"/>
  <c r="N298" i="7"/>
  <c r="O287" i="7"/>
  <c r="N287" i="7"/>
  <c r="O275" i="7"/>
  <c r="N275" i="7"/>
  <c r="O269" i="7"/>
  <c r="N269" i="7"/>
  <c r="O257" i="7"/>
  <c r="N257" i="7"/>
  <c r="O234" i="7"/>
  <c r="N234" i="7"/>
  <c r="O222" i="7"/>
  <c r="N222" i="7"/>
  <c r="O217" i="7"/>
  <c r="N217" i="7"/>
  <c r="O209" i="7"/>
  <c r="N209" i="7"/>
  <c r="O200" i="7"/>
  <c r="N200" i="7"/>
  <c r="O192" i="7"/>
  <c r="N192" i="7"/>
  <c r="O173" i="7"/>
  <c r="N173" i="7"/>
  <c r="O161" i="7"/>
  <c r="N161" i="7"/>
  <c r="O154" i="7"/>
  <c r="N154" i="7"/>
  <c r="O141" i="7"/>
  <c r="N141" i="7"/>
  <c r="O129" i="7"/>
  <c r="N129" i="7"/>
  <c r="O120" i="7"/>
  <c r="N120" i="7"/>
  <c r="O110" i="7"/>
  <c r="N110" i="7"/>
  <c r="O102" i="7"/>
  <c r="N102" i="7"/>
  <c r="O93" i="7"/>
  <c r="N93" i="7"/>
  <c r="O88" i="7"/>
  <c r="N88" i="7"/>
  <c r="O77" i="7"/>
  <c r="N77" i="7"/>
  <c r="O65" i="7"/>
  <c r="N65" i="7"/>
  <c r="O54" i="7"/>
  <c r="O6" i="7" s="1"/>
  <c r="N54" i="7"/>
  <c r="O41" i="7"/>
  <c r="N7" i="7" s="1"/>
  <c r="N41" i="7"/>
  <c r="O27" i="7"/>
  <c r="O8" i="7" s="1"/>
  <c r="N27" i="7"/>
  <c r="O12" i="7"/>
  <c r="N12" i="7"/>
  <c r="AD303" i="7"/>
  <c r="AD302" i="7"/>
  <c r="AD301" i="7"/>
  <c r="AD300" i="7"/>
  <c r="AD299" i="7"/>
  <c r="AD298" i="7"/>
  <c r="AD297" i="7"/>
  <c r="AD296" i="7"/>
  <c r="AD295" i="7"/>
  <c r="AD294" i="7"/>
  <c r="AD293" i="7"/>
  <c r="AD292" i="7"/>
  <c r="AD291" i="7"/>
  <c r="AD290" i="7"/>
  <c r="AD289" i="7"/>
  <c r="AD288" i="7"/>
  <c r="AD287" i="7"/>
  <c r="AD286" i="7"/>
  <c r="AD285" i="7"/>
  <c r="AD284" i="7"/>
  <c r="AD283" i="7"/>
  <c r="AD282" i="7"/>
  <c r="AD281" i="7"/>
  <c r="AD280" i="7"/>
  <c r="AD279" i="7"/>
  <c r="AD278" i="7"/>
  <c r="AD277" i="7"/>
  <c r="AD276" i="7"/>
  <c r="AD275" i="7"/>
  <c r="AD274" i="7"/>
  <c r="AD273" i="7"/>
  <c r="AD272" i="7"/>
  <c r="AD271" i="7"/>
  <c r="AD270" i="7"/>
  <c r="AD269" i="7"/>
  <c r="AD268" i="7"/>
  <c r="AD267" i="7"/>
  <c r="AD266" i="7"/>
  <c r="AD265" i="7"/>
  <c r="AD264" i="7"/>
  <c r="AD263" i="7"/>
  <c r="AD262" i="7"/>
  <c r="AD261" i="7"/>
  <c r="AD260" i="7"/>
  <c r="AD259" i="7"/>
  <c r="AD258" i="7"/>
  <c r="AD257" i="7"/>
  <c r="AD256" i="7"/>
  <c r="AD255" i="7"/>
  <c r="AD254" i="7"/>
  <c r="AD253" i="7"/>
  <c r="AD252" i="7"/>
  <c r="AD251" i="7"/>
  <c r="AD250" i="7"/>
  <c r="AD249" i="7"/>
  <c r="AD248" i="7"/>
  <c r="AD247" i="7"/>
  <c r="AD246" i="7"/>
  <c r="AD245" i="7"/>
  <c r="AD244" i="7"/>
  <c r="AD243" i="7"/>
  <c r="AD242" i="7"/>
  <c r="AD241" i="7"/>
  <c r="AD240" i="7"/>
  <c r="AD239" i="7"/>
  <c r="AD238" i="7"/>
  <c r="AD237" i="7"/>
  <c r="AD236" i="7"/>
  <c r="AD235" i="7"/>
  <c r="AD234" i="7"/>
  <c r="AD233" i="7"/>
  <c r="AD232" i="7"/>
  <c r="AD231" i="7"/>
  <c r="AD230" i="7"/>
  <c r="AD229" i="7"/>
  <c r="AD228" i="7"/>
  <c r="AD227" i="7"/>
  <c r="AD226" i="7"/>
  <c r="AD225" i="7"/>
  <c r="AD224" i="7"/>
  <c r="AD223" i="7"/>
  <c r="AD222" i="7"/>
  <c r="AD221" i="7"/>
  <c r="AD220" i="7"/>
  <c r="AD219" i="7"/>
  <c r="AD218" i="7"/>
  <c r="AD217" i="7"/>
  <c r="AD216" i="7"/>
  <c r="AD215" i="7"/>
  <c r="AD214" i="7"/>
  <c r="AD213" i="7"/>
  <c r="AD212" i="7"/>
  <c r="AD211" i="7"/>
  <c r="AD210" i="7"/>
  <c r="AD209" i="7"/>
  <c r="AD208" i="7"/>
  <c r="AD207" i="7"/>
  <c r="AD206" i="7"/>
  <c r="AD205" i="7"/>
  <c r="AD204" i="7"/>
  <c r="AD203" i="7"/>
  <c r="AD202" i="7"/>
  <c r="AD201" i="7"/>
  <c r="AD200" i="7"/>
  <c r="AD199" i="7"/>
  <c r="AD198" i="7"/>
  <c r="AD197" i="7"/>
  <c r="AD196" i="7"/>
  <c r="AD195" i="7"/>
  <c r="AD194" i="7"/>
  <c r="AD193" i="7"/>
  <c r="AD191" i="7"/>
  <c r="AD190" i="7"/>
  <c r="AD189" i="7"/>
  <c r="AD188" i="7"/>
  <c r="AD187" i="7"/>
  <c r="AD186" i="7"/>
  <c r="AD185" i="7"/>
  <c r="AD184" i="7"/>
  <c r="AD183" i="7"/>
  <c r="AD182" i="7"/>
  <c r="AD181" i="7"/>
  <c r="AD180" i="7"/>
  <c r="AD179" i="7"/>
  <c r="AB305" i="7"/>
  <c r="AD304" i="7"/>
  <c r="AD178" i="7"/>
  <c r="AD177" i="7"/>
  <c r="AD176" i="7"/>
  <c r="AD175" i="7"/>
  <c r="AD174" i="7"/>
  <c r="AD173" i="7"/>
  <c r="AD172" i="7"/>
  <c r="AD171" i="7"/>
  <c r="AD170" i="7"/>
  <c r="AD169" i="7"/>
  <c r="AD168" i="7"/>
  <c r="AD167" i="7"/>
  <c r="AD166" i="7"/>
  <c r="AD165" i="7"/>
  <c r="AD164" i="7"/>
  <c r="AD163" i="7"/>
  <c r="AD162" i="7"/>
  <c r="AD161" i="7"/>
  <c r="AD160" i="7"/>
  <c r="AD159" i="7"/>
  <c r="AD158" i="7"/>
  <c r="AD157" i="7"/>
  <c r="AD156" i="7"/>
  <c r="AD155" i="7"/>
  <c r="AD154" i="7"/>
  <c r="AD153" i="7"/>
  <c r="AD152" i="7"/>
  <c r="AD151" i="7"/>
  <c r="AD150" i="7"/>
  <c r="AD149" i="7"/>
  <c r="AD148" i="7"/>
  <c r="AD147" i="7"/>
  <c r="AD146" i="7"/>
  <c r="AD145" i="7"/>
  <c r="AD144" i="7"/>
  <c r="AD143" i="7"/>
  <c r="AD142" i="7"/>
  <c r="AD141" i="7"/>
  <c r="AD140" i="7"/>
  <c r="AD139" i="7"/>
  <c r="AD138" i="7"/>
  <c r="AD137" i="7"/>
  <c r="AD136" i="7"/>
  <c r="AD135" i="7"/>
  <c r="AD134" i="7"/>
  <c r="AD133" i="7"/>
  <c r="AD132" i="7"/>
  <c r="AD131" i="7"/>
  <c r="AD130" i="7"/>
  <c r="AD129" i="7"/>
  <c r="AD128" i="7"/>
  <c r="AD127" i="7"/>
  <c r="AD126" i="7"/>
  <c r="AD125" i="7"/>
  <c r="AD124" i="7"/>
  <c r="AD123" i="7"/>
  <c r="AD122" i="7"/>
  <c r="AD121" i="7"/>
  <c r="AD120" i="7"/>
  <c r="AD119" i="7"/>
  <c r="AD118" i="7"/>
  <c r="AD117" i="7"/>
  <c r="AD116" i="7"/>
  <c r="AD115" i="7"/>
  <c r="AD114" i="7"/>
  <c r="AD113" i="7"/>
  <c r="AD112" i="7"/>
  <c r="AD111" i="7"/>
  <c r="AD110" i="7"/>
  <c r="AD109" i="7"/>
  <c r="AD108" i="7"/>
  <c r="AD107" i="7"/>
  <c r="AD106" i="7"/>
  <c r="AD105" i="7"/>
  <c r="AD104" i="7"/>
  <c r="AD103" i="7"/>
  <c r="AD102" i="7"/>
  <c r="AD101" i="7"/>
  <c r="AD100" i="7"/>
  <c r="AD99" i="7"/>
  <c r="AD98" i="7"/>
  <c r="AD97" i="7"/>
  <c r="AD96" i="7"/>
  <c r="AD95" i="7"/>
  <c r="AD94" i="7"/>
  <c r="AD93" i="7"/>
  <c r="AD92" i="7"/>
  <c r="AD91" i="7"/>
  <c r="AD90" i="7"/>
  <c r="AD89" i="7"/>
  <c r="AD88" i="7"/>
  <c r="AD87" i="7"/>
  <c r="AD86" i="7"/>
  <c r="AD85" i="7"/>
  <c r="AD84" i="7"/>
  <c r="AD83" i="7"/>
  <c r="AD82" i="7"/>
  <c r="AD81" i="7"/>
  <c r="AD80" i="7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AD63" i="7"/>
  <c r="AD62" i="7"/>
  <c r="AD61" i="7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AD44" i="7"/>
  <c r="AD43" i="7"/>
  <c r="AD42" i="7"/>
  <c r="AD41" i="7"/>
  <c r="AD40" i="7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V4" i="6" l="1"/>
  <c r="N3" i="6"/>
  <c r="I4" i="1"/>
  <c r="Q4" i="1" s="1"/>
  <c r="V9" i="6"/>
  <c r="O10" i="7"/>
  <c r="O5" i="7"/>
  <c r="O11" i="7"/>
  <c r="J27" i="5"/>
  <c r="Q27" i="4"/>
  <c r="N8" i="7"/>
  <c r="J54" i="5"/>
  <c r="Q54" i="4"/>
  <c r="N6" i="7"/>
  <c r="J77" i="5"/>
  <c r="Q77" i="4"/>
  <c r="J93" i="5"/>
  <c r="Q93" i="4"/>
  <c r="J110" i="5"/>
  <c r="Q110" i="4"/>
  <c r="J129" i="5"/>
  <c r="Q129" i="4"/>
  <c r="J154" i="5"/>
  <c r="Q154" i="4"/>
  <c r="J173" i="5"/>
  <c r="Q173" i="4"/>
  <c r="J200" i="5"/>
  <c r="Q200" i="4"/>
  <c r="J217" i="5"/>
  <c r="Q217" i="4"/>
  <c r="J234" i="5"/>
  <c r="Q234" i="4"/>
  <c r="J269" i="5"/>
  <c r="Q269" i="4"/>
  <c r="J287" i="5"/>
  <c r="Q287" i="4"/>
  <c r="O3" i="7"/>
  <c r="J12" i="5"/>
  <c r="Q12" i="4"/>
  <c r="N3" i="7"/>
  <c r="N10" i="7"/>
  <c r="J41" i="5"/>
  <c r="Q41" i="4"/>
  <c r="J65" i="5"/>
  <c r="Q65" i="4"/>
  <c r="N5" i="7"/>
  <c r="J88" i="5"/>
  <c r="Q88" i="4"/>
  <c r="J102" i="5"/>
  <c r="Q102" i="4"/>
  <c r="J120" i="5"/>
  <c r="Q120" i="4"/>
  <c r="J141" i="5"/>
  <c r="Q141" i="4"/>
  <c r="N11" i="7"/>
  <c r="J161" i="5"/>
  <c r="Q161" i="4"/>
  <c r="J192" i="5"/>
  <c r="Q192" i="4"/>
  <c r="J209" i="5"/>
  <c r="Q209" i="4"/>
  <c r="J222" i="5"/>
  <c r="Q222" i="4"/>
  <c r="J257" i="5"/>
  <c r="Q257" i="4"/>
  <c r="J275" i="5"/>
  <c r="Q275" i="4"/>
  <c r="J298" i="5"/>
  <c r="Q298" i="4"/>
  <c r="J7" i="5"/>
  <c r="Q7" i="4"/>
  <c r="M17" i="8"/>
  <c r="M6" i="8"/>
  <c r="M16" i="8"/>
  <c r="AC302" i="6" l="1"/>
  <c r="AC298" i="6"/>
  <c r="AC294" i="6"/>
  <c r="AC290" i="6"/>
  <c r="AC286" i="6"/>
  <c r="AC282" i="6"/>
  <c r="AC278" i="6"/>
  <c r="AC274" i="6"/>
  <c r="AC270" i="6"/>
  <c r="AC266" i="6"/>
  <c r="AC262" i="6"/>
  <c r="AC258" i="6"/>
  <c r="AC254" i="6"/>
  <c r="AC250" i="6"/>
  <c r="AC246" i="6"/>
  <c r="AC242" i="6"/>
  <c r="AC238" i="6"/>
  <c r="AC234" i="6"/>
  <c r="AC230" i="6"/>
  <c r="AC226" i="6"/>
  <c r="AC222" i="6"/>
  <c r="AC218" i="6"/>
  <c r="AC214" i="6"/>
  <c r="AC210" i="6"/>
  <c r="AC206" i="6"/>
  <c r="AC202" i="6"/>
  <c r="AC198" i="6"/>
  <c r="AC194" i="6"/>
  <c r="AC190" i="6"/>
  <c r="AC186" i="6"/>
  <c r="AC182" i="6"/>
  <c r="AC178" i="6"/>
  <c r="AC174" i="6"/>
  <c r="AC170" i="6"/>
  <c r="AC166" i="6"/>
  <c r="AC162" i="6"/>
  <c r="AC158" i="6"/>
  <c r="AC154" i="6"/>
  <c r="AC150" i="6"/>
  <c r="AC146" i="6"/>
  <c r="AC142" i="6"/>
  <c r="AC138" i="6"/>
  <c r="AC134" i="6"/>
  <c r="AC130" i="6"/>
  <c r="AC126" i="6"/>
  <c r="AC122" i="6"/>
  <c r="AC118" i="6"/>
  <c r="AC114" i="6"/>
  <c r="AC110" i="6"/>
  <c r="AC106" i="6"/>
  <c r="AC102" i="6"/>
  <c r="AC98" i="6"/>
  <c r="AC94" i="6"/>
  <c r="AC90" i="6"/>
  <c r="AC86" i="6"/>
  <c r="AC82" i="6"/>
  <c r="AC78" i="6"/>
  <c r="AC74" i="6"/>
  <c r="AC70" i="6"/>
  <c r="AC66" i="6"/>
  <c r="AC62" i="6"/>
  <c r="AC58" i="6"/>
  <c r="AC54" i="6"/>
  <c r="AC50" i="6"/>
  <c r="AC46" i="6"/>
  <c r="AC42" i="6"/>
  <c r="AC38" i="6"/>
  <c r="AC34" i="6"/>
  <c r="AC30" i="6"/>
  <c r="AC26" i="6"/>
  <c r="AC22" i="6"/>
  <c r="AC18" i="6"/>
  <c r="AC14" i="6"/>
  <c r="V3" i="6"/>
  <c r="AC300" i="6"/>
  <c r="AC296" i="6"/>
  <c r="AC292" i="6"/>
  <c r="AC288" i="6"/>
  <c r="AC284" i="6"/>
  <c r="AC280" i="6"/>
  <c r="AC276" i="6"/>
  <c r="AC301" i="6"/>
  <c r="AC297" i="6"/>
  <c r="AC293" i="6"/>
  <c r="AC289" i="6"/>
  <c r="AC285" i="6"/>
  <c r="AC281" i="6"/>
  <c r="AC277" i="6"/>
  <c r="AC273" i="6"/>
  <c r="AC269" i="6"/>
  <c r="AC265" i="6"/>
  <c r="AC261" i="6"/>
  <c r="AC257" i="6"/>
  <c r="AC253" i="6"/>
  <c r="AC249" i="6"/>
  <c r="AC245" i="6"/>
  <c r="AC241" i="6"/>
  <c r="AC237" i="6"/>
  <c r="AC233" i="6"/>
  <c r="AC229" i="6"/>
  <c r="AC225" i="6"/>
  <c r="AC221" i="6"/>
  <c r="AC217" i="6"/>
  <c r="AC213" i="6"/>
  <c r="AC209" i="6"/>
  <c r="AC205" i="6"/>
  <c r="AC201" i="6"/>
  <c r="AC197" i="6"/>
  <c r="AC193" i="6"/>
  <c r="AC189" i="6"/>
  <c r="AC185" i="6"/>
  <c r="AC181" i="6"/>
  <c r="AC177" i="6"/>
  <c r="AC173" i="6"/>
  <c r="AC169" i="6"/>
  <c r="AC165" i="6"/>
  <c r="AC161" i="6"/>
  <c r="AC157" i="6"/>
  <c r="AC153" i="6"/>
  <c r="AC149" i="6"/>
  <c r="AC145" i="6"/>
  <c r="AC141" i="6"/>
  <c r="AC137" i="6"/>
  <c r="AC133" i="6"/>
  <c r="AC129" i="6"/>
  <c r="AC125" i="6"/>
  <c r="AC121" i="6"/>
  <c r="AC117" i="6"/>
  <c r="AC113" i="6"/>
  <c r="AC109" i="6"/>
  <c r="AC105" i="6"/>
  <c r="AC101" i="6"/>
  <c r="AC97" i="6"/>
  <c r="AC93" i="6"/>
  <c r="AC89" i="6"/>
  <c r="AC85" i="6"/>
  <c r="AC81" i="6"/>
  <c r="AC77" i="6"/>
  <c r="AC73" i="6"/>
  <c r="AC69" i="6"/>
  <c r="AC65" i="6"/>
  <c r="AC61" i="6"/>
  <c r="AC57" i="6"/>
  <c r="AC53" i="6"/>
  <c r="AC49" i="6"/>
  <c r="AC45" i="6"/>
  <c r="AC41" i="6"/>
  <c r="AC37" i="6"/>
  <c r="AC33" i="6"/>
  <c r="AC29" i="6"/>
  <c r="AC25" i="6"/>
  <c r="AC21" i="6"/>
  <c r="AC17" i="6"/>
  <c r="AC13" i="6"/>
  <c r="AC299" i="6"/>
  <c r="AC283" i="6"/>
  <c r="AC271" i="6"/>
  <c r="AC263" i="6"/>
  <c r="AC255" i="6"/>
  <c r="AC247" i="6"/>
  <c r="AC239" i="6"/>
  <c r="AC231" i="6"/>
  <c r="AC223" i="6"/>
  <c r="AC215" i="6"/>
  <c r="AC207" i="6"/>
  <c r="AC199" i="6"/>
  <c r="AC191" i="6"/>
  <c r="AC183" i="6"/>
  <c r="AC175" i="6"/>
  <c r="AC167" i="6"/>
  <c r="AC159" i="6"/>
  <c r="AC151" i="6"/>
  <c r="AC143" i="6"/>
  <c r="AC135" i="6"/>
  <c r="AC127" i="6"/>
  <c r="AC119" i="6"/>
  <c r="AC111" i="6"/>
  <c r="AC103" i="6"/>
  <c r="AC95" i="6"/>
  <c r="AC87" i="6"/>
  <c r="AC79" i="6"/>
  <c r="AC71" i="6"/>
  <c r="AC63" i="6"/>
  <c r="AC55" i="6"/>
  <c r="AC47" i="6"/>
  <c r="AC39" i="6"/>
  <c r="AC31" i="6"/>
  <c r="AC23" i="6"/>
  <c r="AC15" i="6"/>
  <c r="AC295" i="6"/>
  <c r="AC279" i="6"/>
  <c r="AC268" i="6"/>
  <c r="AC260" i="6"/>
  <c r="AC252" i="6"/>
  <c r="AC244" i="6"/>
  <c r="AC236" i="6"/>
  <c r="AC228" i="6"/>
  <c r="AC220" i="6"/>
  <c r="AC212" i="6"/>
  <c r="AC204" i="6"/>
  <c r="AC196" i="6"/>
  <c r="AC188" i="6"/>
  <c r="AC180" i="6"/>
  <c r="AC172" i="6"/>
  <c r="AC164" i="6"/>
  <c r="AC156" i="6"/>
  <c r="AC148" i="6"/>
  <c r="AC140" i="6"/>
  <c r="AC132" i="6"/>
  <c r="AC124" i="6"/>
  <c r="AC116" i="6"/>
  <c r="AC108" i="6"/>
  <c r="AC100" i="6"/>
  <c r="AC92" i="6"/>
  <c r="AC84" i="6"/>
  <c r="AC76" i="6"/>
  <c r="AC68" i="6"/>
  <c r="AC60" i="6"/>
  <c r="AC52" i="6"/>
  <c r="AC44" i="6"/>
  <c r="AC36" i="6"/>
  <c r="AC28" i="6"/>
  <c r="AC20" i="6"/>
  <c r="AC12" i="6"/>
  <c r="AC291" i="6"/>
  <c r="AC275" i="6"/>
  <c r="AC267" i="6"/>
  <c r="AC259" i="6"/>
  <c r="AC251" i="6"/>
  <c r="AC243" i="6"/>
  <c r="AC235" i="6"/>
  <c r="AC227" i="6"/>
  <c r="AC219" i="6"/>
  <c r="AC211" i="6"/>
  <c r="AC203" i="6"/>
  <c r="AC195" i="6"/>
  <c r="AC187" i="6"/>
  <c r="AC179" i="6"/>
  <c r="AC171" i="6"/>
  <c r="AC163" i="6"/>
  <c r="AC155" i="6"/>
  <c r="AC147" i="6"/>
  <c r="AC139" i="6"/>
  <c r="AC131" i="6"/>
  <c r="AC123" i="6"/>
  <c r="AC115" i="6"/>
  <c r="AC107" i="6"/>
  <c r="AC99" i="6"/>
  <c r="AC91" i="6"/>
  <c r="AC83" i="6"/>
  <c r="AC75" i="6"/>
  <c r="AC67" i="6"/>
  <c r="AC59" i="6"/>
  <c r="AC51" i="6"/>
  <c r="AC43" i="6"/>
  <c r="AC35" i="6"/>
  <c r="AC27" i="6"/>
  <c r="AC19" i="6"/>
  <c r="AC3" i="6"/>
  <c r="AC287" i="6"/>
  <c r="AC272" i="6"/>
  <c r="AC264" i="6"/>
  <c r="AC256" i="6"/>
  <c r="AC248" i="6"/>
  <c r="AC240" i="6"/>
  <c r="AC232" i="6"/>
  <c r="AC224" i="6"/>
  <c r="AC216" i="6"/>
  <c r="AC208" i="6"/>
  <c r="AC200" i="6"/>
  <c r="AC192" i="6"/>
  <c r="AC160" i="6"/>
  <c r="AC128" i="6"/>
  <c r="AC96" i="6"/>
  <c r="AC64" i="6"/>
  <c r="AC32" i="6"/>
  <c r="AC303" i="6"/>
  <c r="AC40" i="6"/>
  <c r="AC184" i="6"/>
  <c r="AC152" i="6"/>
  <c r="AC120" i="6"/>
  <c r="AC88" i="6"/>
  <c r="AC56" i="6"/>
  <c r="AC24" i="6"/>
  <c r="AC168" i="6"/>
  <c r="AC104" i="6"/>
  <c r="AC72" i="6"/>
  <c r="AC176" i="6"/>
  <c r="AC144" i="6"/>
  <c r="AC112" i="6"/>
  <c r="AC80" i="6"/>
  <c r="AC48" i="6"/>
  <c r="AC16" i="6"/>
  <c r="AC136" i="6"/>
  <c r="I3" i="1"/>
  <c r="Q3" i="1" s="1"/>
  <c r="AC10" i="6"/>
  <c r="AC8" i="6"/>
  <c r="AC6" i="6"/>
  <c r="AC5" i="6"/>
  <c r="AC11" i="6"/>
  <c r="AC7" i="6"/>
  <c r="AC9" i="6"/>
  <c r="AC4" i="6"/>
  <c r="J3" i="5"/>
  <c r="Q3" i="4"/>
  <c r="N9" i="7"/>
  <c r="J11" i="5"/>
  <c r="Q11" i="4"/>
  <c r="J8" i="5"/>
  <c r="Q8" i="4"/>
  <c r="J6" i="5"/>
  <c r="Q6" i="4"/>
  <c r="J10" i="5"/>
  <c r="Q10" i="4"/>
  <c r="J5" i="5"/>
  <c r="Q5" i="4"/>
  <c r="N4" i="7"/>
  <c r="J9" i="5" l="1"/>
  <c r="Q9" i="4"/>
  <c r="J4" i="5"/>
  <c r="Q4" i="4"/>
  <c r="E161" i="7"/>
  <c r="O3" i="9" l="1"/>
  <c r="P3" i="9"/>
  <c r="Q3" i="9"/>
  <c r="R3" i="9"/>
  <c r="S3" i="9"/>
  <c r="T3" i="9"/>
  <c r="U3" i="9"/>
  <c r="V3" i="9"/>
  <c r="W3" i="9"/>
  <c r="X3" i="9"/>
  <c r="Y3" i="9"/>
  <c r="O4" i="9"/>
  <c r="P4" i="9"/>
  <c r="Q4" i="9"/>
  <c r="R4" i="9"/>
  <c r="S4" i="9"/>
  <c r="T4" i="9"/>
  <c r="U4" i="9"/>
  <c r="V4" i="9"/>
  <c r="W4" i="9"/>
  <c r="X4" i="9"/>
  <c r="Y4" i="9"/>
  <c r="O5" i="9"/>
  <c r="P5" i="9"/>
  <c r="Q5" i="9"/>
  <c r="R5" i="9"/>
  <c r="S5" i="9"/>
  <c r="T5" i="9"/>
  <c r="U5" i="9"/>
  <c r="V5" i="9"/>
  <c r="W5" i="9"/>
  <c r="X5" i="9"/>
  <c r="Y5" i="9"/>
  <c r="O6" i="9"/>
  <c r="P6" i="9"/>
  <c r="Q6" i="9"/>
  <c r="R6" i="9"/>
  <c r="S6" i="9"/>
  <c r="T6" i="9"/>
  <c r="U6" i="9"/>
  <c r="V6" i="9"/>
  <c r="W6" i="9"/>
  <c r="X6" i="9"/>
  <c r="Y6" i="9"/>
  <c r="O7" i="9"/>
  <c r="P7" i="9"/>
  <c r="Q7" i="9"/>
  <c r="R7" i="9"/>
  <c r="S7" i="9"/>
  <c r="T7" i="9"/>
  <c r="U7" i="9"/>
  <c r="V7" i="9"/>
  <c r="W7" i="9"/>
  <c r="X7" i="9"/>
  <c r="Y7" i="9"/>
  <c r="O8" i="9"/>
  <c r="P8" i="9"/>
  <c r="Q8" i="9"/>
  <c r="R8" i="9"/>
  <c r="S8" i="9"/>
  <c r="T8" i="9"/>
  <c r="U8" i="9"/>
  <c r="V8" i="9"/>
  <c r="W8" i="9"/>
  <c r="X8" i="9"/>
  <c r="Y8" i="9"/>
  <c r="O9" i="9"/>
  <c r="P9" i="9"/>
  <c r="Q9" i="9"/>
  <c r="R9" i="9"/>
  <c r="S9" i="9"/>
  <c r="T9" i="9"/>
  <c r="U9" i="9"/>
  <c r="V9" i="9"/>
  <c r="W9" i="9"/>
  <c r="X9" i="9"/>
  <c r="Y9" i="9"/>
  <c r="O10" i="9"/>
  <c r="P10" i="9"/>
  <c r="Q10" i="9"/>
  <c r="R10" i="9"/>
  <c r="S10" i="9"/>
  <c r="T10" i="9"/>
  <c r="U10" i="9"/>
  <c r="V10" i="9"/>
  <c r="W10" i="9"/>
  <c r="X10" i="9"/>
  <c r="Y10" i="9"/>
  <c r="O11" i="9"/>
  <c r="P11" i="9"/>
  <c r="Q11" i="9"/>
  <c r="R11" i="9"/>
  <c r="S11" i="9"/>
  <c r="T11" i="9"/>
  <c r="U11" i="9"/>
  <c r="V11" i="9"/>
  <c r="W11" i="9"/>
  <c r="X11" i="9"/>
  <c r="Y11" i="9"/>
  <c r="O12" i="9"/>
  <c r="P12" i="9"/>
  <c r="Q12" i="9"/>
  <c r="R12" i="9"/>
  <c r="S12" i="9"/>
  <c r="T12" i="9"/>
  <c r="U12" i="9"/>
  <c r="V12" i="9"/>
  <c r="W12" i="9"/>
  <c r="X12" i="9"/>
  <c r="Y12" i="9"/>
  <c r="O13" i="9"/>
  <c r="P13" i="9"/>
  <c r="Q13" i="9"/>
  <c r="R13" i="9"/>
  <c r="S13" i="9"/>
  <c r="T13" i="9"/>
  <c r="U13" i="9"/>
  <c r="V13" i="9"/>
  <c r="W13" i="9"/>
  <c r="X13" i="9"/>
  <c r="Y13" i="9"/>
  <c r="O14" i="9"/>
  <c r="P14" i="9"/>
  <c r="Q14" i="9"/>
  <c r="R14" i="9"/>
  <c r="S14" i="9"/>
  <c r="T14" i="9"/>
  <c r="U14" i="9"/>
  <c r="V14" i="9"/>
  <c r="W14" i="9"/>
  <c r="X14" i="9"/>
  <c r="Y14" i="9"/>
  <c r="O15" i="9"/>
  <c r="P15" i="9"/>
  <c r="Q15" i="9"/>
  <c r="R15" i="9"/>
  <c r="S15" i="9"/>
  <c r="T15" i="9"/>
  <c r="U15" i="9"/>
  <c r="V15" i="9"/>
  <c r="W15" i="9"/>
  <c r="X15" i="9"/>
  <c r="Y15" i="9"/>
  <c r="O16" i="9"/>
  <c r="P16" i="9"/>
  <c r="Q16" i="9"/>
  <c r="R16" i="9"/>
  <c r="S16" i="9"/>
  <c r="T16" i="9"/>
  <c r="U16" i="9"/>
  <c r="V16" i="9"/>
  <c r="W16" i="9"/>
  <c r="X16" i="9"/>
  <c r="Y16" i="9"/>
  <c r="O17" i="9"/>
  <c r="P17" i="9"/>
  <c r="Q17" i="9"/>
  <c r="R17" i="9"/>
  <c r="S17" i="9"/>
  <c r="T17" i="9"/>
  <c r="U17" i="9"/>
  <c r="V17" i="9"/>
  <c r="W17" i="9"/>
  <c r="X17" i="9"/>
  <c r="Y17" i="9"/>
  <c r="O18" i="9"/>
  <c r="P18" i="9"/>
  <c r="Q18" i="9"/>
  <c r="R18" i="9"/>
  <c r="S18" i="9"/>
  <c r="T18" i="9"/>
  <c r="U18" i="9"/>
  <c r="V18" i="9"/>
  <c r="W18" i="9"/>
  <c r="X18" i="9"/>
  <c r="Y18" i="9"/>
  <c r="O19" i="9"/>
  <c r="P19" i="9"/>
  <c r="Q19" i="9"/>
  <c r="R19" i="9"/>
  <c r="S19" i="9"/>
  <c r="T19" i="9"/>
  <c r="U19" i="9"/>
  <c r="V19" i="9"/>
  <c r="W19" i="9"/>
  <c r="X19" i="9"/>
  <c r="Y19" i="9"/>
  <c r="O20" i="9"/>
  <c r="P20" i="9"/>
  <c r="Q20" i="9"/>
  <c r="R20" i="9"/>
  <c r="S20" i="9"/>
  <c r="T20" i="9"/>
  <c r="U20" i="9"/>
  <c r="V20" i="9"/>
  <c r="W20" i="9"/>
  <c r="X20" i="9"/>
  <c r="Y20" i="9"/>
  <c r="O21" i="9"/>
  <c r="P21" i="9"/>
  <c r="Q21" i="9"/>
  <c r="R21" i="9"/>
  <c r="S21" i="9"/>
  <c r="T21" i="9"/>
  <c r="U21" i="9"/>
  <c r="V21" i="9"/>
  <c r="W21" i="9"/>
  <c r="X21" i="9"/>
  <c r="Y21" i="9"/>
  <c r="O22" i="9"/>
  <c r="P22" i="9"/>
  <c r="Q22" i="9"/>
  <c r="R22" i="9"/>
  <c r="S22" i="9"/>
  <c r="T22" i="9"/>
  <c r="U22" i="9"/>
  <c r="V22" i="9"/>
  <c r="W22" i="9"/>
  <c r="X22" i="9"/>
  <c r="Y22" i="9"/>
  <c r="O23" i="9"/>
  <c r="P23" i="9"/>
  <c r="Q23" i="9"/>
  <c r="R23" i="9"/>
  <c r="S23" i="9"/>
  <c r="T23" i="9"/>
  <c r="U23" i="9"/>
  <c r="V23" i="9"/>
  <c r="W23" i="9"/>
  <c r="X23" i="9"/>
  <c r="Y23" i="9"/>
  <c r="O24" i="9"/>
  <c r="P24" i="9"/>
  <c r="Q24" i="9"/>
  <c r="R24" i="9"/>
  <c r="S24" i="9"/>
  <c r="T24" i="9"/>
  <c r="U24" i="9"/>
  <c r="V24" i="9"/>
  <c r="W24" i="9"/>
  <c r="X24" i="9"/>
  <c r="Y24" i="9"/>
  <c r="O25" i="9"/>
  <c r="P25" i="9"/>
  <c r="Q25" i="9"/>
  <c r="R25" i="9"/>
  <c r="S25" i="9"/>
  <c r="T25" i="9"/>
  <c r="U25" i="9"/>
  <c r="V25" i="9"/>
  <c r="W25" i="9"/>
  <c r="X25" i="9"/>
  <c r="Y25" i="9"/>
  <c r="O26" i="9"/>
  <c r="P26" i="9"/>
  <c r="Q26" i="9"/>
  <c r="R26" i="9"/>
  <c r="S26" i="9"/>
  <c r="T26" i="9"/>
  <c r="U26" i="9"/>
  <c r="V26" i="9"/>
  <c r="W26" i="9"/>
  <c r="X26" i="9"/>
  <c r="Y26" i="9"/>
  <c r="O27" i="9"/>
  <c r="P27" i="9"/>
  <c r="Q27" i="9"/>
  <c r="R27" i="9"/>
  <c r="S27" i="9"/>
  <c r="T27" i="9"/>
  <c r="U27" i="9"/>
  <c r="V27" i="9"/>
  <c r="W27" i="9"/>
  <c r="X27" i="9"/>
  <c r="Y27" i="9"/>
  <c r="O28" i="9"/>
  <c r="P28" i="9"/>
  <c r="Q28" i="9"/>
  <c r="R28" i="9"/>
  <c r="S28" i="9"/>
  <c r="T28" i="9"/>
  <c r="U28" i="9"/>
  <c r="V28" i="9"/>
  <c r="W28" i="9"/>
  <c r="X28" i="9"/>
  <c r="Y28" i="9"/>
  <c r="O29" i="9"/>
  <c r="P29" i="9"/>
  <c r="Q29" i="9"/>
  <c r="R29" i="9"/>
  <c r="S29" i="9"/>
  <c r="T29" i="9"/>
  <c r="U29" i="9"/>
  <c r="V29" i="9"/>
  <c r="W29" i="9"/>
  <c r="X29" i="9"/>
  <c r="Y29" i="9"/>
  <c r="O30" i="9"/>
  <c r="P30" i="9"/>
  <c r="Q30" i="9"/>
  <c r="R30" i="9"/>
  <c r="S30" i="9"/>
  <c r="T30" i="9"/>
  <c r="U30" i="9"/>
  <c r="V30" i="9"/>
  <c r="W30" i="9"/>
  <c r="X30" i="9"/>
  <c r="Y30" i="9"/>
  <c r="O31" i="9"/>
  <c r="P31" i="9"/>
  <c r="Q31" i="9"/>
  <c r="R31" i="9"/>
  <c r="S31" i="9"/>
  <c r="T31" i="9"/>
  <c r="U31" i="9"/>
  <c r="V31" i="9"/>
  <c r="W31" i="9"/>
  <c r="X31" i="9"/>
  <c r="Y31" i="9"/>
  <c r="O32" i="9"/>
  <c r="P32" i="9"/>
  <c r="Q32" i="9"/>
  <c r="R32" i="9"/>
  <c r="S32" i="9"/>
  <c r="T32" i="9"/>
  <c r="U32" i="9"/>
  <c r="V32" i="9"/>
  <c r="W32" i="9"/>
  <c r="X32" i="9"/>
  <c r="Y32" i="9"/>
  <c r="O33" i="9"/>
  <c r="P33" i="9"/>
  <c r="Q33" i="9"/>
  <c r="R33" i="9"/>
  <c r="S33" i="9"/>
  <c r="T33" i="9"/>
  <c r="U33" i="9"/>
  <c r="V33" i="9"/>
  <c r="W33" i="9"/>
  <c r="X33" i="9"/>
  <c r="Y33" i="9"/>
  <c r="O34" i="9"/>
  <c r="P34" i="9"/>
  <c r="Q34" i="9"/>
  <c r="R34" i="9"/>
  <c r="S34" i="9"/>
  <c r="T34" i="9"/>
  <c r="U34" i="9"/>
  <c r="V34" i="9"/>
  <c r="W34" i="9"/>
  <c r="X34" i="9"/>
  <c r="Y34" i="9"/>
  <c r="O35" i="9"/>
  <c r="P35" i="9"/>
  <c r="Q35" i="9"/>
  <c r="R35" i="9"/>
  <c r="S35" i="9"/>
  <c r="T35" i="9"/>
  <c r="U35" i="9"/>
  <c r="V35" i="9"/>
  <c r="W35" i="9"/>
  <c r="X35" i="9"/>
  <c r="Y35" i="9"/>
  <c r="O36" i="9"/>
  <c r="P36" i="9"/>
  <c r="Q36" i="9"/>
  <c r="R36" i="9"/>
  <c r="S36" i="9"/>
  <c r="T36" i="9"/>
  <c r="U36" i="9"/>
  <c r="V36" i="9"/>
  <c r="W36" i="9"/>
  <c r="X36" i="9"/>
  <c r="Y36" i="9"/>
  <c r="O37" i="9"/>
  <c r="P37" i="9"/>
  <c r="Q37" i="9"/>
  <c r="R37" i="9"/>
  <c r="S37" i="9"/>
  <c r="T37" i="9"/>
  <c r="U37" i="9"/>
  <c r="V37" i="9"/>
  <c r="W37" i="9"/>
  <c r="X37" i="9"/>
  <c r="Y37" i="9"/>
  <c r="O38" i="9"/>
  <c r="P38" i="9"/>
  <c r="Q38" i="9"/>
  <c r="R38" i="9"/>
  <c r="S38" i="9"/>
  <c r="T38" i="9"/>
  <c r="U38" i="9"/>
  <c r="V38" i="9"/>
  <c r="W38" i="9"/>
  <c r="X38" i="9"/>
  <c r="Y38" i="9"/>
  <c r="O39" i="9"/>
  <c r="P39" i="9"/>
  <c r="Q39" i="9"/>
  <c r="R39" i="9"/>
  <c r="S39" i="9"/>
  <c r="T39" i="9"/>
  <c r="U39" i="9"/>
  <c r="V39" i="9"/>
  <c r="W39" i="9"/>
  <c r="X39" i="9"/>
  <c r="Y39" i="9"/>
  <c r="O40" i="9"/>
  <c r="P40" i="9"/>
  <c r="Q40" i="9"/>
  <c r="R40" i="9"/>
  <c r="S40" i="9"/>
  <c r="T40" i="9"/>
  <c r="U40" i="9"/>
  <c r="V40" i="9"/>
  <c r="W40" i="9"/>
  <c r="X40" i="9"/>
  <c r="Y40" i="9"/>
  <c r="O41" i="9"/>
  <c r="P41" i="9"/>
  <c r="Q41" i="9"/>
  <c r="R41" i="9"/>
  <c r="S41" i="9"/>
  <c r="T41" i="9"/>
  <c r="U41" i="9"/>
  <c r="V41" i="9"/>
  <c r="W41" i="9"/>
  <c r="X41" i="9"/>
  <c r="Y41" i="9"/>
  <c r="O42" i="9"/>
  <c r="P42" i="9"/>
  <c r="Q42" i="9"/>
  <c r="R42" i="9"/>
  <c r="S42" i="9"/>
  <c r="T42" i="9"/>
  <c r="U42" i="9"/>
  <c r="V42" i="9"/>
  <c r="W42" i="9"/>
  <c r="X42" i="9"/>
  <c r="Y42" i="9"/>
  <c r="O43" i="9"/>
  <c r="P43" i="9"/>
  <c r="Q43" i="9"/>
  <c r="R43" i="9"/>
  <c r="S43" i="9"/>
  <c r="T43" i="9"/>
  <c r="U43" i="9"/>
  <c r="V43" i="9"/>
  <c r="W43" i="9"/>
  <c r="X43" i="9"/>
  <c r="Y43" i="9"/>
  <c r="O44" i="9"/>
  <c r="P44" i="9"/>
  <c r="Q44" i="9"/>
  <c r="R44" i="9"/>
  <c r="S44" i="9"/>
  <c r="T44" i="9"/>
  <c r="U44" i="9"/>
  <c r="V44" i="9"/>
  <c r="W44" i="9"/>
  <c r="X44" i="9"/>
  <c r="Y44" i="9"/>
  <c r="O45" i="9"/>
  <c r="P45" i="9"/>
  <c r="Q45" i="9"/>
  <c r="R45" i="9"/>
  <c r="S45" i="9"/>
  <c r="T45" i="9"/>
  <c r="U45" i="9"/>
  <c r="V45" i="9"/>
  <c r="W45" i="9"/>
  <c r="X45" i="9"/>
  <c r="Y45" i="9"/>
  <c r="O46" i="9"/>
  <c r="P46" i="9"/>
  <c r="Q46" i="9"/>
  <c r="R46" i="9"/>
  <c r="S46" i="9"/>
  <c r="T46" i="9"/>
  <c r="U46" i="9"/>
  <c r="V46" i="9"/>
  <c r="W46" i="9"/>
  <c r="X46" i="9"/>
  <c r="Y46" i="9"/>
  <c r="O47" i="9"/>
  <c r="P47" i="9"/>
  <c r="Q47" i="9"/>
  <c r="R47" i="9"/>
  <c r="S47" i="9"/>
  <c r="T47" i="9"/>
  <c r="U47" i="9"/>
  <c r="V47" i="9"/>
  <c r="W47" i="9"/>
  <c r="X47" i="9"/>
  <c r="Y47" i="9"/>
  <c r="O48" i="9"/>
  <c r="P48" i="9"/>
  <c r="Q48" i="9"/>
  <c r="R48" i="9"/>
  <c r="S48" i="9"/>
  <c r="T48" i="9"/>
  <c r="U48" i="9"/>
  <c r="V48" i="9"/>
  <c r="W48" i="9"/>
  <c r="X48" i="9"/>
  <c r="Y48" i="9"/>
  <c r="O49" i="9"/>
  <c r="P49" i="9"/>
  <c r="Q49" i="9"/>
  <c r="R49" i="9"/>
  <c r="S49" i="9"/>
  <c r="T49" i="9"/>
  <c r="U49" i="9"/>
  <c r="V49" i="9"/>
  <c r="W49" i="9"/>
  <c r="X49" i="9"/>
  <c r="Y49" i="9"/>
  <c r="O50" i="9"/>
  <c r="P50" i="9"/>
  <c r="Q50" i="9"/>
  <c r="R50" i="9"/>
  <c r="S50" i="9"/>
  <c r="T50" i="9"/>
  <c r="U50" i="9"/>
  <c r="V50" i="9"/>
  <c r="W50" i="9"/>
  <c r="X50" i="9"/>
  <c r="Y50" i="9"/>
  <c r="O51" i="9"/>
  <c r="P51" i="9"/>
  <c r="Q51" i="9"/>
  <c r="R51" i="9"/>
  <c r="S51" i="9"/>
  <c r="T51" i="9"/>
  <c r="U51" i="9"/>
  <c r="V51" i="9"/>
  <c r="W51" i="9"/>
  <c r="X51" i="9"/>
  <c r="Y51" i="9"/>
  <c r="O52" i="9"/>
  <c r="P52" i="9"/>
  <c r="Q52" i="9"/>
  <c r="R52" i="9"/>
  <c r="S52" i="9"/>
  <c r="T52" i="9"/>
  <c r="U52" i="9"/>
  <c r="V52" i="9"/>
  <c r="W52" i="9"/>
  <c r="X52" i="9"/>
  <c r="Y52" i="9"/>
  <c r="O53" i="9"/>
  <c r="P53" i="9"/>
  <c r="Q53" i="9"/>
  <c r="R53" i="9"/>
  <c r="S53" i="9"/>
  <c r="T53" i="9"/>
  <c r="U53" i="9"/>
  <c r="V53" i="9"/>
  <c r="W53" i="9"/>
  <c r="X53" i="9"/>
  <c r="Y53" i="9"/>
  <c r="O54" i="9"/>
  <c r="P54" i="9"/>
  <c r="Q54" i="9"/>
  <c r="R54" i="9"/>
  <c r="S54" i="9"/>
  <c r="T54" i="9"/>
  <c r="U54" i="9"/>
  <c r="V54" i="9"/>
  <c r="W54" i="9"/>
  <c r="X54" i="9"/>
  <c r="Y54" i="9"/>
  <c r="O55" i="9"/>
  <c r="P55" i="9"/>
  <c r="Q55" i="9"/>
  <c r="R55" i="9"/>
  <c r="S55" i="9"/>
  <c r="T55" i="9"/>
  <c r="U55" i="9"/>
  <c r="V55" i="9"/>
  <c r="W55" i="9"/>
  <c r="X55" i="9"/>
  <c r="Y55" i="9"/>
  <c r="O56" i="9"/>
  <c r="P56" i="9"/>
  <c r="Q56" i="9"/>
  <c r="R56" i="9"/>
  <c r="S56" i="9"/>
  <c r="T56" i="9"/>
  <c r="U56" i="9"/>
  <c r="V56" i="9"/>
  <c r="W56" i="9"/>
  <c r="X56" i="9"/>
  <c r="Y56" i="9"/>
  <c r="O57" i="9"/>
  <c r="P57" i="9"/>
  <c r="Q57" i="9"/>
  <c r="R57" i="9"/>
  <c r="S57" i="9"/>
  <c r="T57" i="9"/>
  <c r="U57" i="9"/>
  <c r="V57" i="9"/>
  <c r="W57" i="9"/>
  <c r="X57" i="9"/>
  <c r="Y57" i="9"/>
  <c r="O58" i="9"/>
  <c r="P58" i="9"/>
  <c r="Q58" i="9"/>
  <c r="R58" i="9"/>
  <c r="S58" i="9"/>
  <c r="T58" i="9"/>
  <c r="U58" i="9"/>
  <c r="V58" i="9"/>
  <c r="W58" i="9"/>
  <c r="X58" i="9"/>
  <c r="Y58" i="9"/>
  <c r="O59" i="9"/>
  <c r="P59" i="9"/>
  <c r="Q59" i="9"/>
  <c r="R59" i="9"/>
  <c r="S59" i="9"/>
  <c r="T59" i="9"/>
  <c r="U59" i="9"/>
  <c r="V59" i="9"/>
  <c r="W59" i="9"/>
  <c r="X59" i="9"/>
  <c r="Y59" i="9"/>
  <c r="O60" i="9"/>
  <c r="P60" i="9"/>
  <c r="Q60" i="9"/>
  <c r="R60" i="9"/>
  <c r="S60" i="9"/>
  <c r="T60" i="9"/>
  <c r="U60" i="9"/>
  <c r="V60" i="9"/>
  <c r="W60" i="9"/>
  <c r="X60" i="9"/>
  <c r="Y60" i="9"/>
  <c r="O61" i="9"/>
  <c r="P61" i="9"/>
  <c r="Q61" i="9"/>
  <c r="R61" i="9"/>
  <c r="S61" i="9"/>
  <c r="T61" i="9"/>
  <c r="U61" i="9"/>
  <c r="V61" i="9"/>
  <c r="W61" i="9"/>
  <c r="X61" i="9"/>
  <c r="Y61" i="9"/>
  <c r="O62" i="9"/>
  <c r="P62" i="9"/>
  <c r="Q62" i="9"/>
  <c r="R62" i="9"/>
  <c r="S62" i="9"/>
  <c r="T62" i="9"/>
  <c r="U62" i="9"/>
  <c r="V62" i="9"/>
  <c r="W62" i="9"/>
  <c r="X62" i="9"/>
  <c r="Y62" i="9"/>
  <c r="O63" i="9"/>
  <c r="P63" i="9"/>
  <c r="Q63" i="9"/>
  <c r="R63" i="9"/>
  <c r="S63" i="9"/>
  <c r="T63" i="9"/>
  <c r="U63" i="9"/>
  <c r="V63" i="9"/>
  <c r="W63" i="9"/>
  <c r="X63" i="9"/>
  <c r="Y63" i="9"/>
  <c r="O64" i="9"/>
  <c r="P64" i="9"/>
  <c r="Q64" i="9"/>
  <c r="R64" i="9"/>
  <c r="S64" i="9"/>
  <c r="T64" i="9"/>
  <c r="U64" i="9"/>
  <c r="V64" i="9"/>
  <c r="W64" i="9"/>
  <c r="X64" i="9"/>
  <c r="Y64" i="9"/>
  <c r="O65" i="9"/>
  <c r="P65" i="9"/>
  <c r="Q65" i="9"/>
  <c r="R65" i="9"/>
  <c r="S65" i="9"/>
  <c r="T65" i="9"/>
  <c r="U65" i="9"/>
  <c r="V65" i="9"/>
  <c r="W65" i="9"/>
  <c r="X65" i="9"/>
  <c r="Y65" i="9"/>
  <c r="O66" i="9"/>
  <c r="P66" i="9"/>
  <c r="Q66" i="9"/>
  <c r="R66" i="9"/>
  <c r="S66" i="9"/>
  <c r="T66" i="9"/>
  <c r="U66" i="9"/>
  <c r="V66" i="9"/>
  <c r="W66" i="9"/>
  <c r="X66" i="9"/>
  <c r="Y66" i="9"/>
  <c r="O67" i="9"/>
  <c r="P67" i="9"/>
  <c r="Q67" i="9"/>
  <c r="R67" i="9"/>
  <c r="S67" i="9"/>
  <c r="T67" i="9"/>
  <c r="U67" i="9"/>
  <c r="V67" i="9"/>
  <c r="W67" i="9"/>
  <c r="X67" i="9"/>
  <c r="Y67" i="9"/>
  <c r="O68" i="9"/>
  <c r="P68" i="9"/>
  <c r="Q68" i="9"/>
  <c r="R68" i="9"/>
  <c r="S68" i="9"/>
  <c r="T68" i="9"/>
  <c r="U68" i="9"/>
  <c r="V68" i="9"/>
  <c r="W68" i="9"/>
  <c r="X68" i="9"/>
  <c r="Y68" i="9"/>
  <c r="O69" i="9"/>
  <c r="P69" i="9"/>
  <c r="Q69" i="9"/>
  <c r="R69" i="9"/>
  <c r="S69" i="9"/>
  <c r="T69" i="9"/>
  <c r="U69" i="9"/>
  <c r="V69" i="9"/>
  <c r="W69" i="9"/>
  <c r="X69" i="9"/>
  <c r="Y69" i="9"/>
  <c r="O70" i="9"/>
  <c r="P70" i="9"/>
  <c r="Q70" i="9"/>
  <c r="R70" i="9"/>
  <c r="S70" i="9"/>
  <c r="T70" i="9"/>
  <c r="U70" i="9"/>
  <c r="V70" i="9"/>
  <c r="W70" i="9"/>
  <c r="X70" i="9"/>
  <c r="Y70" i="9"/>
  <c r="O71" i="9"/>
  <c r="P71" i="9"/>
  <c r="Q71" i="9"/>
  <c r="R71" i="9"/>
  <c r="S71" i="9"/>
  <c r="T71" i="9"/>
  <c r="U71" i="9"/>
  <c r="V71" i="9"/>
  <c r="W71" i="9"/>
  <c r="X71" i="9"/>
  <c r="Y71" i="9"/>
  <c r="O72" i="9"/>
  <c r="P72" i="9"/>
  <c r="Q72" i="9"/>
  <c r="R72" i="9"/>
  <c r="S72" i="9"/>
  <c r="T72" i="9"/>
  <c r="U72" i="9"/>
  <c r="V72" i="9"/>
  <c r="W72" i="9"/>
  <c r="X72" i="9"/>
  <c r="Y72" i="9"/>
  <c r="O73" i="9"/>
  <c r="P73" i="9"/>
  <c r="Q73" i="9"/>
  <c r="R73" i="9"/>
  <c r="S73" i="9"/>
  <c r="T73" i="9"/>
  <c r="U73" i="9"/>
  <c r="V73" i="9"/>
  <c r="W73" i="9"/>
  <c r="X73" i="9"/>
  <c r="Y73" i="9"/>
  <c r="O74" i="9"/>
  <c r="P74" i="9"/>
  <c r="Q74" i="9"/>
  <c r="R74" i="9"/>
  <c r="S74" i="9"/>
  <c r="T74" i="9"/>
  <c r="U74" i="9"/>
  <c r="V74" i="9"/>
  <c r="W74" i="9"/>
  <c r="X74" i="9"/>
  <c r="Y74" i="9"/>
  <c r="O75" i="9"/>
  <c r="P75" i="9"/>
  <c r="Q75" i="9"/>
  <c r="R75" i="9"/>
  <c r="S75" i="9"/>
  <c r="T75" i="9"/>
  <c r="U75" i="9"/>
  <c r="V75" i="9"/>
  <c r="W75" i="9"/>
  <c r="X75" i="9"/>
  <c r="Y75" i="9"/>
  <c r="O76" i="9"/>
  <c r="P76" i="9"/>
  <c r="Q76" i="9"/>
  <c r="R76" i="9"/>
  <c r="S76" i="9"/>
  <c r="T76" i="9"/>
  <c r="U76" i="9"/>
  <c r="V76" i="9"/>
  <c r="W76" i="9"/>
  <c r="X76" i="9"/>
  <c r="Y76" i="9"/>
  <c r="O77" i="9"/>
  <c r="P77" i="9"/>
  <c r="Q77" i="9"/>
  <c r="R77" i="9"/>
  <c r="S77" i="9"/>
  <c r="T77" i="9"/>
  <c r="U77" i="9"/>
  <c r="V77" i="9"/>
  <c r="W77" i="9"/>
  <c r="X77" i="9"/>
  <c r="Y77" i="9"/>
  <c r="O78" i="9"/>
  <c r="P78" i="9"/>
  <c r="Q78" i="9"/>
  <c r="R78" i="9"/>
  <c r="S78" i="9"/>
  <c r="T78" i="9"/>
  <c r="U78" i="9"/>
  <c r="V78" i="9"/>
  <c r="W78" i="9"/>
  <c r="X78" i="9"/>
  <c r="Y78" i="9"/>
  <c r="O79" i="9"/>
  <c r="P79" i="9"/>
  <c r="Q79" i="9"/>
  <c r="R79" i="9"/>
  <c r="S79" i="9"/>
  <c r="T79" i="9"/>
  <c r="U79" i="9"/>
  <c r="V79" i="9"/>
  <c r="W79" i="9"/>
  <c r="X79" i="9"/>
  <c r="Y79" i="9"/>
  <c r="O80" i="9"/>
  <c r="P80" i="9"/>
  <c r="Q80" i="9"/>
  <c r="R80" i="9"/>
  <c r="S80" i="9"/>
  <c r="T80" i="9"/>
  <c r="U80" i="9"/>
  <c r="V80" i="9"/>
  <c r="W80" i="9"/>
  <c r="X80" i="9"/>
  <c r="Y80" i="9"/>
  <c r="O81" i="9"/>
  <c r="P81" i="9"/>
  <c r="Q81" i="9"/>
  <c r="R81" i="9"/>
  <c r="S81" i="9"/>
  <c r="T81" i="9"/>
  <c r="U81" i="9"/>
  <c r="V81" i="9"/>
  <c r="W81" i="9"/>
  <c r="X81" i="9"/>
  <c r="Y81" i="9"/>
  <c r="O82" i="9"/>
  <c r="P82" i="9"/>
  <c r="Q82" i="9"/>
  <c r="R82" i="9"/>
  <c r="S82" i="9"/>
  <c r="T82" i="9"/>
  <c r="U82" i="9"/>
  <c r="V82" i="9"/>
  <c r="W82" i="9"/>
  <c r="X82" i="9"/>
  <c r="Y82" i="9"/>
  <c r="O83" i="9"/>
  <c r="P83" i="9"/>
  <c r="Q83" i="9"/>
  <c r="R83" i="9"/>
  <c r="S83" i="9"/>
  <c r="T83" i="9"/>
  <c r="U83" i="9"/>
  <c r="V83" i="9"/>
  <c r="W83" i="9"/>
  <c r="X83" i="9"/>
  <c r="Y83" i="9"/>
  <c r="O84" i="9"/>
  <c r="P84" i="9"/>
  <c r="Q84" i="9"/>
  <c r="R84" i="9"/>
  <c r="S84" i="9"/>
  <c r="T84" i="9"/>
  <c r="U84" i="9"/>
  <c r="V84" i="9"/>
  <c r="W84" i="9"/>
  <c r="X84" i="9"/>
  <c r="Y84" i="9"/>
  <c r="O85" i="9"/>
  <c r="P85" i="9"/>
  <c r="Q85" i="9"/>
  <c r="R85" i="9"/>
  <c r="S85" i="9"/>
  <c r="T85" i="9"/>
  <c r="U85" i="9"/>
  <c r="V85" i="9"/>
  <c r="W85" i="9"/>
  <c r="X85" i="9"/>
  <c r="Y85" i="9"/>
  <c r="O86" i="9"/>
  <c r="P86" i="9"/>
  <c r="Q86" i="9"/>
  <c r="R86" i="9"/>
  <c r="S86" i="9"/>
  <c r="T86" i="9"/>
  <c r="U86" i="9"/>
  <c r="V86" i="9"/>
  <c r="W86" i="9"/>
  <c r="X86" i="9"/>
  <c r="Y86" i="9"/>
  <c r="O87" i="9"/>
  <c r="P87" i="9"/>
  <c r="Q87" i="9"/>
  <c r="R87" i="9"/>
  <c r="S87" i="9"/>
  <c r="T87" i="9"/>
  <c r="U87" i="9"/>
  <c r="V87" i="9"/>
  <c r="W87" i="9"/>
  <c r="X87" i="9"/>
  <c r="Y87" i="9"/>
  <c r="O88" i="9"/>
  <c r="P88" i="9"/>
  <c r="Q88" i="9"/>
  <c r="R88" i="9"/>
  <c r="S88" i="9"/>
  <c r="T88" i="9"/>
  <c r="U88" i="9"/>
  <c r="V88" i="9"/>
  <c r="W88" i="9"/>
  <c r="X88" i="9"/>
  <c r="Y88" i="9"/>
  <c r="O89" i="9"/>
  <c r="P89" i="9"/>
  <c r="Q89" i="9"/>
  <c r="R89" i="9"/>
  <c r="S89" i="9"/>
  <c r="T89" i="9"/>
  <c r="U89" i="9"/>
  <c r="V89" i="9"/>
  <c r="W89" i="9"/>
  <c r="X89" i="9"/>
  <c r="Y89" i="9"/>
  <c r="O90" i="9"/>
  <c r="P90" i="9"/>
  <c r="Q90" i="9"/>
  <c r="R90" i="9"/>
  <c r="S90" i="9"/>
  <c r="T90" i="9"/>
  <c r="U90" i="9"/>
  <c r="V90" i="9"/>
  <c r="W90" i="9"/>
  <c r="X90" i="9"/>
  <c r="Y90" i="9"/>
  <c r="O91" i="9"/>
  <c r="P91" i="9"/>
  <c r="Q91" i="9"/>
  <c r="R91" i="9"/>
  <c r="S91" i="9"/>
  <c r="T91" i="9"/>
  <c r="U91" i="9"/>
  <c r="V91" i="9"/>
  <c r="W91" i="9"/>
  <c r="X91" i="9"/>
  <c r="Y91" i="9"/>
  <c r="O92" i="9"/>
  <c r="P92" i="9"/>
  <c r="Q92" i="9"/>
  <c r="R92" i="9"/>
  <c r="S92" i="9"/>
  <c r="T92" i="9"/>
  <c r="U92" i="9"/>
  <c r="V92" i="9"/>
  <c r="W92" i="9"/>
  <c r="X92" i="9"/>
  <c r="Y92" i="9"/>
  <c r="O93" i="9"/>
  <c r="P93" i="9"/>
  <c r="Q93" i="9"/>
  <c r="R93" i="9"/>
  <c r="S93" i="9"/>
  <c r="T93" i="9"/>
  <c r="U93" i="9"/>
  <c r="V93" i="9"/>
  <c r="W93" i="9"/>
  <c r="X93" i="9"/>
  <c r="Y93" i="9"/>
  <c r="O94" i="9"/>
  <c r="P94" i="9"/>
  <c r="Q94" i="9"/>
  <c r="R94" i="9"/>
  <c r="S94" i="9"/>
  <c r="T94" i="9"/>
  <c r="U94" i="9"/>
  <c r="V94" i="9"/>
  <c r="W94" i="9"/>
  <c r="X94" i="9"/>
  <c r="Y94" i="9"/>
  <c r="O95" i="9"/>
  <c r="P95" i="9"/>
  <c r="Q95" i="9"/>
  <c r="R95" i="9"/>
  <c r="S95" i="9"/>
  <c r="T95" i="9"/>
  <c r="U95" i="9"/>
  <c r="V95" i="9"/>
  <c r="W95" i="9"/>
  <c r="X95" i="9"/>
  <c r="Y95" i="9"/>
  <c r="O96" i="9"/>
  <c r="P96" i="9"/>
  <c r="Q96" i="9"/>
  <c r="R96" i="9"/>
  <c r="S96" i="9"/>
  <c r="T96" i="9"/>
  <c r="U96" i="9"/>
  <c r="V96" i="9"/>
  <c r="W96" i="9"/>
  <c r="X96" i="9"/>
  <c r="Y96" i="9"/>
  <c r="O97" i="9"/>
  <c r="P97" i="9"/>
  <c r="Q97" i="9"/>
  <c r="R97" i="9"/>
  <c r="S97" i="9"/>
  <c r="T97" i="9"/>
  <c r="U97" i="9"/>
  <c r="V97" i="9"/>
  <c r="W97" i="9"/>
  <c r="X97" i="9"/>
  <c r="Y97" i="9"/>
  <c r="O98" i="9"/>
  <c r="P98" i="9"/>
  <c r="Q98" i="9"/>
  <c r="R98" i="9"/>
  <c r="S98" i="9"/>
  <c r="T98" i="9"/>
  <c r="U98" i="9"/>
  <c r="V98" i="9"/>
  <c r="W98" i="9"/>
  <c r="X98" i="9"/>
  <c r="Y98" i="9"/>
  <c r="O99" i="9"/>
  <c r="P99" i="9"/>
  <c r="Q99" i="9"/>
  <c r="R99" i="9"/>
  <c r="S99" i="9"/>
  <c r="T99" i="9"/>
  <c r="U99" i="9"/>
  <c r="V99" i="9"/>
  <c r="W99" i="9"/>
  <c r="X99" i="9"/>
  <c r="Y99" i="9"/>
  <c r="O100" i="9"/>
  <c r="P100" i="9"/>
  <c r="Q100" i="9"/>
  <c r="R100" i="9"/>
  <c r="S100" i="9"/>
  <c r="T100" i="9"/>
  <c r="U100" i="9"/>
  <c r="V100" i="9"/>
  <c r="W100" i="9"/>
  <c r="X100" i="9"/>
  <c r="Y100" i="9"/>
  <c r="O101" i="9"/>
  <c r="P101" i="9"/>
  <c r="Q101" i="9"/>
  <c r="R101" i="9"/>
  <c r="S101" i="9"/>
  <c r="T101" i="9"/>
  <c r="U101" i="9"/>
  <c r="V101" i="9"/>
  <c r="W101" i="9"/>
  <c r="X101" i="9"/>
  <c r="Y101" i="9"/>
  <c r="O102" i="9"/>
  <c r="P102" i="9"/>
  <c r="Q102" i="9"/>
  <c r="R102" i="9"/>
  <c r="S102" i="9"/>
  <c r="T102" i="9"/>
  <c r="U102" i="9"/>
  <c r="V102" i="9"/>
  <c r="W102" i="9"/>
  <c r="X102" i="9"/>
  <c r="Y102" i="9"/>
  <c r="O103" i="9"/>
  <c r="P103" i="9"/>
  <c r="Q103" i="9"/>
  <c r="R103" i="9"/>
  <c r="S103" i="9"/>
  <c r="T103" i="9"/>
  <c r="U103" i="9"/>
  <c r="V103" i="9"/>
  <c r="W103" i="9"/>
  <c r="X103" i="9"/>
  <c r="Y103" i="9"/>
  <c r="O104" i="9"/>
  <c r="P104" i="9"/>
  <c r="Q104" i="9"/>
  <c r="R104" i="9"/>
  <c r="S104" i="9"/>
  <c r="T104" i="9"/>
  <c r="U104" i="9"/>
  <c r="V104" i="9"/>
  <c r="W104" i="9"/>
  <c r="X104" i="9"/>
  <c r="Y104" i="9"/>
  <c r="O105" i="9"/>
  <c r="P105" i="9"/>
  <c r="Q105" i="9"/>
  <c r="R105" i="9"/>
  <c r="S105" i="9"/>
  <c r="T105" i="9"/>
  <c r="U105" i="9"/>
  <c r="V105" i="9"/>
  <c r="W105" i="9"/>
  <c r="X105" i="9"/>
  <c r="Y105" i="9"/>
  <c r="O106" i="9"/>
  <c r="P106" i="9"/>
  <c r="Q106" i="9"/>
  <c r="R106" i="9"/>
  <c r="S106" i="9"/>
  <c r="T106" i="9"/>
  <c r="U106" i="9"/>
  <c r="V106" i="9"/>
  <c r="W106" i="9"/>
  <c r="X106" i="9"/>
  <c r="Y106" i="9"/>
  <c r="O107" i="9"/>
  <c r="P107" i="9"/>
  <c r="Q107" i="9"/>
  <c r="R107" i="9"/>
  <c r="S107" i="9"/>
  <c r="T107" i="9"/>
  <c r="U107" i="9"/>
  <c r="V107" i="9"/>
  <c r="W107" i="9"/>
  <c r="X107" i="9"/>
  <c r="Y107" i="9"/>
  <c r="O108" i="9"/>
  <c r="P108" i="9"/>
  <c r="Q108" i="9"/>
  <c r="R108" i="9"/>
  <c r="S108" i="9"/>
  <c r="T108" i="9"/>
  <c r="U108" i="9"/>
  <c r="V108" i="9"/>
  <c r="W108" i="9"/>
  <c r="X108" i="9"/>
  <c r="Y108" i="9"/>
  <c r="O109" i="9"/>
  <c r="P109" i="9"/>
  <c r="Q109" i="9"/>
  <c r="R109" i="9"/>
  <c r="S109" i="9"/>
  <c r="T109" i="9"/>
  <c r="U109" i="9"/>
  <c r="V109" i="9"/>
  <c r="W109" i="9"/>
  <c r="X109" i="9"/>
  <c r="Y109" i="9"/>
  <c r="O110" i="9"/>
  <c r="P110" i="9"/>
  <c r="Q110" i="9"/>
  <c r="R110" i="9"/>
  <c r="S110" i="9"/>
  <c r="T110" i="9"/>
  <c r="U110" i="9"/>
  <c r="V110" i="9"/>
  <c r="W110" i="9"/>
  <c r="X110" i="9"/>
  <c r="Y110" i="9"/>
  <c r="O111" i="9"/>
  <c r="P111" i="9"/>
  <c r="Q111" i="9"/>
  <c r="R111" i="9"/>
  <c r="S111" i="9"/>
  <c r="T111" i="9"/>
  <c r="U111" i="9"/>
  <c r="V111" i="9"/>
  <c r="W111" i="9"/>
  <c r="X111" i="9"/>
  <c r="Y111" i="9"/>
  <c r="O112" i="9"/>
  <c r="P112" i="9"/>
  <c r="Q112" i="9"/>
  <c r="R112" i="9"/>
  <c r="S112" i="9"/>
  <c r="T112" i="9"/>
  <c r="U112" i="9"/>
  <c r="V112" i="9"/>
  <c r="W112" i="9"/>
  <c r="X112" i="9"/>
  <c r="Y112" i="9"/>
  <c r="O113" i="9"/>
  <c r="P113" i="9"/>
  <c r="Q113" i="9"/>
  <c r="R113" i="9"/>
  <c r="S113" i="9"/>
  <c r="T113" i="9"/>
  <c r="U113" i="9"/>
  <c r="V113" i="9"/>
  <c r="W113" i="9"/>
  <c r="X113" i="9"/>
  <c r="Y113" i="9"/>
  <c r="O114" i="9"/>
  <c r="P114" i="9"/>
  <c r="Q114" i="9"/>
  <c r="R114" i="9"/>
  <c r="S114" i="9"/>
  <c r="T114" i="9"/>
  <c r="U114" i="9"/>
  <c r="V114" i="9"/>
  <c r="W114" i="9"/>
  <c r="X114" i="9"/>
  <c r="Y114" i="9"/>
  <c r="O115" i="9"/>
  <c r="P115" i="9"/>
  <c r="Q115" i="9"/>
  <c r="R115" i="9"/>
  <c r="S115" i="9"/>
  <c r="T115" i="9"/>
  <c r="U115" i="9"/>
  <c r="V115" i="9"/>
  <c r="W115" i="9"/>
  <c r="X115" i="9"/>
  <c r="Y115" i="9"/>
  <c r="O116" i="9"/>
  <c r="P116" i="9"/>
  <c r="Q116" i="9"/>
  <c r="R116" i="9"/>
  <c r="S116" i="9"/>
  <c r="T116" i="9"/>
  <c r="U116" i="9"/>
  <c r="V116" i="9"/>
  <c r="W116" i="9"/>
  <c r="X116" i="9"/>
  <c r="Y116" i="9"/>
  <c r="O117" i="9"/>
  <c r="P117" i="9"/>
  <c r="Q117" i="9"/>
  <c r="R117" i="9"/>
  <c r="S117" i="9"/>
  <c r="T117" i="9"/>
  <c r="U117" i="9"/>
  <c r="V117" i="9"/>
  <c r="W117" i="9"/>
  <c r="X117" i="9"/>
  <c r="Y117" i="9"/>
  <c r="O118" i="9"/>
  <c r="P118" i="9"/>
  <c r="Q118" i="9"/>
  <c r="R118" i="9"/>
  <c r="S118" i="9"/>
  <c r="T118" i="9"/>
  <c r="U118" i="9"/>
  <c r="V118" i="9"/>
  <c r="W118" i="9"/>
  <c r="X118" i="9"/>
  <c r="Y118" i="9"/>
  <c r="O119" i="9"/>
  <c r="P119" i="9"/>
  <c r="Q119" i="9"/>
  <c r="R119" i="9"/>
  <c r="S119" i="9"/>
  <c r="T119" i="9"/>
  <c r="U119" i="9"/>
  <c r="V119" i="9"/>
  <c r="W119" i="9"/>
  <c r="X119" i="9"/>
  <c r="Y119" i="9"/>
  <c r="O120" i="9"/>
  <c r="P120" i="9"/>
  <c r="Q120" i="9"/>
  <c r="R120" i="9"/>
  <c r="S120" i="9"/>
  <c r="T120" i="9"/>
  <c r="U120" i="9"/>
  <c r="V120" i="9"/>
  <c r="W120" i="9"/>
  <c r="X120" i="9"/>
  <c r="Y120" i="9"/>
  <c r="O121" i="9"/>
  <c r="P121" i="9"/>
  <c r="Q121" i="9"/>
  <c r="R121" i="9"/>
  <c r="S121" i="9"/>
  <c r="T121" i="9"/>
  <c r="U121" i="9"/>
  <c r="V121" i="9"/>
  <c r="W121" i="9"/>
  <c r="X121" i="9"/>
  <c r="Y121" i="9"/>
  <c r="O122" i="9"/>
  <c r="P122" i="9"/>
  <c r="Q122" i="9"/>
  <c r="R122" i="9"/>
  <c r="S122" i="9"/>
  <c r="T122" i="9"/>
  <c r="U122" i="9"/>
  <c r="V122" i="9"/>
  <c r="W122" i="9"/>
  <c r="X122" i="9"/>
  <c r="Y122" i="9"/>
  <c r="O123" i="9"/>
  <c r="P123" i="9"/>
  <c r="Q123" i="9"/>
  <c r="R123" i="9"/>
  <c r="S123" i="9"/>
  <c r="T123" i="9"/>
  <c r="U123" i="9"/>
  <c r="V123" i="9"/>
  <c r="W123" i="9"/>
  <c r="X123" i="9"/>
  <c r="Y123" i="9"/>
  <c r="O124" i="9"/>
  <c r="P124" i="9"/>
  <c r="Q124" i="9"/>
  <c r="R124" i="9"/>
  <c r="S124" i="9"/>
  <c r="T124" i="9"/>
  <c r="U124" i="9"/>
  <c r="V124" i="9"/>
  <c r="W124" i="9"/>
  <c r="X124" i="9"/>
  <c r="Y124" i="9"/>
  <c r="O125" i="9"/>
  <c r="P125" i="9"/>
  <c r="Q125" i="9"/>
  <c r="R125" i="9"/>
  <c r="S125" i="9"/>
  <c r="T125" i="9"/>
  <c r="U125" i="9"/>
  <c r="V125" i="9"/>
  <c r="W125" i="9"/>
  <c r="X125" i="9"/>
  <c r="Y125" i="9"/>
  <c r="O126" i="9"/>
  <c r="P126" i="9"/>
  <c r="Q126" i="9"/>
  <c r="R126" i="9"/>
  <c r="S126" i="9"/>
  <c r="T126" i="9"/>
  <c r="U126" i="9"/>
  <c r="V126" i="9"/>
  <c r="W126" i="9"/>
  <c r="X126" i="9"/>
  <c r="Y126" i="9"/>
  <c r="O127" i="9"/>
  <c r="P127" i="9"/>
  <c r="Q127" i="9"/>
  <c r="R127" i="9"/>
  <c r="S127" i="9"/>
  <c r="T127" i="9"/>
  <c r="U127" i="9"/>
  <c r="V127" i="9"/>
  <c r="W127" i="9"/>
  <c r="X127" i="9"/>
  <c r="Y127" i="9"/>
  <c r="O128" i="9"/>
  <c r="P128" i="9"/>
  <c r="Q128" i="9"/>
  <c r="R128" i="9"/>
  <c r="S128" i="9"/>
  <c r="T128" i="9"/>
  <c r="U128" i="9"/>
  <c r="V128" i="9"/>
  <c r="W128" i="9"/>
  <c r="X128" i="9"/>
  <c r="Y128" i="9"/>
  <c r="O129" i="9"/>
  <c r="P129" i="9"/>
  <c r="Q129" i="9"/>
  <c r="R129" i="9"/>
  <c r="S129" i="9"/>
  <c r="T129" i="9"/>
  <c r="U129" i="9"/>
  <c r="V129" i="9"/>
  <c r="W129" i="9"/>
  <c r="X129" i="9"/>
  <c r="Y129" i="9"/>
  <c r="O130" i="9"/>
  <c r="P130" i="9"/>
  <c r="Q130" i="9"/>
  <c r="R130" i="9"/>
  <c r="S130" i="9"/>
  <c r="T130" i="9"/>
  <c r="U130" i="9"/>
  <c r="V130" i="9"/>
  <c r="W130" i="9"/>
  <c r="X130" i="9"/>
  <c r="Y130" i="9"/>
  <c r="O131" i="9"/>
  <c r="P131" i="9"/>
  <c r="Q131" i="9"/>
  <c r="R131" i="9"/>
  <c r="S131" i="9"/>
  <c r="T131" i="9"/>
  <c r="U131" i="9"/>
  <c r="V131" i="9"/>
  <c r="W131" i="9"/>
  <c r="X131" i="9"/>
  <c r="Y131" i="9"/>
  <c r="O132" i="9"/>
  <c r="P132" i="9"/>
  <c r="Q132" i="9"/>
  <c r="R132" i="9"/>
  <c r="S132" i="9"/>
  <c r="T132" i="9"/>
  <c r="U132" i="9"/>
  <c r="V132" i="9"/>
  <c r="W132" i="9"/>
  <c r="X132" i="9"/>
  <c r="Y132" i="9"/>
  <c r="O133" i="9"/>
  <c r="P133" i="9"/>
  <c r="Q133" i="9"/>
  <c r="R133" i="9"/>
  <c r="S133" i="9"/>
  <c r="T133" i="9"/>
  <c r="U133" i="9"/>
  <c r="V133" i="9"/>
  <c r="W133" i="9"/>
  <c r="X133" i="9"/>
  <c r="Y133" i="9"/>
  <c r="O134" i="9"/>
  <c r="P134" i="9"/>
  <c r="Q134" i="9"/>
  <c r="R134" i="9"/>
  <c r="S134" i="9"/>
  <c r="T134" i="9"/>
  <c r="U134" i="9"/>
  <c r="V134" i="9"/>
  <c r="W134" i="9"/>
  <c r="X134" i="9"/>
  <c r="Y134" i="9"/>
  <c r="O135" i="9"/>
  <c r="P135" i="9"/>
  <c r="Q135" i="9"/>
  <c r="R135" i="9"/>
  <c r="S135" i="9"/>
  <c r="T135" i="9"/>
  <c r="U135" i="9"/>
  <c r="V135" i="9"/>
  <c r="W135" i="9"/>
  <c r="X135" i="9"/>
  <c r="Y135" i="9"/>
  <c r="O136" i="9"/>
  <c r="P136" i="9"/>
  <c r="Q136" i="9"/>
  <c r="R136" i="9"/>
  <c r="S136" i="9"/>
  <c r="T136" i="9"/>
  <c r="U136" i="9"/>
  <c r="V136" i="9"/>
  <c r="W136" i="9"/>
  <c r="X136" i="9"/>
  <c r="Y136" i="9"/>
  <c r="O137" i="9"/>
  <c r="P137" i="9"/>
  <c r="Q137" i="9"/>
  <c r="R137" i="9"/>
  <c r="S137" i="9"/>
  <c r="T137" i="9"/>
  <c r="U137" i="9"/>
  <c r="V137" i="9"/>
  <c r="W137" i="9"/>
  <c r="X137" i="9"/>
  <c r="Y137" i="9"/>
  <c r="O138" i="9"/>
  <c r="P138" i="9"/>
  <c r="Q138" i="9"/>
  <c r="R138" i="9"/>
  <c r="S138" i="9"/>
  <c r="T138" i="9"/>
  <c r="U138" i="9"/>
  <c r="V138" i="9"/>
  <c r="W138" i="9"/>
  <c r="X138" i="9"/>
  <c r="Y138" i="9"/>
  <c r="O139" i="9"/>
  <c r="P139" i="9"/>
  <c r="Q139" i="9"/>
  <c r="R139" i="9"/>
  <c r="S139" i="9"/>
  <c r="T139" i="9"/>
  <c r="U139" i="9"/>
  <c r="V139" i="9"/>
  <c r="W139" i="9"/>
  <c r="X139" i="9"/>
  <c r="Y139" i="9"/>
  <c r="O140" i="9"/>
  <c r="P140" i="9"/>
  <c r="Q140" i="9"/>
  <c r="R140" i="9"/>
  <c r="S140" i="9"/>
  <c r="T140" i="9"/>
  <c r="U140" i="9"/>
  <c r="V140" i="9"/>
  <c r="W140" i="9"/>
  <c r="X140" i="9"/>
  <c r="Y140" i="9"/>
  <c r="O141" i="9"/>
  <c r="P141" i="9"/>
  <c r="Q141" i="9"/>
  <c r="R141" i="9"/>
  <c r="S141" i="9"/>
  <c r="T141" i="9"/>
  <c r="U141" i="9"/>
  <c r="V141" i="9"/>
  <c r="W141" i="9"/>
  <c r="X141" i="9"/>
  <c r="Y141" i="9"/>
  <c r="O142" i="9"/>
  <c r="P142" i="9"/>
  <c r="Q142" i="9"/>
  <c r="R142" i="9"/>
  <c r="S142" i="9"/>
  <c r="T142" i="9"/>
  <c r="U142" i="9"/>
  <c r="V142" i="9"/>
  <c r="W142" i="9"/>
  <c r="X142" i="9"/>
  <c r="Y142" i="9"/>
  <c r="O143" i="9"/>
  <c r="P143" i="9"/>
  <c r="Q143" i="9"/>
  <c r="R143" i="9"/>
  <c r="S143" i="9"/>
  <c r="T143" i="9"/>
  <c r="U143" i="9"/>
  <c r="V143" i="9"/>
  <c r="W143" i="9"/>
  <c r="X143" i="9"/>
  <c r="Y143" i="9"/>
  <c r="O144" i="9"/>
  <c r="P144" i="9"/>
  <c r="Q144" i="9"/>
  <c r="R144" i="9"/>
  <c r="S144" i="9"/>
  <c r="T144" i="9"/>
  <c r="U144" i="9"/>
  <c r="V144" i="9"/>
  <c r="W144" i="9"/>
  <c r="X144" i="9"/>
  <c r="Y144" i="9"/>
  <c r="O145" i="9"/>
  <c r="P145" i="9"/>
  <c r="Q145" i="9"/>
  <c r="R145" i="9"/>
  <c r="S145" i="9"/>
  <c r="T145" i="9"/>
  <c r="U145" i="9"/>
  <c r="V145" i="9"/>
  <c r="W145" i="9"/>
  <c r="X145" i="9"/>
  <c r="Y145" i="9"/>
  <c r="O146" i="9"/>
  <c r="P146" i="9"/>
  <c r="Q146" i="9"/>
  <c r="R146" i="9"/>
  <c r="S146" i="9"/>
  <c r="T146" i="9"/>
  <c r="U146" i="9"/>
  <c r="V146" i="9"/>
  <c r="W146" i="9"/>
  <c r="X146" i="9"/>
  <c r="Y146" i="9"/>
  <c r="O147" i="9"/>
  <c r="P147" i="9"/>
  <c r="Q147" i="9"/>
  <c r="R147" i="9"/>
  <c r="S147" i="9"/>
  <c r="T147" i="9"/>
  <c r="U147" i="9"/>
  <c r="V147" i="9"/>
  <c r="W147" i="9"/>
  <c r="X147" i="9"/>
  <c r="Y147" i="9"/>
  <c r="O148" i="9"/>
  <c r="P148" i="9"/>
  <c r="Q148" i="9"/>
  <c r="R148" i="9"/>
  <c r="S148" i="9"/>
  <c r="T148" i="9"/>
  <c r="U148" i="9"/>
  <c r="V148" i="9"/>
  <c r="W148" i="9"/>
  <c r="X148" i="9"/>
  <c r="Y148" i="9"/>
  <c r="O149" i="9"/>
  <c r="P149" i="9"/>
  <c r="Q149" i="9"/>
  <c r="R149" i="9"/>
  <c r="S149" i="9"/>
  <c r="T149" i="9"/>
  <c r="U149" i="9"/>
  <c r="V149" i="9"/>
  <c r="W149" i="9"/>
  <c r="X149" i="9"/>
  <c r="Y149" i="9"/>
  <c r="O150" i="9"/>
  <c r="P150" i="9"/>
  <c r="Q150" i="9"/>
  <c r="R150" i="9"/>
  <c r="S150" i="9"/>
  <c r="T150" i="9"/>
  <c r="U150" i="9"/>
  <c r="V150" i="9"/>
  <c r="W150" i="9"/>
  <c r="X150" i="9"/>
  <c r="Y150" i="9"/>
  <c r="O151" i="9"/>
  <c r="P151" i="9"/>
  <c r="Q151" i="9"/>
  <c r="R151" i="9"/>
  <c r="S151" i="9"/>
  <c r="T151" i="9"/>
  <c r="U151" i="9"/>
  <c r="V151" i="9"/>
  <c r="W151" i="9"/>
  <c r="X151" i="9"/>
  <c r="Y151" i="9"/>
  <c r="O152" i="9"/>
  <c r="P152" i="9"/>
  <c r="Q152" i="9"/>
  <c r="R152" i="9"/>
  <c r="S152" i="9"/>
  <c r="T152" i="9"/>
  <c r="U152" i="9"/>
  <c r="V152" i="9"/>
  <c r="W152" i="9"/>
  <c r="X152" i="9"/>
  <c r="Y152" i="9"/>
  <c r="S153" i="9"/>
  <c r="Y153" i="9"/>
  <c r="O154" i="9"/>
  <c r="P154" i="9"/>
  <c r="Q154" i="9"/>
  <c r="R154" i="9"/>
  <c r="S154" i="9"/>
  <c r="T154" i="9"/>
  <c r="U154" i="9"/>
  <c r="V154" i="9"/>
  <c r="W154" i="9"/>
  <c r="X154" i="9"/>
  <c r="Y154" i="9"/>
  <c r="O155" i="9"/>
  <c r="P155" i="9"/>
  <c r="Q155" i="9"/>
  <c r="R155" i="9"/>
  <c r="S155" i="9"/>
  <c r="T155" i="9"/>
  <c r="U155" i="9"/>
  <c r="V155" i="9"/>
  <c r="W155" i="9"/>
  <c r="X155" i="9"/>
  <c r="Y155" i="9"/>
  <c r="O156" i="9"/>
  <c r="P156" i="9"/>
  <c r="Q156" i="9"/>
  <c r="R156" i="9"/>
  <c r="S156" i="9"/>
  <c r="T156" i="9"/>
  <c r="U156" i="9"/>
  <c r="V156" i="9"/>
  <c r="W156" i="9"/>
  <c r="X156" i="9"/>
  <c r="Y156" i="9"/>
  <c r="O157" i="9"/>
  <c r="P157" i="9"/>
  <c r="Q157" i="9"/>
  <c r="R157" i="9"/>
  <c r="S157" i="9"/>
  <c r="T157" i="9"/>
  <c r="U157" i="9"/>
  <c r="V157" i="9"/>
  <c r="W157" i="9"/>
  <c r="X157" i="9"/>
  <c r="Y157" i="9"/>
  <c r="O158" i="9"/>
  <c r="P158" i="9"/>
  <c r="Q158" i="9"/>
  <c r="R158" i="9"/>
  <c r="S158" i="9"/>
  <c r="T158" i="9"/>
  <c r="U158" i="9"/>
  <c r="V158" i="9"/>
  <c r="W158" i="9"/>
  <c r="X158" i="9"/>
  <c r="Y158" i="9"/>
  <c r="O159" i="9"/>
  <c r="P159" i="9"/>
  <c r="Q159" i="9"/>
  <c r="R159" i="9"/>
  <c r="S159" i="9"/>
  <c r="T159" i="9"/>
  <c r="U159" i="9"/>
  <c r="V159" i="9"/>
  <c r="W159" i="9"/>
  <c r="X159" i="9"/>
  <c r="Y159" i="9"/>
  <c r="O160" i="9"/>
  <c r="P160" i="9"/>
  <c r="Q160" i="9"/>
  <c r="R160" i="9"/>
  <c r="S160" i="9"/>
  <c r="T160" i="9"/>
  <c r="U160" i="9"/>
  <c r="V160" i="9"/>
  <c r="W160" i="9"/>
  <c r="X160" i="9"/>
  <c r="Y160" i="9"/>
  <c r="O161" i="9"/>
  <c r="P161" i="9"/>
  <c r="Q161" i="9"/>
  <c r="R161" i="9"/>
  <c r="S161" i="9"/>
  <c r="T161" i="9"/>
  <c r="U161" i="9"/>
  <c r="V161" i="9"/>
  <c r="W161" i="9"/>
  <c r="X161" i="9"/>
  <c r="Y161" i="9"/>
  <c r="O162" i="9"/>
  <c r="P162" i="9"/>
  <c r="Q162" i="9"/>
  <c r="R162" i="9"/>
  <c r="S162" i="9"/>
  <c r="T162" i="9"/>
  <c r="U162" i="9"/>
  <c r="V162" i="9"/>
  <c r="W162" i="9"/>
  <c r="X162" i="9"/>
  <c r="Y162" i="9"/>
  <c r="O163" i="9"/>
  <c r="P163" i="9"/>
  <c r="Q163" i="9"/>
  <c r="R163" i="9"/>
  <c r="S163" i="9"/>
  <c r="T163" i="9"/>
  <c r="U163" i="9"/>
  <c r="V163" i="9"/>
  <c r="W163" i="9"/>
  <c r="X163" i="9"/>
  <c r="Y163" i="9"/>
  <c r="O164" i="9"/>
  <c r="P164" i="9"/>
  <c r="Q164" i="9"/>
  <c r="R164" i="9"/>
  <c r="S164" i="9"/>
  <c r="T164" i="9"/>
  <c r="U164" i="9"/>
  <c r="V164" i="9"/>
  <c r="W164" i="9"/>
  <c r="X164" i="9"/>
  <c r="Y164" i="9"/>
  <c r="O165" i="9"/>
  <c r="P165" i="9"/>
  <c r="Q165" i="9"/>
  <c r="R165" i="9"/>
  <c r="S165" i="9"/>
  <c r="T165" i="9"/>
  <c r="U165" i="9"/>
  <c r="V165" i="9"/>
  <c r="W165" i="9"/>
  <c r="X165" i="9"/>
  <c r="Y165" i="9"/>
  <c r="O166" i="9"/>
  <c r="P166" i="9"/>
  <c r="Q166" i="9"/>
  <c r="R166" i="9"/>
  <c r="S166" i="9"/>
  <c r="T166" i="9"/>
  <c r="U166" i="9"/>
  <c r="V166" i="9"/>
  <c r="W166" i="9"/>
  <c r="X166" i="9"/>
  <c r="Y166" i="9"/>
  <c r="O167" i="9"/>
  <c r="P167" i="9"/>
  <c r="Q167" i="9"/>
  <c r="R167" i="9"/>
  <c r="S167" i="9"/>
  <c r="T167" i="9"/>
  <c r="U167" i="9"/>
  <c r="V167" i="9"/>
  <c r="W167" i="9"/>
  <c r="X167" i="9"/>
  <c r="Y167" i="9"/>
  <c r="O168" i="9"/>
  <c r="P168" i="9"/>
  <c r="Q168" i="9"/>
  <c r="R168" i="9"/>
  <c r="S168" i="9"/>
  <c r="T168" i="9"/>
  <c r="U168" i="9"/>
  <c r="V168" i="9"/>
  <c r="W168" i="9"/>
  <c r="X168" i="9"/>
  <c r="Y168" i="9"/>
  <c r="O169" i="9"/>
  <c r="P169" i="9"/>
  <c r="Q169" i="9"/>
  <c r="R169" i="9"/>
  <c r="S169" i="9"/>
  <c r="T169" i="9"/>
  <c r="U169" i="9"/>
  <c r="V169" i="9"/>
  <c r="W169" i="9"/>
  <c r="X169" i="9"/>
  <c r="Y169" i="9"/>
  <c r="O170" i="9"/>
  <c r="P170" i="9"/>
  <c r="Q170" i="9"/>
  <c r="R170" i="9"/>
  <c r="S170" i="9"/>
  <c r="T170" i="9"/>
  <c r="U170" i="9"/>
  <c r="V170" i="9"/>
  <c r="W170" i="9"/>
  <c r="X170" i="9"/>
  <c r="Y170" i="9"/>
  <c r="O171" i="9"/>
  <c r="P171" i="9"/>
  <c r="Q171" i="9"/>
  <c r="R171" i="9"/>
  <c r="S171" i="9"/>
  <c r="T171" i="9"/>
  <c r="U171" i="9"/>
  <c r="V171" i="9"/>
  <c r="W171" i="9"/>
  <c r="X171" i="9"/>
  <c r="Y171" i="9"/>
  <c r="O172" i="9"/>
  <c r="P172" i="9"/>
  <c r="Q172" i="9"/>
  <c r="R172" i="9"/>
  <c r="S172" i="9"/>
  <c r="T172" i="9"/>
  <c r="U172" i="9"/>
  <c r="V172" i="9"/>
  <c r="W172" i="9"/>
  <c r="X172" i="9"/>
  <c r="Y172" i="9"/>
  <c r="O173" i="9"/>
  <c r="P173" i="9"/>
  <c r="Q173" i="9"/>
  <c r="R173" i="9"/>
  <c r="S173" i="9"/>
  <c r="T173" i="9"/>
  <c r="U173" i="9"/>
  <c r="V173" i="9"/>
  <c r="W173" i="9"/>
  <c r="X173" i="9"/>
  <c r="Y173" i="9"/>
  <c r="O174" i="9"/>
  <c r="P174" i="9"/>
  <c r="Q174" i="9"/>
  <c r="R174" i="9"/>
  <c r="S174" i="9"/>
  <c r="T174" i="9"/>
  <c r="U174" i="9"/>
  <c r="V174" i="9"/>
  <c r="W174" i="9"/>
  <c r="X174" i="9"/>
  <c r="Y174" i="9"/>
  <c r="O175" i="9"/>
  <c r="P175" i="9"/>
  <c r="Q175" i="9"/>
  <c r="R175" i="9"/>
  <c r="S175" i="9"/>
  <c r="T175" i="9"/>
  <c r="U175" i="9"/>
  <c r="V175" i="9"/>
  <c r="W175" i="9"/>
  <c r="X175" i="9"/>
  <c r="Y175" i="9"/>
  <c r="O176" i="9"/>
  <c r="P176" i="9"/>
  <c r="Q176" i="9"/>
  <c r="R176" i="9"/>
  <c r="S176" i="9"/>
  <c r="T176" i="9"/>
  <c r="U176" i="9"/>
  <c r="V176" i="9"/>
  <c r="W176" i="9"/>
  <c r="X176" i="9"/>
  <c r="Y176" i="9"/>
  <c r="O177" i="9"/>
  <c r="P177" i="9"/>
  <c r="Q177" i="9"/>
  <c r="R177" i="9"/>
  <c r="S177" i="9"/>
  <c r="T177" i="9"/>
  <c r="U177" i="9"/>
  <c r="V177" i="9"/>
  <c r="W177" i="9"/>
  <c r="X177" i="9"/>
  <c r="Y177" i="9"/>
  <c r="O178" i="9"/>
  <c r="P178" i="9"/>
  <c r="Q178" i="9"/>
  <c r="R178" i="9"/>
  <c r="S178" i="9"/>
  <c r="T178" i="9"/>
  <c r="U178" i="9"/>
  <c r="V178" i="9"/>
  <c r="W178" i="9"/>
  <c r="X178" i="9"/>
  <c r="Y178" i="9"/>
  <c r="O179" i="9"/>
  <c r="P179" i="9"/>
  <c r="Q179" i="9"/>
  <c r="R179" i="9"/>
  <c r="S179" i="9"/>
  <c r="T179" i="9"/>
  <c r="U179" i="9"/>
  <c r="V179" i="9"/>
  <c r="W179" i="9"/>
  <c r="X179" i="9"/>
  <c r="Y179" i="9"/>
  <c r="O180" i="9"/>
  <c r="P180" i="9"/>
  <c r="Q180" i="9"/>
  <c r="R180" i="9"/>
  <c r="S180" i="9"/>
  <c r="T180" i="9"/>
  <c r="U180" i="9"/>
  <c r="V180" i="9"/>
  <c r="W180" i="9"/>
  <c r="X180" i="9"/>
  <c r="Y180" i="9"/>
  <c r="O181" i="9"/>
  <c r="P181" i="9"/>
  <c r="Q181" i="9"/>
  <c r="R181" i="9"/>
  <c r="S181" i="9"/>
  <c r="T181" i="9"/>
  <c r="U181" i="9"/>
  <c r="V181" i="9"/>
  <c r="W181" i="9"/>
  <c r="X181" i="9"/>
  <c r="Y181" i="9"/>
  <c r="O182" i="9"/>
  <c r="P182" i="9"/>
  <c r="Q182" i="9"/>
  <c r="R182" i="9"/>
  <c r="S182" i="9"/>
  <c r="T182" i="9"/>
  <c r="U182" i="9"/>
  <c r="V182" i="9"/>
  <c r="W182" i="9"/>
  <c r="X182" i="9"/>
  <c r="Y182" i="9"/>
  <c r="O183" i="9"/>
  <c r="P183" i="9"/>
  <c r="Q183" i="9"/>
  <c r="R183" i="9"/>
  <c r="S183" i="9"/>
  <c r="T183" i="9"/>
  <c r="U183" i="9"/>
  <c r="V183" i="9"/>
  <c r="W183" i="9"/>
  <c r="X183" i="9"/>
  <c r="Y183" i="9"/>
  <c r="O184" i="9"/>
  <c r="P184" i="9"/>
  <c r="Q184" i="9"/>
  <c r="R184" i="9"/>
  <c r="S184" i="9"/>
  <c r="T184" i="9"/>
  <c r="U184" i="9"/>
  <c r="V184" i="9"/>
  <c r="W184" i="9"/>
  <c r="X184" i="9"/>
  <c r="Y184" i="9"/>
  <c r="O185" i="9"/>
  <c r="P185" i="9"/>
  <c r="Q185" i="9"/>
  <c r="R185" i="9"/>
  <c r="S185" i="9"/>
  <c r="T185" i="9"/>
  <c r="U185" i="9"/>
  <c r="V185" i="9"/>
  <c r="W185" i="9"/>
  <c r="X185" i="9"/>
  <c r="Y185" i="9"/>
  <c r="O186" i="9"/>
  <c r="P186" i="9"/>
  <c r="Q186" i="9"/>
  <c r="R186" i="9"/>
  <c r="S186" i="9"/>
  <c r="T186" i="9"/>
  <c r="U186" i="9"/>
  <c r="V186" i="9"/>
  <c r="W186" i="9"/>
  <c r="X186" i="9"/>
  <c r="Y186" i="9"/>
  <c r="O187" i="9"/>
  <c r="P187" i="9"/>
  <c r="Q187" i="9"/>
  <c r="R187" i="9"/>
  <c r="S187" i="9"/>
  <c r="T187" i="9"/>
  <c r="U187" i="9"/>
  <c r="V187" i="9"/>
  <c r="W187" i="9"/>
  <c r="X187" i="9"/>
  <c r="Y187" i="9"/>
  <c r="O188" i="9"/>
  <c r="P188" i="9"/>
  <c r="Q188" i="9"/>
  <c r="R188" i="9"/>
  <c r="S188" i="9"/>
  <c r="T188" i="9"/>
  <c r="U188" i="9"/>
  <c r="V188" i="9"/>
  <c r="W188" i="9"/>
  <c r="X188" i="9"/>
  <c r="Y188" i="9"/>
  <c r="O189" i="9"/>
  <c r="P189" i="9"/>
  <c r="Q189" i="9"/>
  <c r="R189" i="9"/>
  <c r="S189" i="9"/>
  <c r="T189" i="9"/>
  <c r="U189" i="9"/>
  <c r="V189" i="9"/>
  <c r="W189" i="9"/>
  <c r="X189" i="9"/>
  <c r="Y189" i="9"/>
  <c r="O190" i="9"/>
  <c r="P190" i="9"/>
  <c r="Q190" i="9"/>
  <c r="R190" i="9"/>
  <c r="S190" i="9"/>
  <c r="T190" i="9"/>
  <c r="U190" i="9"/>
  <c r="V190" i="9"/>
  <c r="W190" i="9"/>
  <c r="X190" i="9"/>
  <c r="Y190" i="9"/>
  <c r="O191" i="9"/>
  <c r="P191" i="9"/>
  <c r="Q191" i="9"/>
  <c r="R191" i="9"/>
  <c r="S191" i="9"/>
  <c r="T191" i="9"/>
  <c r="U191" i="9"/>
  <c r="V191" i="9"/>
  <c r="W191" i="9"/>
  <c r="X191" i="9"/>
  <c r="Y191" i="9"/>
  <c r="O192" i="9"/>
  <c r="P192" i="9"/>
  <c r="Q192" i="9"/>
  <c r="R192" i="9"/>
  <c r="S192" i="9"/>
  <c r="T192" i="9"/>
  <c r="U192" i="9"/>
  <c r="V192" i="9"/>
  <c r="W192" i="9"/>
  <c r="X192" i="9"/>
  <c r="Y192" i="9"/>
  <c r="O193" i="9"/>
  <c r="P193" i="9"/>
  <c r="Q193" i="9"/>
  <c r="R193" i="9"/>
  <c r="S193" i="9"/>
  <c r="T193" i="9"/>
  <c r="U193" i="9"/>
  <c r="V193" i="9"/>
  <c r="W193" i="9"/>
  <c r="X193" i="9"/>
  <c r="Y193" i="9"/>
  <c r="O194" i="9"/>
  <c r="P194" i="9"/>
  <c r="Q194" i="9"/>
  <c r="R194" i="9"/>
  <c r="S194" i="9"/>
  <c r="T194" i="9"/>
  <c r="U194" i="9"/>
  <c r="V194" i="9"/>
  <c r="W194" i="9"/>
  <c r="X194" i="9"/>
  <c r="Y194" i="9"/>
  <c r="O195" i="9"/>
  <c r="P195" i="9"/>
  <c r="Q195" i="9"/>
  <c r="R195" i="9"/>
  <c r="S195" i="9"/>
  <c r="T195" i="9"/>
  <c r="U195" i="9"/>
  <c r="V195" i="9"/>
  <c r="W195" i="9"/>
  <c r="X195" i="9"/>
  <c r="Y195" i="9"/>
  <c r="O196" i="9"/>
  <c r="P196" i="9"/>
  <c r="Q196" i="9"/>
  <c r="R196" i="9"/>
  <c r="S196" i="9"/>
  <c r="T196" i="9"/>
  <c r="U196" i="9"/>
  <c r="V196" i="9"/>
  <c r="W196" i="9"/>
  <c r="X196" i="9"/>
  <c r="Y196" i="9"/>
  <c r="O197" i="9"/>
  <c r="P197" i="9"/>
  <c r="Q197" i="9"/>
  <c r="R197" i="9"/>
  <c r="S197" i="9"/>
  <c r="T197" i="9"/>
  <c r="U197" i="9"/>
  <c r="V197" i="9"/>
  <c r="W197" i="9"/>
  <c r="X197" i="9"/>
  <c r="Y197" i="9"/>
  <c r="O198" i="9"/>
  <c r="P198" i="9"/>
  <c r="Q198" i="9"/>
  <c r="R198" i="9"/>
  <c r="S198" i="9"/>
  <c r="T198" i="9"/>
  <c r="U198" i="9"/>
  <c r="V198" i="9"/>
  <c r="W198" i="9"/>
  <c r="X198" i="9"/>
  <c r="Y198" i="9"/>
  <c r="O199" i="9"/>
  <c r="P199" i="9"/>
  <c r="Q199" i="9"/>
  <c r="R199" i="9"/>
  <c r="S199" i="9"/>
  <c r="T199" i="9"/>
  <c r="U199" i="9"/>
  <c r="V199" i="9"/>
  <c r="W199" i="9"/>
  <c r="X199" i="9"/>
  <c r="Y199" i="9"/>
  <c r="O200" i="9"/>
  <c r="P200" i="9"/>
  <c r="Q200" i="9"/>
  <c r="R200" i="9"/>
  <c r="S200" i="9"/>
  <c r="T200" i="9"/>
  <c r="U200" i="9"/>
  <c r="V200" i="9"/>
  <c r="W200" i="9"/>
  <c r="X200" i="9"/>
  <c r="Y200" i="9"/>
  <c r="O201" i="9"/>
  <c r="P201" i="9"/>
  <c r="Q201" i="9"/>
  <c r="R201" i="9"/>
  <c r="S201" i="9"/>
  <c r="T201" i="9"/>
  <c r="U201" i="9"/>
  <c r="V201" i="9"/>
  <c r="W201" i="9"/>
  <c r="X201" i="9"/>
  <c r="Y201" i="9"/>
  <c r="O202" i="9"/>
  <c r="P202" i="9"/>
  <c r="Q202" i="9"/>
  <c r="R202" i="9"/>
  <c r="S202" i="9"/>
  <c r="T202" i="9"/>
  <c r="U202" i="9"/>
  <c r="V202" i="9"/>
  <c r="W202" i="9"/>
  <c r="X202" i="9"/>
  <c r="Y202" i="9"/>
  <c r="O203" i="9"/>
  <c r="P203" i="9"/>
  <c r="Q203" i="9"/>
  <c r="R203" i="9"/>
  <c r="S203" i="9"/>
  <c r="T203" i="9"/>
  <c r="U203" i="9"/>
  <c r="V203" i="9"/>
  <c r="W203" i="9"/>
  <c r="X203" i="9"/>
  <c r="Y203" i="9"/>
  <c r="O204" i="9"/>
  <c r="P204" i="9"/>
  <c r="Q204" i="9"/>
  <c r="R204" i="9"/>
  <c r="S204" i="9"/>
  <c r="T204" i="9"/>
  <c r="U204" i="9"/>
  <c r="V204" i="9"/>
  <c r="W204" i="9"/>
  <c r="X204" i="9"/>
  <c r="Y204" i="9"/>
  <c r="O205" i="9"/>
  <c r="P205" i="9"/>
  <c r="Q205" i="9"/>
  <c r="R205" i="9"/>
  <c r="S205" i="9"/>
  <c r="T205" i="9"/>
  <c r="U205" i="9"/>
  <c r="V205" i="9"/>
  <c r="W205" i="9"/>
  <c r="X205" i="9"/>
  <c r="Y205" i="9"/>
  <c r="O206" i="9"/>
  <c r="P206" i="9"/>
  <c r="Q206" i="9"/>
  <c r="R206" i="9"/>
  <c r="S206" i="9"/>
  <c r="T206" i="9"/>
  <c r="U206" i="9"/>
  <c r="V206" i="9"/>
  <c r="W206" i="9"/>
  <c r="X206" i="9"/>
  <c r="Y206" i="9"/>
  <c r="O207" i="9"/>
  <c r="P207" i="9"/>
  <c r="Q207" i="9"/>
  <c r="R207" i="9"/>
  <c r="S207" i="9"/>
  <c r="T207" i="9"/>
  <c r="U207" i="9"/>
  <c r="V207" i="9"/>
  <c r="W207" i="9"/>
  <c r="X207" i="9"/>
  <c r="Y207" i="9"/>
  <c r="O208" i="9"/>
  <c r="P208" i="9"/>
  <c r="Q208" i="9"/>
  <c r="R208" i="9"/>
  <c r="S208" i="9"/>
  <c r="T208" i="9"/>
  <c r="U208" i="9"/>
  <c r="V208" i="9"/>
  <c r="W208" i="9"/>
  <c r="X208" i="9"/>
  <c r="Y208" i="9"/>
  <c r="O209" i="9"/>
  <c r="P209" i="9"/>
  <c r="Q209" i="9"/>
  <c r="R209" i="9"/>
  <c r="S209" i="9"/>
  <c r="T209" i="9"/>
  <c r="U209" i="9"/>
  <c r="V209" i="9"/>
  <c r="W209" i="9"/>
  <c r="X209" i="9"/>
  <c r="Y209" i="9"/>
  <c r="O210" i="9"/>
  <c r="P210" i="9"/>
  <c r="Q210" i="9"/>
  <c r="R210" i="9"/>
  <c r="S210" i="9"/>
  <c r="T210" i="9"/>
  <c r="U210" i="9"/>
  <c r="V210" i="9"/>
  <c r="W210" i="9"/>
  <c r="X210" i="9"/>
  <c r="Y210" i="9"/>
  <c r="O211" i="9"/>
  <c r="P211" i="9"/>
  <c r="Q211" i="9"/>
  <c r="R211" i="9"/>
  <c r="S211" i="9"/>
  <c r="T211" i="9"/>
  <c r="U211" i="9"/>
  <c r="V211" i="9"/>
  <c r="W211" i="9"/>
  <c r="X211" i="9"/>
  <c r="Y211" i="9"/>
  <c r="O212" i="9"/>
  <c r="P212" i="9"/>
  <c r="Q212" i="9"/>
  <c r="R212" i="9"/>
  <c r="S212" i="9"/>
  <c r="T212" i="9"/>
  <c r="U212" i="9"/>
  <c r="V212" i="9"/>
  <c r="W212" i="9"/>
  <c r="X212" i="9"/>
  <c r="Y212" i="9"/>
  <c r="O213" i="9"/>
  <c r="P213" i="9"/>
  <c r="Q213" i="9"/>
  <c r="R213" i="9"/>
  <c r="S213" i="9"/>
  <c r="T213" i="9"/>
  <c r="U213" i="9"/>
  <c r="V213" i="9"/>
  <c r="W213" i="9"/>
  <c r="X213" i="9"/>
  <c r="Y213" i="9"/>
  <c r="O214" i="9"/>
  <c r="P214" i="9"/>
  <c r="Q214" i="9"/>
  <c r="R214" i="9"/>
  <c r="S214" i="9"/>
  <c r="T214" i="9"/>
  <c r="U214" i="9"/>
  <c r="V214" i="9"/>
  <c r="W214" i="9"/>
  <c r="X214" i="9"/>
  <c r="Y214" i="9"/>
  <c r="O215" i="9"/>
  <c r="P215" i="9"/>
  <c r="Q215" i="9"/>
  <c r="R215" i="9"/>
  <c r="S215" i="9"/>
  <c r="T215" i="9"/>
  <c r="U215" i="9"/>
  <c r="V215" i="9"/>
  <c r="W215" i="9"/>
  <c r="X215" i="9"/>
  <c r="Y215" i="9"/>
  <c r="O216" i="9"/>
  <c r="P216" i="9"/>
  <c r="Q216" i="9"/>
  <c r="R216" i="9"/>
  <c r="S216" i="9"/>
  <c r="T216" i="9"/>
  <c r="U216" i="9"/>
  <c r="V216" i="9"/>
  <c r="W216" i="9"/>
  <c r="X216" i="9"/>
  <c r="Y216" i="9"/>
  <c r="O217" i="9"/>
  <c r="P217" i="9"/>
  <c r="Q217" i="9"/>
  <c r="R217" i="9"/>
  <c r="S217" i="9"/>
  <c r="T217" i="9"/>
  <c r="U217" i="9"/>
  <c r="V217" i="9"/>
  <c r="W217" i="9"/>
  <c r="X217" i="9"/>
  <c r="Y217" i="9"/>
  <c r="O218" i="9"/>
  <c r="P218" i="9"/>
  <c r="Q218" i="9"/>
  <c r="R218" i="9"/>
  <c r="S218" i="9"/>
  <c r="T218" i="9"/>
  <c r="U218" i="9"/>
  <c r="V218" i="9"/>
  <c r="W218" i="9"/>
  <c r="X218" i="9"/>
  <c r="Y218" i="9"/>
  <c r="O219" i="9"/>
  <c r="P219" i="9"/>
  <c r="Q219" i="9"/>
  <c r="R219" i="9"/>
  <c r="S219" i="9"/>
  <c r="T219" i="9"/>
  <c r="U219" i="9"/>
  <c r="V219" i="9"/>
  <c r="W219" i="9"/>
  <c r="X219" i="9"/>
  <c r="Y219" i="9"/>
  <c r="O220" i="9"/>
  <c r="P220" i="9"/>
  <c r="Q220" i="9"/>
  <c r="R220" i="9"/>
  <c r="S220" i="9"/>
  <c r="T220" i="9"/>
  <c r="U220" i="9"/>
  <c r="V220" i="9"/>
  <c r="W220" i="9"/>
  <c r="X220" i="9"/>
  <c r="Y220" i="9"/>
  <c r="O221" i="9"/>
  <c r="P221" i="9"/>
  <c r="Q221" i="9"/>
  <c r="R221" i="9"/>
  <c r="S221" i="9"/>
  <c r="T221" i="9"/>
  <c r="U221" i="9"/>
  <c r="V221" i="9"/>
  <c r="W221" i="9"/>
  <c r="X221" i="9"/>
  <c r="Y221" i="9"/>
  <c r="O222" i="9"/>
  <c r="P222" i="9"/>
  <c r="Q222" i="9"/>
  <c r="R222" i="9"/>
  <c r="S222" i="9"/>
  <c r="T222" i="9"/>
  <c r="U222" i="9"/>
  <c r="V222" i="9"/>
  <c r="W222" i="9"/>
  <c r="X222" i="9"/>
  <c r="Y222" i="9"/>
  <c r="O223" i="9"/>
  <c r="P223" i="9"/>
  <c r="Q223" i="9"/>
  <c r="R223" i="9"/>
  <c r="S223" i="9"/>
  <c r="T223" i="9"/>
  <c r="U223" i="9"/>
  <c r="V223" i="9"/>
  <c r="W223" i="9"/>
  <c r="X223" i="9"/>
  <c r="Y223" i="9"/>
  <c r="O224" i="9"/>
  <c r="P224" i="9"/>
  <c r="Q224" i="9"/>
  <c r="R224" i="9"/>
  <c r="S224" i="9"/>
  <c r="T224" i="9"/>
  <c r="U224" i="9"/>
  <c r="V224" i="9"/>
  <c r="W224" i="9"/>
  <c r="X224" i="9"/>
  <c r="Y224" i="9"/>
  <c r="O225" i="9"/>
  <c r="P225" i="9"/>
  <c r="Q225" i="9"/>
  <c r="R225" i="9"/>
  <c r="S225" i="9"/>
  <c r="T225" i="9"/>
  <c r="U225" i="9"/>
  <c r="V225" i="9"/>
  <c r="W225" i="9"/>
  <c r="X225" i="9"/>
  <c r="Y225" i="9"/>
  <c r="O226" i="9"/>
  <c r="P226" i="9"/>
  <c r="Q226" i="9"/>
  <c r="R226" i="9"/>
  <c r="S226" i="9"/>
  <c r="T226" i="9"/>
  <c r="U226" i="9"/>
  <c r="V226" i="9"/>
  <c r="W226" i="9"/>
  <c r="X226" i="9"/>
  <c r="Y226" i="9"/>
  <c r="O227" i="9"/>
  <c r="P227" i="9"/>
  <c r="Q227" i="9"/>
  <c r="R227" i="9"/>
  <c r="S227" i="9"/>
  <c r="T227" i="9"/>
  <c r="U227" i="9"/>
  <c r="V227" i="9"/>
  <c r="W227" i="9"/>
  <c r="X227" i="9"/>
  <c r="Y227" i="9"/>
  <c r="O228" i="9"/>
  <c r="P228" i="9"/>
  <c r="Q228" i="9"/>
  <c r="R228" i="9"/>
  <c r="S228" i="9"/>
  <c r="T228" i="9"/>
  <c r="U228" i="9"/>
  <c r="V228" i="9"/>
  <c r="W228" i="9"/>
  <c r="X228" i="9"/>
  <c r="Y228" i="9"/>
  <c r="O229" i="9"/>
  <c r="P229" i="9"/>
  <c r="Q229" i="9"/>
  <c r="R229" i="9"/>
  <c r="S229" i="9"/>
  <c r="T229" i="9"/>
  <c r="U229" i="9"/>
  <c r="V229" i="9"/>
  <c r="W229" i="9"/>
  <c r="X229" i="9"/>
  <c r="Y229" i="9"/>
  <c r="O230" i="9"/>
  <c r="P230" i="9"/>
  <c r="Q230" i="9"/>
  <c r="R230" i="9"/>
  <c r="S230" i="9"/>
  <c r="T230" i="9"/>
  <c r="U230" i="9"/>
  <c r="V230" i="9"/>
  <c r="W230" i="9"/>
  <c r="X230" i="9"/>
  <c r="Y230" i="9"/>
  <c r="O231" i="9"/>
  <c r="P231" i="9"/>
  <c r="Q231" i="9"/>
  <c r="R231" i="9"/>
  <c r="S231" i="9"/>
  <c r="T231" i="9"/>
  <c r="U231" i="9"/>
  <c r="V231" i="9"/>
  <c r="W231" i="9"/>
  <c r="X231" i="9"/>
  <c r="Y231" i="9"/>
  <c r="O232" i="9"/>
  <c r="P232" i="9"/>
  <c r="Q232" i="9"/>
  <c r="R232" i="9"/>
  <c r="S232" i="9"/>
  <c r="T232" i="9"/>
  <c r="U232" i="9"/>
  <c r="V232" i="9"/>
  <c r="W232" i="9"/>
  <c r="X232" i="9"/>
  <c r="Y232" i="9"/>
  <c r="O233" i="9"/>
  <c r="P233" i="9"/>
  <c r="Q233" i="9"/>
  <c r="R233" i="9"/>
  <c r="S233" i="9"/>
  <c r="T233" i="9"/>
  <c r="U233" i="9"/>
  <c r="V233" i="9"/>
  <c r="W233" i="9"/>
  <c r="X233" i="9"/>
  <c r="Y233" i="9"/>
  <c r="O234" i="9"/>
  <c r="P234" i="9"/>
  <c r="Q234" i="9"/>
  <c r="R234" i="9"/>
  <c r="S234" i="9"/>
  <c r="T234" i="9"/>
  <c r="U234" i="9"/>
  <c r="V234" i="9"/>
  <c r="W234" i="9"/>
  <c r="X234" i="9"/>
  <c r="Y234" i="9"/>
  <c r="O235" i="9"/>
  <c r="P235" i="9"/>
  <c r="Q235" i="9"/>
  <c r="R235" i="9"/>
  <c r="S235" i="9"/>
  <c r="T235" i="9"/>
  <c r="U235" i="9"/>
  <c r="V235" i="9"/>
  <c r="W235" i="9"/>
  <c r="X235" i="9"/>
  <c r="Y235" i="9"/>
  <c r="O236" i="9"/>
  <c r="P236" i="9"/>
  <c r="Q236" i="9"/>
  <c r="R236" i="9"/>
  <c r="S236" i="9"/>
  <c r="T236" i="9"/>
  <c r="U236" i="9"/>
  <c r="V236" i="9"/>
  <c r="W236" i="9"/>
  <c r="X236" i="9"/>
  <c r="Y236" i="9"/>
  <c r="O237" i="9"/>
  <c r="P237" i="9"/>
  <c r="Q237" i="9"/>
  <c r="R237" i="9"/>
  <c r="S237" i="9"/>
  <c r="T237" i="9"/>
  <c r="U237" i="9"/>
  <c r="V237" i="9"/>
  <c r="W237" i="9"/>
  <c r="X237" i="9"/>
  <c r="Y237" i="9"/>
  <c r="O238" i="9"/>
  <c r="P238" i="9"/>
  <c r="Q238" i="9"/>
  <c r="R238" i="9"/>
  <c r="S238" i="9"/>
  <c r="T238" i="9"/>
  <c r="U238" i="9"/>
  <c r="V238" i="9"/>
  <c r="W238" i="9"/>
  <c r="X238" i="9"/>
  <c r="Y238" i="9"/>
  <c r="O239" i="9"/>
  <c r="P239" i="9"/>
  <c r="Q239" i="9"/>
  <c r="R239" i="9"/>
  <c r="S239" i="9"/>
  <c r="T239" i="9"/>
  <c r="U239" i="9"/>
  <c r="V239" i="9"/>
  <c r="W239" i="9"/>
  <c r="X239" i="9"/>
  <c r="Y239" i="9"/>
  <c r="O240" i="9"/>
  <c r="P240" i="9"/>
  <c r="Q240" i="9"/>
  <c r="R240" i="9"/>
  <c r="S240" i="9"/>
  <c r="T240" i="9"/>
  <c r="U240" i="9"/>
  <c r="V240" i="9"/>
  <c r="W240" i="9"/>
  <c r="X240" i="9"/>
  <c r="Y240" i="9"/>
  <c r="O241" i="9"/>
  <c r="P241" i="9"/>
  <c r="Q241" i="9"/>
  <c r="R241" i="9"/>
  <c r="S241" i="9"/>
  <c r="T241" i="9"/>
  <c r="U241" i="9"/>
  <c r="V241" i="9"/>
  <c r="W241" i="9"/>
  <c r="X241" i="9"/>
  <c r="Y241" i="9"/>
  <c r="O242" i="9"/>
  <c r="P242" i="9"/>
  <c r="Q242" i="9"/>
  <c r="R242" i="9"/>
  <c r="S242" i="9"/>
  <c r="T242" i="9"/>
  <c r="U242" i="9"/>
  <c r="V242" i="9"/>
  <c r="W242" i="9"/>
  <c r="X242" i="9"/>
  <c r="Y242" i="9"/>
  <c r="O243" i="9"/>
  <c r="P243" i="9"/>
  <c r="Q243" i="9"/>
  <c r="R243" i="9"/>
  <c r="S243" i="9"/>
  <c r="T243" i="9"/>
  <c r="U243" i="9"/>
  <c r="V243" i="9"/>
  <c r="W243" i="9"/>
  <c r="X243" i="9"/>
  <c r="Y243" i="9"/>
  <c r="O244" i="9"/>
  <c r="P244" i="9"/>
  <c r="Q244" i="9"/>
  <c r="R244" i="9"/>
  <c r="S244" i="9"/>
  <c r="T244" i="9"/>
  <c r="U244" i="9"/>
  <c r="V244" i="9"/>
  <c r="W244" i="9"/>
  <c r="X244" i="9"/>
  <c r="Y244" i="9"/>
  <c r="O245" i="9"/>
  <c r="P245" i="9"/>
  <c r="Q245" i="9"/>
  <c r="R245" i="9"/>
  <c r="S245" i="9"/>
  <c r="T245" i="9"/>
  <c r="U245" i="9"/>
  <c r="V245" i="9"/>
  <c r="W245" i="9"/>
  <c r="X245" i="9"/>
  <c r="Y245" i="9"/>
  <c r="O246" i="9"/>
  <c r="P246" i="9"/>
  <c r="Q246" i="9"/>
  <c r="R246" i="9"/>
  <c r="S246" i="9"/>
  <c r="T246" i="9"/>
  <c r="U246" i="9"/>
  <c r="V246" i="9"/>
  <c r="W246" i="9"/>
  <c r="X246" i="9"/>
  <c r="Y246" i="9"/>
  <c r="O247" i="9"/>
  <c r="P247" i="9"/>
  <c r="Q247" i="9"/>
  <c r="R247" i="9"/>
  <c r="S247" i="9"/>
  <c r="T247" i="9"/>
  <c r="U247" i="9"/>
  <c r="V247" i="9"/>
  <c r="W247" i="9"/>
  <c r="X247" i="9"/>
  <c r="Y247" i="9"/>
  <c r="O248" i="9"/>
  <c r="P248" i="9"/>
  <c r="Q248" i="9"/>
  <c r="R248" i="9"/>
  <c r="S248" i="9"/>
  <c r="T248" i="9"/>
  <c r="U248" i="9"/>
  <c r="V248" i="9"/>
  <c r="W248" i="9"/>
  <c r="X248" i="9"/>
  <c r="Y248" i="9"/>
  <c r="O249" i="9"/>
  <c r="P249" i="9"/>
  <c r="Q249" i="9"/>
  <c r="R249" i="9"/>
  <c r="S249" i="9"/>
  <c r="T249" i="9"/>
  <c r="U249" i="9"/>
  <c r="V249" i="9"/>
  <c r="W249" i="9"/>
  <c r="X249" i="9"/>
  <c r="Y249" i="9"/>
  <c r="O250" i="9"/>
  <c r="P250" i="9"/>
  <c r="Q250" i="9"/>
  <c r="R250" i="9"/>
  <c r="S250" i="9"/>
  <c r="T250" i="9"/>
  <c r="U250" i="9"/>
  <c r="V250" i="9"/>
  <c r="W250" i="9"/>
  <c r="X250" i="9"/>
  <c r="Y250" i="9"/>
  <c r="O251" i="9"/>
  <c r="P251" i="9"/>
  <c r="Q251" i="9"/>
  <c r="R251" i="9"/>
  <c r="S251" i="9"/>
  <c r="T251" i="9"/>
  <c r="U251" i="9"/>
  <c r="V251" i="9"/>
  <c r="W251" i="9"/>
  <c r="X251" i="9"/>
  <c r="Y251" i="9"/>
  <c r="O252" i="9"/>
  <c r="P252" i="9"/>
  <c r="Q252" i="9"/>
  <c r="R252" i="9"/>
  <c r="S252" i="9"/>
  <c r="T252" i="9"/>
  <c r="U252" i="9"/>
  <c r="V252" i="9"/>
  <c r="W252" i="9"/>
  <c r="X252" i="9"/>
  <c r="Y252" i="9"/>
  <c r="O253" i="9"/>
  <c r="P253" i="9"/>
  <c r="Q253" i="9"/>
  <c r="R253" i="9"/>
  <c r="S253" i="9"/>
  <c r="T253" i="9"/>
  <c r="U253" i="9"/>
  <c r="V253" i="9"/>
  <c r="W253" i="9"/>
  <c r="X253" i="9"/>
  <c r="Y253" i="9"/>
  <c r="O254" i="9"/>
  <c r="P254" i="9"/>
  <c r="Q254" i="9"/>
  <c r="R254" i="9"/>
  <c r="S254" i="9"/>
  <c r="T254" i="9"/>
  <c r="U254" i="9"/>
  <c r="V254" i="9"/>
  <c r="W254" i="9"/>
  <c r="X254" i="9"/>
  <c r="Y254" i="9"/>
  <c r="O255" i="9"/>
  <c r="P255" i="9"/>
  <c r="Q255" i="9"/>
  <c r="R255" i="9"/>
  <c r="S255" i="9"/>
  <c r="T255" i="9"/>
  <c r="U255" i="9"/>
  <c r="V255" i="9"/>
  <c r="W255" i="9"/>
  <c r="X255" i="9"/>
  <c r="Y255" i="9"/>
  <c r="O256" i="9"/>
  <c r="P256" i="9"/>
  <c r="Q256" i="9"/>
  <c r="R256" i="9"/>
  <c r="S256" i="9"/>
  <c r="T256" i="9"/>
  <c r="U256" i="9"/>
  <c r="V256" i="9"/>
  <c r="W256" i="9"/>
  <c r="X256" i="9"/>
  <c r="Y256" i="9"/>
  <c r="O257" i="9"/>
  <c r="P257" i="9"/>
  <c r="Q257" i="9"/>
  <c r="R257" i="9"/>
  <c r="S257" i="9"/>
  <c r="T257" i="9"/>
  <c r="U257" i="9"/>
  <c r="V257" i="9"/>
  <c r="W257" i="9"/>
  <c r="X257" i="9"/>
  <c r="Y257" i="9"/>
  <c r="O258" i="9"/>
  <c r="P258" i="9"/>
  <c r="Q258" i="9"/>
  <c r="R258" i="9"/>
  <c r="S258" i="9"/>
  <c r="T258" i="9"/>
  <c r="U258" i="9"/>
  <c r="V258" i="9"/>
  <c r="W258" i="9"/>
  <c r="X258" i="9"/>
  <c r="Y258" i="9"/>
  <c r="O259" i="9"/>
  <c r="P259" i="9"/>
  <c r="Q259" i="9"/>
  <c r="R259" i="9"/>
  <c r="S259" i="9"/>
  <c r="T259" i="9"/>
  <c r="U259" i="9"/>
  <c r="V259" i="9"/>
  <c r="W259" i="9"/>
  <c r="X259" i="9"/>
  <c r="Y259" i="9"/>
  <c r="O260" i="9"/>
  <c r="P260" i="9"/>
  <c r="Q260" i="9"/>
  <c r="R260" i="9"/>
  <c r="S260" i="9"/>
  <c r="T260" i="9"/>
  <c r="U260" i="9"/>
  <c r="V260" i="9"/>
  <c r="W260" i="9"/>
  <c r="X260" i="9"/>
  <c r="Y260" i="9"/>
  <c r="O261" i="9"/>
  <c r="P261" i="9"/>
  <c r="Q261" i="9"/>
  <c r="R261" i="9"/>
  <c r="S261" i="9"/>
  <c r="T261" i="9"/>
  <c r="U261" i="9"/>
  <c r="V261" i="9"/>
  <c r="W261" i="9"/>
  <c r="X261" i="9"/>
  <c r="Y261" i="9"/>
  <c r="O262" i="9"/>
  <c r="P262" i="9"/>
  <c r="Q262" i="9"/>
  <c r="R262" i="9"/>
  <c r="S262" i="9"/>
  <c r="T262" i="9"/>
  <c r="U262" i="9"/>
  <c r="V262" i="9"/>
  <c r="W262" i="9"/>
  <c r="X262" i="9"/>
  <c r="Y262" i="9"/>
  <c r="O263" i="9"/>
  <c r="P263" i="9"/>
  <c r="Q263" i="9"/>
  <c r="R263" i="9"/>
  <c r="S263" i="9"/>
  <c r="T263" i="9"/>
  <c r="U263" i="9"/>
  <c r="V263" i="9"/>
  <c r="W263" i="9"/>
  <c r="X263" i="9"/>
  <c r="Y263" i="9"/>
  <c r="O264" i="9"/>
  <c r="P264" i="9"/>
  <c r="Q264" i="9"/>
  <c r="R264" i="9"/>
  <c r="S264" i="9"/>
  <c r="T264" i="9"/>
  <c r="U264" i="9"/>
  <c r="V264" i="9"/>
  <c r="W264" i="9"/>
  <c r="X264" i="9"/>
  <c r="Y264" i="9"/>
  <c r="O265" i="9"/>
  <c r="P265" i="9"/>
  <c r="Q265" i="9"/>
  <c r="R265" i="9"/>
  <c r="S265" i="9"/>
  <c r="T265" i="9"/>
  <c r="U265" i="9"/>
  <c r="V265" i="9"/>
  <c r="W265" i="9"/>
  <c r="X265" i="9"/>
  <c r="Y265" i="9"/>
  <c r="O266" i="9"/>
  <c r="P266" i="9"/>
  <c r="Q266" i="9"/>
  <c r="R266" i="9"/>
  <c r="S266" i="9"/>
  <c r="T266" i="9"/>
  <c r="U266" i="9"/>
  <c r="V266" i="9"/>
  <c r="W266" i="9"/>
  <c r="X266" i="9"/>
  <c r="Y266" i="9"/>
  <c r="O267" i="9"/>
  <c r="P267" i="9"/>
  <c r="Q267" i="9"/>
  <c r="R267" i="9"/>
  <c r="S267" i="9"/>
  <c r="T267" i="9"/>
  <c r="U267" i="9"/>
  <c r="V267" i="9"/>
  <c r="W267" i="9"/>
  <c r="X267" i="9"/>
  <c r="Y267" i="9"/>
  <c r="O268" i="9"/>
  <c r="P268" i="9"/>
  <c r="Q268" i="9"/>
  <c r="R268" i="9"/>
  <c r="S268" i="9"/>
  <c r="T268" i="9"/>
  <c r="U268" i="9"/>
  <c r="V268" i="9"/>
  <c r="W268" i="9"/>
  <c r="X268" i="9"/>
  <c r="Y268" i="9"/>
  <c r="O269" i="9"/>
  <c r="P269" i="9"/>
  <c r="Q269" i="9"/>
  <c r="R269" i="9"/>
  <c r="S269" i="9"/>
  <c r="T269" i="9"/>
  <c r="U269" i="9"/>
  <c r="V269" i="9"/>
  <c r="W269" i="9"/>
  <c r="X269" i="9"/>
  <c r="Y269" i="9"/>
  <c r="O270" i="9"/>
  <c r="P270" i="9"/>
  <c r="Q270" i="9"/>
  <c r="R270" i="9"/>
  <c r="S270" i="9"/>
  <c r="T270" i="9"/>
  <c r="U270" i="9"/>
  <c r="V270" i="9"/>
  <c r="W270" i="9"/>
  <c r="X270" i="9"/>
  <c r="Y270" i="9"/>
  <c r="O271" i="9"/>
  <c r="P271" i="9"/>
  <c r="Q271" i="9"/>
  <c r="R271" i="9"/>
  <c r="S271" i="9"/>
  <c r="T271" i="9"/>
  <c r="U271" i="9"/>
  <c r="V271" i="9"/>
  <c r="W271" i="9"/>
  <c r="X271" i="9"/>
  <c r="Y271" i="9"/>
  <c r="O272" i="9"/>
  <c r="P272" i="9"/>
  <c r="Q272" i="9"/>
  <c r="R272" i="9"/>
  <c r="S272" i="9"/>
  <c r="T272" i="9"/>
  <c r="U272" i="9"/>
  <c r="V272" i="9"/>
  <c r="W272" i="9"/>
  <c r="X272" i="9"/>
  <c r="Y272" i="9"/>
  <c r="O273" i="9"/>
  <c r="P273" i="9"/>
  <c r="Q273" i="9"/>
  <c r="R273" i="9"/>
  <c r="S273" i="9"/>
  <c r="T273" i="9"/>
  <c r="U273" i="9"/>
  <c r="V273" i="9"/>
  <c r="W273" i="9"/>
  <c r="X273" i="9"/>
  <c r="Y273" i="9"/>
  <c r="O274" i="9"/>
  <c r="P274" i="9"/>
  <c r="Q274" i="9"/>
  <c r="R274" i="9"/>
  <c r="S274" i="9"/>
  <c r="T274" i="9"/>
  <c r="U274" i="9"/>
  <c r="V274" i="9"/>
  <c r="W274" i="9"/>
  <c r="X274" i="9"/>
  <c r="Y274" i="9"/>
  <c r="O275" i="9"/>
  <c r="P275" i="9"/>
  <c r="Q275" i="9"/>
  <c r="R275" i="9"/>
  <c r="S275" i="9"/>
  <c r="T275" i="9"/>
  <c r="U275" i="9"/>
  <c r="V275" i="9"/>
  <c r="W275" i="9"/>
  <c r="X275" i="9"/>
  <c r="Y275" i="9"/>
  <c r="O276" i="9"/>
  <c r="P276" i="9"/>
  <c r="Q276" i="9"/>
  <c r="R276" i="9"/>
  <c r="S276" i="9"/>
  <c r="T276" i="9"/>
  <c r="U276" i="9"/>
  <c r="V276" i="9"/>
  <c r="W276" i="9"/>
  <c r="X276" i="9"/>
  <c r="Y276" i="9"/>
  <c r="O277" i="9"/>
  <c r="P277" i="9"/>
  <c r="Q277" i="9"/>
  <c r="R277" i="9"/>
  <c r="S277" i="9"/>
  <c r="T277" i="9"/>
  <c r="U277" i="9"/>
  <c r="V277" i="9"/>
  <c r="W277" i="9"/>
  <c r="X277" i="9"/>
  <c r="Y277" i="9"/>
  <c r="O278" i="9"/>
  <c r="P278" i="9"/>
  <c r="Q278" i="9"/>
  <c r="R278" i="9"/>
  <c r="S278" i="9"/>
  <c r="T278" i="9"/>
  <c r="U278" i="9"/>
  <c r="V278" i="9"/>
  <c r="W278" i="9"/>
  <c r="X278" i="9"/>
  <c r="Y278" i="9"/>
  <c r="O279" i="9"/>
  <c r="P279" i="9"/>
  <c r="Q279" i="9"/>
  <c r="R279" i="9"/>
  <c r="S279" i="9"/>
  <c r="T279" i="9"/>
  <c r="U279" i="9"/>
  <c r="V279" i="9"/>
  <c r="W279" i="9"/>
  <c r="X279" i="9"/>
  <c r="Y279" i="9"/>
  <c r="O280" i="9"/>
  <c r="P280" i="9"/>
  <c r="Q280" i="9"/>
  <c r="R280" i="9"/>
  <c r="S280" i="9"/>
  <c r="T280" i="9"/>
  <c r="U280" i="9"/>
  <c r="V280" i="9"/>
  <c r="W280" i="9"/>
  <c r="X280" i="9"/>
  <c r="Y280" i="9"/>
  <c r="O281" i="9"/>
  <c r="P281" i="9"/>
  <c r="Q281" i="9"/>
  <c r="R281" i="9"/>
  <c r="S281" i="9"/>
  <c r="T281" i="9"/>
  <c r="U281" i="9"/>
  <c r="V281" i="9"/>
  <c r="W281" i="9"/>
  <c r="X281" i="9"/>
  <c r="Y281" i="9"/>
  <c r="O282" i="9"/>
  <c r="P282" i="9"/>
  <c r="Q282" i="9"/>
  <c r="R282" i="9"/>
  <c r="S282" i="9"/>
  <c r="T282" i="9"/>
  <c r="U282" i="9"/>
  <c r="V282" i="9"/>
  <c r="W282" i="9"/>
  <c r="X282" i="9"/>
  <c r="Y282" i="9"/>
  <c r="O283" i="9"/>
  <c r="P283" i="9"/>
  <c r="Q283" i="9"/>
  <c r="R283" i="9"/>
  <c r="S283" i="9"/>
  <c r="T283" i="9"/>
  <c r="U283" i="9"/>
  <c r="V283" i="9"/>
  <c r="W283" i="9"/>
  <c r="X283" i="9"/>
  <c r="Y283" i="9"/>
  <c r="O284" i="9"/>
  <c r="P284" i="9"/>
  <c r="Q284" i="9"/>
  <c r="R284" i="9"/>
  <c r="S284" i="9"/>
  <c r="T284" i="9"/>
  <c r="U284" i="9"/>
  <c r="V284" i="9"/>
  <c r="W284" i="9"/>
  <c r="X284" i="9"/>
  <c r="Y284" i="9"/>
  <c r="O285" i="9"/>
  <c r="P285" i="9"/>
  <c r="Q285" i="9"/>
  <c r="R285" i="9"/>
  <c r="S285" i="9"/>
  <c r="T285" i="9"/>
  <c r="U285" i="9"/>
  <c r="V285" i="9"/>
  <c r="W285" i="9"/>
  <c r="X285" i="9"/>
  <c r="Y285" i="9"/>
  <c r="O286" i="9"/>
  <c r="P286" i="9"/>
  <c r="Q286" i="9"/>
  <c r="R286" i="9"/>
  <c r="S286" i="9"/>
  <c r="T286" i="9"/>
  <c r="U286" i="9"/>
  <c r="V286" i="9"/>
  <c r="W286" i="9"/>
  <c r="X286" i="9"/>
  <c r="Y286" i="9"/>
  <c r="O287" i="9"/>
  <c r="P287" i="9"/>
  <c r="Q287" i="9"/>
  <c r="R287" i="9"/>
  <c r="S287" i="9"/>
  <c r="T287" i="9"/>
  <c r="U287" i="9"/>
  <c r="V287" i="9"/>
  <c r="W287" i="9"/>
  <c r="X287" i="9"/>
  <c r="Y287" i="9"/>
  <c r="O288" i="9"/>
  <c r="P288" i="9"/>
  <c r="Q288" i="9"/>
  <c r="R288" i="9"/>
  <c r="S288" i="9"/>
  <c r="T288" i="9"/>
  <c r="U288" i="9"/>
  <c r="V288" i="9"/>
  <c r="W288" i="9"/>
  <c r="X288" i="9"/>
  <c r="Y288" i="9"/>
  <c r="O289" i="9"/>
  <c r="P289" i="9"/>
  <c r="Q289" i="9"/>
  <c r="R289" i="9"/>
  <c r="S289" i="9"/>
  <c r="T289" i="9"/>
  <c r="U289" i="9"/>
  <c r="V289" i="9"/>
  <c r="W289" i="9"/>
  <c r="X289" i="9"/>
  <c r="Y289" i="9"/>
  <c r="O290" i="9"/>
  <c r="P290" i="9"/>
  <c r="Q290" i="9"/>
  <c r="R290" i="9"/>
  <c r="S290" i="9"/>
  <c r="T290" i="9"/>
  <c r="U290" i="9"/>
  <c r="V290" i="9"/>
  <c r="W290" i="9"/>
  <c r="X290" i="9"/>
  <c r="Y290" i="9"/>
  <c r="O291" i="9"/>
  <c r="P291" i="9"/>
  <c r="Q291" i="9"/>
  <c r="R291" i="9"/>
  <c r="S291" i="9"/>
  <c r="T291" i="9"/>
  <c r="U291" i="9"/>
  <c r="V291" i="9"/>
  <c r="W291" i="9"/>
  <c r="X291" i="9"/>
  <c r="Y291" i="9"/>
  <c r="O292" i="9"/>
  <c r="P292" i="9"/>
  <c r="Q292" i="9"/>
  <c r="R292" i="9"/>
  <c r="S292" i="9"/>
  <c r="T292" i="9"/>
  <c r="U292" i="9"/>
  <c r="V292" i="9"/>
  <c r="W292" i="9"/>
  <c r="X292" i="9"/>
  <c r="Y292" i="9"/>
  <c r="O293" i="9"/>
  <c r="P293" i="9"/>
  <c r="Q293" i="9"/>
  <c r="R293" i="9"/>
  <c r="S293" i="9"/>
  <c r="T293" i="9"/>
  <c r="U293" i="9"/>
  <c r="V293" i="9"/>
  <c r="W293" i="9"/>
  <c r="X293" i="9"/>
  <c r="Y293" i="9"/>
  <c r="O294" i="9"/>
  <c r="P294" i="9"/>
  <c r="Q294" i="9"/>
  <c r="R294" i="9"/>
  <c r="S294" i="9"/>
  <c r="T294" i="9"/>
  <c r="U294" i="9"/>
  <c r="V294" i="9"/>
  <c r="W294" i="9"/>
  <c r="X294" i="9"/>
  <c r="Y294" i="9"/>
  <c r="O295" i="9"/>
  <c r="P295" i="9"/>
  <c r="Q295" i="9"/>
  <c r="R295" i="9"/>
  <c r="S295" i="9"/>
  <c r="T295" i="9"/>
  <c r="U295" i="9"/>
  <c r="V295" i="9"/>
  <c r="W295" i="9"/>
  <c r="X295" i="9"/>
  <c r="Y295" i="9"/>
  <c r="O296" i="9"/>
  <c r="P296" i="9"/>
  <c r="Q296" i="9"/>
  <c r="R296" i="9"/>
  <c r="S296" i="9"/>
  <c r="T296" i="9"/>
  <c r="U296" i="9"/>
  <c r="V296" i="9"/>
  <c r="W296" i="9"/>
  <c r="X296" i="9"/>
  <c r="Y296" i="9"/>
  <c r="O297" i="9"/>
  <c r="P297" i="9"/>
  <c r="Q297" i="9"/>
  <c r="R297" i="9"/>
  <c r="S297" i="9"/>
  <c r="T297" i="9"/>
  <c r="U297" i="9"/>
  <c r="V297" i="9"/>
  <c r="W297" i="9"/>
  <c r="X297" i="9"/>
  <c r="Y297" i="9"/>
  <c r="O298" i="9"/>
  <c r="P298" i="9"/>
  <c r="Q298" i="9"/>
  <c r="R298" i="9"/>
  <c r="S298" i="9"/>
  <c r="T298" i="9"/>
  <c r="U298" i="9"/>
  <c r="V298" i="9"/>
  <c r="W298" i="9"/>
  <c r="X298" i="9"/>
  <c r="Y298" i="9"/>
  <c r="O299" i="9"/>
  <c r="P299" i="9"/>
  <c r="Q299" i="9"/>
  <c r="R299" i="9"/>
  <c r="S299" i="9"/>
  <c r="T299" i="9"/>
  <c r="U299" i="9"/>
  <c r="V299" i="9"/>
  <c r="W299" i="9"/>
  <c r="X299" i="9"/>
  <c r="Y299" i="9"/>
  <c r="O300" i="9"/>
  <c r="P300" i="9"/>
  <c r="Q300" i="9"/>
  <c r="R300" i="9"/>
  <c r="S300" i="9"/>
  <c r="T300" i="9"/>
  <c r="U300" i="9"/>
  <c r="V300" i="9"/>
  <c r="W300" i="9"/>
  <c r="X300" i="9"/>
  <c r="Y300" i="9"/>
  <c r="O301" i="9"/>
  <c r="P301" i="9"/>
  <c r="Q301" i="9"/>
  <c r="R301" i="9"/>
  <c r="S301" i="9"/>
  <c r="T301" i="9"/>
  <c r="U301" i="9"/>
  <c r="V301" i="9"/>
  <c r="W301" i="9"/>
  <c r="X301" i="9"/>
  <c r="Y301" i="9"/>
  <c r="O302" i="9"/>
  <c r="P302" i="9"/>
  <c r="Q302" i="9"/>
  <c r="R302" i="9"/>
  <c r="S302" i="9"/>
  <c r="T302" i="9"/>
  <c r="U302" i="9"/>
  <c r="V302" i="9"/>
  <c r="W302" i="9"/>
  <c r="X302" i="9"/>
  <c r="Y302" i="9"/>
  <c r="O303" i="9"/>
  <c r="P303" i="9"/>
  <c r="Q303" i="9"/>
  <c r="R303" i="9"/>
  <c r="S303" i="9"/>
  <c r="T303" i="9"/>
  <c r="U303" i="9"/>
  <c r="V303" i="9"/>
  <c r="W303" i="9"/>
  <c r="X303" i="9"/>
  <c r="Y303" i="9"/>
  <c r="P3" i="7"/>
  <c r="Q3" i="7"/>
  <c r="R3" i="7"/>
  <c r="S3" i="7"/>
  <c r="T3" i="7"/>
  <c r="U3" i="7"/>
  <c r="V3" i="7"/>
  <c r="W3" i="7"/>
  <c r="X3" i="7"/>
  <c r="Y3" i="7"/>
  <c r="Z3" i="7"/>
  <c r="P4" i="7"/>
  <c r="Q4" i="7"/>
  <c r="R4" i="7"/>
  <c r="S4" i="7"/>
  <c r="T4" i="7"/>
  <c r="U4" i="7"/>
  <c r="V4" i="7"/>
  <c r="W4" i="7"/>
  <c r="X4" i="7"/>
  <c r="Y4" i="7"/>
  <c r="Z4" i="7"/>
  <c r="P5" i="7"/>
  <c r="Q5" i="7"/>
  <c r="R5" i="7"/>
  <c r="S5" i="7"/>
  <c r="T5" i="7"/>
  <c r="U5" i="7"/>
  <c r="V5" i="7"/>
  <c r="W5" i="7"/>
  <c r="X5" i="7"/>
  <c r="Y5" i="7"/>
  <c r="Z5" i="7"/>
  <c r="P6" i="7"/>
  <c r="Q6" i="7"/>
  <c r="R6" i="7"/>
  <c r="S6" i="7"/>
  <c r="T6" i="7"/>
  <c r="U6" i="7"/>
  <c r="V6" i="7"/>
  <c r="W6" i="7"/>
  <c r="X6" i="7"/>
  <c r="Y6" i="7"/>
  <c r="Z6" i="7"/>
  <c r="P7" i="7"/>
  <c r="Q7" i="7"/>
  <c r="R7" i="7"/>
  <c r="S7" i="7"/>
  <c r="T7" i="7"/>
  <c r="U7" i="7"/>
  <c r="V7" i="7"/>
  <c r="W7" i="7"/>
  <c r="X7" i="7"/>
  <c r="Y7" i="7"/>
  <c r="Z7" i="7"/>
  <c r="P8" i="7"/>
  <c r="Q8" i="7"/>
  <c r="R8" i="7"/>
  <c r="S8" i="7"/>
  <c r="T8" i="7"/>
  <c r="U8" i="7"/>
  <c r="V8" i="7"/>
  <c r="W8" i="7"/>
  <c r="X8" i="7"/>
  <c r="Y8" i="7"/>
  <c r="Z8" i="7"/>
  <c r="P9" i="7"/>
  <c r="Q9" i="7"/>
  <c r="R9" i="7"/>
  <c r="S9" i="7"/>
  <c r="T9" i="7"/>
  <c r="U9" i="7"/>
  <c r="V9" i="7"/>
  <c r="W9" i="7"/>
  <c r="X9" i="7"/>
  <c r="Y9" i="7"/>
  <c r="Z9" i="7"/>
  <c r="P10" i="7"/>
  <c r="Q10" i="7"/>
  <c r="R10" i="7"/>
  <c r="S10" i="7"/>
  <c r="T10" i="7"/>
  <c r="U10" i="7"/>
  <c r="V10" i="7"/>
  <c r="W10" i="7"/>
  <c r="X10" i="7"/>
  <c r="Y10" i="7"/>
  <c r="Z10" i="7"/>
  <c r="P11" i="7"/>
  <c r="Q11" i="7"/>
  <c r="R11" i="7"/>
  <c r="S11" i="7"/>
  <c r="T11" i="7"/>
  <c r="U11" i="7"/>
  <c r="V11" i="7"/>
  <c r="W11" i="7"/>
  <c r="X11" i="7"/>
  <c r="Y11" i="7"/>
  <c r="Z11" i="7"/>
  <c r="P12" i="7"/>
  <c r="Q12" i="7"/>
  <c r="R12" i="7"/>
  <c r="S12" i="7"/>
  <c r="T12" i="7"/>
  <c r="U12" i="7"/>
  <c r="V12" i="7"/>
  <c r="W12" i="7"/>
  <c r="X12" i="7"/>
  <c r="Y12" i="7"/>
  <c r="Z12" i="7"/>
  <c r="P13" i="7"/>
  <c r="Q13" i="7"/>
  <c r="R13" i="7"/>
  <c r="S13" i="7"/>
  <c r="T13" i="7"/>
  <c r="U13" i="7"/>
  <c r="V13" i="7"/>
  <c r="W13" i="7"/>
  <c r="X13" i="7"/>
  <c r="Y13" i="7"/>
  <c r="Z13" i="7"/>
  <c r="P14" i="7"/>
  <c r="Q14" i="7"/>
  <c r="R14" i="7"/>
  <c r="S14" i="7"/>
  <c r="T14" i="7"/>
  <c r="U14" i="7"/>
  <c r="V14" i="7"/>
  <c r="W14" i="7"/>
  <c r="X14" i="7"/>
  <c r="Y14" i="7"/>
  <c r="Z14" i="7"/>
  <c r="P15" i="7"/>
  <c r="Q15" i="7"/>
  <c r="R15" i="7"/>
  <c r="S15" i="7"/>
  <c r="T15" i="7"/>
  <c r="U15" i="7"/>
  <c r="V15" i="7"/>
  <c r="W15" i="7"/>
  <c r="X15" i="7"/>
  <c r="Y15" i="7"/>
  <c r="Z15" i="7"/>
  <c r="P16" i="7"/>
  <c r="Q16" i="7"/>
  <c r="R16" i="7"/>
  <c r="S16" i="7"/>
  <c r="T16" i="7"/>
  <c r="U16" i="7"/>
  <c r="V16" i="7"/>
  <c r="W16" i="7"/>
  <c r="X16" i="7"/>
  <c r="Y16" i="7"/>
  <c r="Z16" i="7"/>
  <c r="P17" i="7"/>
  <c r="Q17" i="7"/>
  <c r="R17" i="7"/>
  <c r="S17" i="7"/>
  <c r="T17" i="7"/>
  <c r="U17" i="7"/>
  <c r="V17" i="7"/>
  <c r="W17" i="7"/>
  <c r="X17" i="7"/>
  <c r="Y17" i="7"/>
  <c r="Z17" i="7"/>
  <c r="P18" i="7"/>
  <c r="Q18" i="7"/>
  <c r="R18" i="7"/>
  <c r="S18" i="7"/>
  <c r="T18" i="7"/>
  <c r="U18" i="7"/>
  <c r="V18" i="7"/>
  <c r="W18" i="7"/>
  <c r="X18" i="7"/>
  <c r="Y18" i="7"/>
  <c r="Z18" i="7"/>
  <c r="P19" i="7"/>
  <c r="Q19" i="7"/>
  <c r="R19" i="7"/>
  <c r="S19" i="7"/>
  <c r="T19" i="7"/>
  <c r="U19" i="7"/>
  <c r="V19" i="7"/>
  <c r="W19" i="7"/>
  <c r="X19" i="7"/>
  <c r="Y19" i="7"/>
  <c r="Z19" i="7"/>
  <c r="P20" i="7"/>
  <c r="Q20" i="7"/>
  <c r="R20" i="7"/>
  <c r="S20" i="7"/>
  <c r="T20" i="7"/>
  <c r="U20" i="7"/>
  <c r="V20" i="7"/>
  <c r="W20" i="7"/>
  <c r="X20" i="7"/>
  <c r="Y20" i="7"/>
  <c r="Z20" i="7"/>
  <c r="P21" i="7"/>
  <c r="Q21" i="7"/>
  <c r="R21" i="7"/>
  <c r="S21" i="7"/>
  <c r="T21" i="7"/>
  <c r="U21" i="7"/>
  <c r="V21" i="7"/>
  <c r="W21" i="7"/>
  <c r="X21" i="7"/>
  <c r="Y21" i="7"/>
  <c r="Z21" i="7"/>
  <c r="P22" i="7"/>
  <c r="Q22" i="7"/>
  <c r="R22" i="7"/>
  <c r="S22" i="7"/>
  <c r="T22" i="7"/>
  <c r="U22" i="7"/>
  <c r="V22" i="7"/>
  <c r="W22" i="7"/>
  <c r="X22" i="7"/>
  <c r="Y22" i="7"/>
  <c r="Z22" i="7"/>
  <c r="P23" i="7"/>
  <c r="Q23" i="7"/>
  <c r="R23" i="7"/>
  <c r="S23" i="7"/>
  <c r="T23" i="7"/>
  <c r="U23" i="7"/>
  <c r="V23" i="7"/>
  <c r="W23" i="7"/>
  <c r="X23" i="7"/>
  <c r="Y23" i="7"/>
  <c r="Z23" i="7"/>
  <c r="P24" i="7"/>
  <c r="Q24" i="7"/>
  <c r="R24" i="7"/>
  <c r="S24" i="7"/>
  <c r="T24" i="7"/>
  <c r="U24" i="7"/>
  <c r="V24" i="7"/>
  <c r="W24" i="7"/>
  <c r="X24" i="7"/>
  <c r="Y24" i="7"/>
  <c r="Z24" i="7"/>
  <c r="P25" i="7"/>
  <c r="Q25" i="7"/>
  <c r="R25" i="7"/>
  <c r="S25" i="7"/>
  <c r="T25" i="7"/>
  <c r="U25" i="7"/>
  <c r="V25" i="7"/>
  <c r="W25" i="7"/>
  <c r="X25" i="7"/>
  <c r="Y25" i="7"/>
  <c r="Z25" i="7"/>
  <c r="P26" i="7"/>
  <c r="Q26" i="7"/>
  <c r="R26" i="7"/>
  <c r="S26" i="7"/>
  <c r="T26" i="7"/>
  <c r="U26" i="7"/>
  <c r="V26" i="7"/>
  <c r="W26" i="7"/>
  <c r="X26" i="7"/>
  <c r="Y26" i="7"/>
  <c r="Z26" i="7"/>
  <c r="P27" i="7"/>
  <c r="Q27" i="7"/>
  <c r="R27" i="7"/>
  <c r="S27" i="7"/>
  <c r="T27" i="7"/>
  <c r="U27" i="7"/>
  <c r="V27" i="7"/>
  <c r="W27" i="7"/>
  <c r="X27" i="7"/>
  <c r="Y27" i="7"/>
  <c r="Z27" i="7"/>
  <c r="P28" i="7"/>
  <c r="Q28" i="7"/>
  <c r="R28" i="7"/>
  <c r="S28" i="7"/>
  <c r="T28" i="7"/>
  <c r="U28" i="7"/>
  <c r="V28" i="7"/>
  <c r="W28" i="7"/>
  <c r="X28" i="7"/>
  <c r="Y28" i="7"/>
  <c r="Z28" i="7"/>
  <c r="P29" i="7"/>
  <c r="Q29" i="7"/>
  <c r="R29" i="7"/>
  <c r="S29" i="7"/>
  <c r="T29" i="7"/>
  <c r="U29" i="7"/>
  <c r="V29" i="7"/>
  <c r="W29" i="7"/>
  <c r="X29" i="7"/>
  <c r="Y29" i="7"/>
  <c r="Z29" i="7"/>
  <c r="P30" i="7"/>
  <c r="Q30" i="7"/>
  <c r="R30" i="7"/>
  <c r="S30" i="7"/>
  <c r="T30" i="7"/>
  <c r="U30" i="7"/>
  <c r="V30" i="7"/>
  <c r="W30" i="7"/>
  <c r="X30" i="7"/>
  <c r="Y30" i="7"/>
  <c r="Z30" i="7"/>
  <c r="P31" i="7"/>
  <c r="Q31" i="7"/>
  <c r="R31" i="7"/>
  <c r="S31" i="7"/>
  <c r="T31" i="7"/>
  <c r="U31" i="7"/>
  <c r="V31" i="7"/>
  <c r="W31" i="7"/>
  <c r="X31" i="7"/>
  <c r="Y31" i="7"/>
  <c r="Z31" i="7"/>
  <c r="P32" i="7"/>
  <c r="Q32" i="7"/>
  <c r="R32" i="7"/>
  <c r="S32" i="7"/>
  <c r="T32" i="7"/>
  <c r="U32" i="7"/>
  <c r="V32" i="7"/>
  <c r="W32" i="7"/>
  <c r="X32" i="7"/>
  <c r="Y32" i="7"/>
  <c r="Z32" i="7"/>
  <c r="P33" i="7"/>
  <c r="Q33" i="7"/>
  <c r="R33" i="7"/>
  <c r="S33" i="7"/>
  <c r="T33" i="7"/>
  <c r="U33" i="7"/>
  <c r="V33" i="7"/>
  <c r="W33" i="7"/>
  <c r="X33" i="7"/>
  <c r="Y33" i="7"/>
  <c r="Z33" i="7"/>
  <c r="P34" i="7"/>
  <c r="Q34" i="7"/>
  <c r="R34" i="7"/>
  <c r="S34" i="7"/>
  <c r="T34" i="7"/>
  <c r="U34" i="7"/>
  <c r="V34" i="7"/>
  <c r="W34" i="7"/>
  <c r="X34" i="7"/>
  <c r="Y34" i="7"/>
  <c r="Z34" i="7"/>
  <c r="P35" i="7"/>
  <c r="Q35" i="7"/>
  <c r="R35" i="7"/>
  <c r="S35" i="7"/>
  <c r="T35" i="7"/>
  <c r="U35" i="7"/>
  <c r="V35" i="7"/>
  <c r="W35" i="7"/>
  <c r="X35" i="7"/>
  <c r="Y35" i="7"/>
  <c r="Z35" i="7"/>
  <c r="P36" i="7"/>
  <c r="Q36" i="7"/>
  <c r="R36" i="7"/>
  <c r="S36" i="7"/>
  <c r="T36" i="7"/>
  <c r="U36" i="7"/>
  <c r="V36" i="7"/>
  <c r="W36" i="7"/>
  <c r="X36" i="7"/>
  <c r="Y36" i="7"/>
  <c r="Z36" i="7"/>
  <c r="P37" i="7"/>
  <c r="Q37" i="7"/>
  <c r="R37" i="7"/>
  <c r="S37" i="7"/>
  <c r="T37" i="7"/>
  <c r="U37" i="7"/>
  <c r="V37" i="7"/>
  <c r="W37" i="7"/>
  <c r="X37" i="7"/>
  <c r="Y37" i="7"/>
  <c r="Z37" i="7"/>
  <c r="P38" i="7"/>
  <c r="Q38" i="7"/>
  <c r="R38" i="7"/>
  <c r="S38" i="7"/>
  <c r="T38" i="7"/>
  <c r="U38" i="7"/>
  <c r="V38" i="7"/>
  <c r="W38" i="7"/>
  <c r="X38" i="7"/>
  <c r="Y38" i="7"/>
  <c r="Z38" i="7"/>
  <c r="P39" i="7"/>
  <c r="Q39" i="7"/>
  <c r="R39" i="7"/>
  <c r="S39" i="7"/>
  <c r="T39" i="7"/>
  <c r="U39" i="7"/>
  <c r="V39" i="7"/>
  <c r="W39" i="7"/>
  <c r="X39" i="7"/>
  <c r="Y39" i="7"/>
  <c r="Z39" i="7"/>
  <c r="P40" i="7"/>
  <c r="Q40" i="7"/>
  <c r="R40" i="7"/>
  <c r="S40" i="7"/>
  <c r="T40" i="7"/>
  <c r="U40" i="7"/>
  <c r="V40" i="7"/>
  <c r="W40" i="7"/>
  <c r="X40" i="7"/>
  <c r="Y40" i="7"/>
  <c r="Z40" i="7"/>
  <c r="P41" i="7"/>
  <c r="O7" i="7" s="1"/>
  <c r="O4" i="7" s="1"/>
  <c r="Q41" i="7"/>
  <c r="R41" i="7"/>
  <c r="S41" i="7"/>
  <c r="T41" i="7"/>
  <c r="U41" i="7"/>
  <c r="V41" i="7"/>
  <c r="W41" i="7"/>
  <c r="X41" i="7"/>
  <c r="Y41" i="7"/>
  <c r="Z41" i="7"/>
  <c r="P42" i="7"/>
  <c r="Q42" i="7"/>
  <c r="R42" i="7"/>
  <c r="S42" i="7"/>
  <c r="T42" i="7"/>
  <c r="U42" i="7"/>
  <c r="V42" i="7"/>
  <c r="W42" i="7"/>
  <c r="X42" i="7"/>
  <c r="Y42" i="7"/>
  <c r="Z42" i="7"/>
  <c r="P43" i="7"/>
  <c r="Q43" i="7"/>
  <c r="R43" i="7"/>
  <c r="S43" i="7"/>
  <c r="T43" i="7"/>
  <c r="U43" i="7"/>
  <c r="V43" i="7"/>
  <c r="W43" i="7"/>
  <c r="X43" i="7"/>
  <c r="Y43" i="7"/>
  <c r="Z43" i="7"/>
  <c r="P44" i="7"/>
  <c r="Q44" i="7"/>
  <c r="R44" i="7"/>
  <c r="S44" i="7"/>
  <c r="T44" i="7"/>
  <c r="U44" i="7"/>
  <c r="V44" i="7"/>
  <c r="W44" i="7"/>
  <c r="X44" i="7"/>
  <c r="Y44" i="7"/>
  <c r="Z44" i="7"/>
  <c r="P45" i="7"/>
  <c r="Q45" i="7"/>
  <c r="R45" i="7"/>
  <c r="S45" i="7"/>
  <c r="T45" i="7"/>
  <c r="U45" i="7"/>
  <c r="V45" i="7"/>
  <c r="W45" i="7"/>
  <c r="X45" i="7"/>
  <c r="Y45" i="7"/>
  <c r="Z45" i="7"/>
  <c r="P46" i="7"/>
  <c r="Q46" i="7"/>
  <c r="R46" i="7"/>
  <c r="S46" i="7"/>
  <c r="T46" i="7"/>
  <c r="U46" i="7"/>
  <c r="V46" i="7"/>
  <c r="W46" i="7"/>
  <c r="X46" i="7"/>
  <c r="Y46" i="7"/>
  <c r="Z46" i="7"/>
  <c r="P47" i="7"/>
  <c r="Q47" i="7"/>
  <c r="R47" i="7"/>
  <c r="S47" i="7"/>
  <c r="T47" i="7"/>
  <c r="U47" i="7"/>
  <c r="V47" i="7"/>
  <c r="W47" i="7"/>
  <c r="X47" i="7"/>
  <c r="Y47" i="7"/>
  <c r="Z47" i="7"/>
  <c r="P48" i="7"/>
  <c r="Q48" i="7"/>
  <c r="R48" i="7"/>
  <c r="S48" i="7"/>
  <c r="T48" i="7"/>
  <c r="U48" i="7"/>
  <c r="V48" i="7"/>
  <c r="W48" i="7"/>
  <c r="X48" i="7"/>
  <c r="Y48" i="7"/>
  <c r="Z48" i="7"/>
  <c r="P49" i="7"/>
  <c r="Q49" i="7"/>
  <c r="R49" i="7"/>
  <c r="S49" i="7"/>
  <c r="T49" i="7"/>
  <c r="U49" i="7"/>
  <c r="V49" i="7"/>
  <c r="W49" i="7"/>
  <c r="X49" i="7"/>
  <c r="Y49" i="7"/>
  <c r="Z49" i="7"/>
  <c r="P50" i="7"/>
  <c r="Q50" i="7"/>
  <c r="R50" i="7"/>
  <c r="S50" i="7"/>
  <c r="T50" i="7"/>
  <c r="U50" i="7"/>
  <c r="V50" i="7"/>
  <c r="W50" i="7"/>
  <c r="X50" i="7"/>
  <c r="Y50" i="7"/>
  <c r="Z50" i="7"/>
  <c r="P51" i="7"/>
  <c r="Q51" i="7"/>
  <c r="R51" i="7"/>
  <c r="S51" i="7"/>
  <c r="T51" i="7"/>
  <c r="U51" i="7"/>
  <c r="V51" i="7"/>
  <c r="W51" i="7"/>
  <c r="X51" i="7"/>
  <c r="Y51" i="7"/>
  <c r="Z51" i="7"/>
  <c r="P52" i="7"/>
  <c r="Q52" i="7"/>
  <c r="R52" i="7"/>
  <c r="S52" i="7"/>
  <c r="T52" i="7"/>
  <c r="U52" i="7"/>
  <c r="V52" i="7"/>
  <c r="W52" i="7"/>
  <c r="X52" i="7"/>
  <c r="Y52" i="7"/>
  <c r="Z52" i="7"/>
  <c r="P53" i="7"/>
  <c r="Q53" i="7"/>
  <c r="R53" i="7"/>
  <c r="S53" i="7"/>
  <c r="T53" i="7"/>
  <c r="U53" i="7"/>
  <c r="V53" i="7"/>
  <c r="W53" i="7"/>
  <c r="X53" i="7"/>
  <c r="Y53" i="7"/>
  <c r="Z53" i="7"/>
  <c r="P54" i="7"/>
  <c r="Q54" i="7"/>
  <c r="R54" i="7"/>
  <c r="S54" i="7"/>
  <c r="T54" i="7"/>
  <c r="U54" i="7"/>
  <c r="V54" i="7"/>
  <c r="W54" i="7"/>
  <c r="X54" i="7"/>
  <c r="Y54" i="7"/>
  <c r="Z54" i="7"/>
  <c r="P55" i="7"/>
  <c r="Q55" i="7"/>
  <c r="R55" i="7"/>
  <c r="S55" i="7"/>
  <c r="T55" i="7"/>
  <c r="U55" i="7"/>
  <c r="V55" i="7"/>
  <c r="W55" i="7"/>
  <c r="X55" i="7"/>
  <c r="Y55" i="7"/>
  <c r="Z55" i="7"/>
  <c r="P56" i="7"/>
  <c r="Q56" i="7"/>
  <c r="R56" i="7"/>
  <c r="S56" i="7"/>
  <c r="T56" i="7"/>
  <c r="U56" i="7"/>
  <c r="V56" i="7"/>
  <c r="W56" i="7"/>
  <c r="X56" i="7"/>
  <c r="Y56" i="7"/>
  <c r="Z56" i="7"/>
  <c r="P57" i="7"/>
  <c r="Q57" i="7"/>
  <c r="R57" i="7"/>
  <c r="S57" i="7"/>
  <c r="T57" i="7"/>
  <c r="U57" i="7"/>
  <c r="V57" i="7"/>
  <c r="W57" i="7"/>
  <c r="X57" i="7"/>
  <c r="Y57" i="7"/>
  <c r="Z57" i="7"/>
  <c r="P58" i="7"/>
  <c r="Q58" i="7"/>
  <c r="R58" i="7"/>
  <c r="S58" i="7"/>
  <c r="T58" i="7"/>
  <c r="U58" i="7"/>
  <c r="V58" i="7"/>
  <c r="W58" i="7"/>
  <c r="X58" i="7"/>
  <c r="Y58" i="7"/>
  <c r="Z58" i="7"/>
  <c r="P59" i="7"/>
  <c r="Q59" i="7"/>
  <c r="R59" i="7"/>
  <c r="S59" i="7"/>
  <c r="T59" i="7"/>
  <c r="U59" i="7"/>
  <c r="V59" i="7"/>
  <c r="W59" i="7"/>
  <c r="X59" i="7"/>
  <c r="Y59" i="7"/>
  <c r="Z59" i="7"/>
  <c r="P60" i="7"/>
  <c r="Q60" i="7"/>
  <c r="R60" i="7"/>
  <c r="S60" i="7"/>
  <c r="T60" i="7"/>
  <c r="U60" i="7"/>
  <c r="V60" i="7"/>
  <c r="W60" i="7"/>
  <c r="X60" i="7"/>
  <c r="Y60" i="7"/>
  <c r="Z60" i="7"/>
  <c r="P61" i="7"/>
  <c r="Q61" i="7"/>
  <c r="R61" i="7"/>
  <c r="S61" i="7"/>
  <c r="T61" i="7"/>
  <c r="U61" i="7"/>
  <c r="V61" i="7"/>
  <c r="W61" i="7"/>
  <c r="X61" i="7"/>
  <c r="Y61" i="7"/>
  <c r="Z61" i="7"/>
  <c r="P62" i="7"/>
  <c r="Q62" i="7"/>
  <c r="R62" i="7"/>
  <c r="S62" i="7"/>
  <c r="T62" i="7"/>
  <c r="U62" i="7"/>
  <c r="V62" i="7"/>
  <c r="W62" i="7"/>
  <c r="X62" i="7"/>
  <c r="Y62" i="7"/>
  <c r="Z62" i="7"/>
  <c r="P63" i="7"/>
  <c r="Q63" i="7"/>
  <c r="R63" i="7"/>
  <c r="S63" i="7"/>
  <c r="T63" i="7"/>
  <c r="U63" i="7"/>
  <c r="V63" i="7"/>
  <c r="W63" i="7"/>
  <c r="X63" i="7"/>
  <c r="Y63" i="7"/>
  <c r="Z63" i="7"/>
  <c r="P64" i="7"/>
  <c r="Q64" i="7"/>
  <c r="R64" i="7"/>
  <c r="S64" i="7"/>
  <c r="T64" i="7"/>
  <c r="U64" i="7"/>
  <c r="V64" i="7"/>
  <c r="W64" i="7"/>
  <c r="X64" i="7"/>
  <c r="Y64" i="7"/>
  <c r="Z64" i="7"/>
  <c r="P65" i="7"/>
  <c r="Q65" i="7"/>
  <c r="R65" i="7"/>
  <c r="S65" i="7"/>
  <c r="T65" i="7"/>
  <c r="U65" i="7"/>
  <c r="V65" i="7"/>
  <c r="W65" i="7"/>
  <c r="X65" i="7"/>
  <c r="Y65" i="7"/>
  <c r="Z65" i="7"/>
  <c r="P66" i="7"/>
  <c r="Q66" i="7"/>
  <c r="R66" i="7"/>
  <c r="S66" i="7"/>
  <c r="T66" i="7"/>
  <c r="U66" i="7"/>
  <c r="V66" i="7"/>
  <c r="W66" i="7"/>
  <c r="X66" i="7"/>
  <c r="Y66" i="7"/>
  <c r="Z66" i="7"/>
  <c r="P67" i="7"/>
  <c r="Q67" i="7"/>
  <c r="R67" i="7"/>
  <c r="S67" i="7"/>
  <c r="T67" i="7"/>
  <c r="U67" i="7"/>
  <c r="V67" i="7"/>
  <c r="W67" i="7"/>
  <c r="X67" i="7"/>
  <c r="Y67" i="7"/>
  <c r="Z67" i="7"/>
  <c r="P68" i="7"/>
  <c r="Q68" i="7"/>
  <c r="R68" i="7"/>
  <c r="S68" i="7"/>
  <c r="T68" i="7"/>
  <c r="U68" i="7"/>
  <c r="V68" i="7"/>
  <c r="W68" i="7"/>
  <c r="X68" i="7"/>
  <c r="Y68" i="7"/>
  <c r="Z68" i="7"/>
  <c r="P69" i="7"/>
  <c r="Q69" i="7"/>
  <c r="R69" i="7"/>
  <c r="S69" i="7"/>
  <c r="T69" i="7"/>
  <c r="U69" i="7"/>
  <c r="V69" i="7"/>
  <c r="W69" i="7"/>
  <c r="X69" i="7"/>
  <c r="Y69" i="7"/>
  <c r="Z69" i="7"/>
  <c r="P70" i="7"/>
  <c r="Q70" i="7"/>
  <c r="R70" i="7"/>
  <c r="S70" i="7"/>
  <c r="T70" i="7"/>
  <c r="U70" i="7"/>
  <c r="V70" i="7"/>
  <c r="W70" i="7"/>
  <c r="X70" i="7"/>
  <c r="Y70" i="7"/>
  <c r="Z70" i="7"/>
  <c r="P71" i="7"/>
  <c r="Q71" i="7"/>
  <c r="R71" i="7"/>
  <c r="S71" i="7"/>
  <c r="T71" i="7"/>
  <c r="U71" i="7"/>
  <c r="V71" i="7"/>
  <c r="W71" i="7"/>
  <c r="X71" i="7"/>
  <c r="Y71" i="7"/>
  <c r="Z71" i="7"/>
  <c r="P72" i="7"/>
  <c r="Q72" i="7"/>
  <c r="R72" i="7"/>
  <c r="S72" i="7"/>
  <c r="T72" i="7"/>
  <c r="U72" i="7"/>
  <c r="V72" i="7"/>
  <c r="W72" i="7"/>
  <c r="X72" i="7"/>
  <c r="Y72" i="7"/>
  <c r="Z72" i="7"/>
  <c r="P73" i="7"/>
  <c r="Q73" i="7"/>
  <c r="R73" i="7"/>
  <c r="S73" i="7"/>
  <c r="T73" i="7"/>
  <c r="U73" i="7"/>
  <c r="V73" i="7"/>
  <c r="W73" i="7"/>
  <c r="X73" i="7"/>
  <c r="Y73" i="7"/>
  <c r="Z73" i="7"/>
  <c r="P74" i="7"/>
  <c r="Q74" i="7"/>
  <c r="R74" i="7"/>
  <c r="S74" i="7"/>
  <c r="T74" i="7"/>
  <c r="U74" i="7"/>
  <c r="V74" i="7"/>
  <c r="W74" i="7"/>
  <c r="X74" i="7"/>
  <c r="Y74" i="7"/>
  <c r="Z74" i="7"/>
  <c r="P75" i="7"/>
  <c r="Q75" i="7"/>
  <c r="R75" i="7"/>
  <c r="S75" i="7"/>
  <c r="T75" i="7"/>
  <c r="U75" i="7"/>
  <c r="V75" i="7"/>
  <c r="W75" i="7"/>
  <c r="X75" i="7"/>
  <c r="Y75" i="7"/>
  <c r="Z75" i="7"/>
  <c r="P76" i="7"/>
  <c r="Q76" i="7"/>
  <c r="R76" i="7"/>
  <c r="S76" i="7"/>
  <c r="T76" i="7"/>
  <c r="U76" i="7"/>
  <c r="V76" i="7"/>
  <c r="W76" i="7"/>
  <c r="X76" i="7"/>
  <c r="Y76" i="7"/>
  <c r="Z76" i="7"/>
  <c r="P77" i="7"/>
  <c r="Q77" i="7"/>
  <c r="R77" i="7"/>
  <c r="S77" i="7"/>
  <c r="T77" i="7"/>
  <c r="U77" i="7"/>
  <c r="V77" i="7"/>
  <c r="W77" i="7"/>
  <c r="X77" i="7"/>
  <c r="Y77" i="7"/>
  <c r="Z77" i="7"/>
  <c r="P78" i="7"/>
  <c r="Q78" i="7"/>
  <c r="R78" i="7"/>
  <c r="S78" i="7"/>
  <c r="T78" i="7"/>
  <c r="U78" i="7"/>
  <c r="V78" i="7"/>
  <c r="W78" i="7"/>
  <c r="X78" i="7"/>
  <c r="Y78" i="7"/>
  <c r="Z78" i="7"/>
  <c r="P79" i="7"/>
  <c r="Q79" i="7"/>
  <c r="R79" i="7"/>
  <c r="S79" i="7"/>
  <c r="T79" i="7"/>
  <c r="U79" i="7"/>
  <c r="V79" i="7"/>
  <c r="W79" i="7"/>
  <c r="X79" i="7"/>
  <c r="Y79" i="7"/>
  <c r="Z79" i="7"/>
  <c r="P80" i="7"/>
  <c r="Q80" i="7"/>
  <c r="R80" i="7"/>
  <c r="S80" i="7"/>
  <c r="T80" i="7"/>
  <c r="U80" i="7"/>
  <c r="V80" i="7"/>
  <c r="W80" i="7"/>
  <c r="X80" i="7"/>
  <c r="Y80" i="7"/>
  <c r="Z80" i="7"/>
  <c r="P81" i="7"/>
  <c r="Q81" i="7"/>
  <c r="R81" i="7"/>
  <c r="S81" i="7"/>
  <c r="T81" i="7"/>
  <c r="U81" i="7"/>
  <c r="V81" i="7"/>
  <c r="W81" i="7"/>
  <c r="X81" i="7"/>
  <c r="Y81" i="7"/>
  <c r="Z81" i="7"/>
  <c r="P82" i="7"/>
  <c r="Q82" i="7"/>
  <c r="R82" i="7"/>
  <c r="S82" i="7"/>
  <c r="T82" i="7"/>
  <c r="U82" i="7"/>
  <c r="V82" i="7"/>
  <c r="W82" i="7"/>
  <c r="X82" i="7"/>
  <c r="Y82" i="7"/>
  <c r="Z82" i="7"/>
  <c r="P83" i="7"/>
  <c r="Q83" i="7"/>
  <c r="R83" i="7"/>
  <c r="S83" i="7"/>
  <c r="T83" i="7"/>
  <c r="U83" i="7"/>
  <c r="V83" i="7"/>
  <c r="W83" i="7"/>
  <c r="X83" i="7"/>
  <c r="Y83" i="7"/>
  <c r="Z83" i="7"/>
  <c r="P84" i="7"/>
  <c r="Q84" i="7"/>
  <c r="R84" i="7"/>
  <c r="S84" i="7"/>
  <c r="T84" i="7"/>
  <c r="U84" i="7"/>
  <c r="V84" i="7"/>
  <c r="W84" i="7"/>
  <c r="X84" i="7"/>
  <c r="Y84" i="7"/>
  <c r="Z84" i="7"/>
  <c r="P85" i="7"/>
  <c r="Q85" i="7"/>
  <c r="R85" i="7"/>
  <c r="S85" i="7"/>
  <c r="T85" i="7"/>
  <c r="U85" i="7"/>
  <c r="V85" i="7"/>
  <c r="W85" i="7"/>
  <c r="X85" i="7"/>
  <c r="Y85" i="7"/>
  <c r="Z85" i="7"/>
  <c r="P86" i="7"/>
  <c r="Q86" i="7"/>
  <c r="R86" i="7"/>
  <c r="S86" i="7"/>
  <c r="T86" i="7"/>
  <c r="U86" i="7"/>
  <c r="V86" i="7"/>
  <c r="W86" i="7"/>
  <c r="X86" i="7"/>
  <c r="Y86" i="7"/>
  <c r="Z86" i="7"/>
  <c r="P87" i="7"/>
  <c r="Q87" i="7"/>
  <c r="R87" i="7"/>
  <c r="S87" i="7"/>
  <c r="T87" i="7"/>
  <c r="U87" i="7"/>
  <c r="V87" i="7"/>
  <c r="W87" i="7"/>
  <c r="X87" i="7"/>
  <c r="Y87" i="7"/>
  <c r="Z87" i="7"/>
  <c r="P88" i="7"/>
  <c r="Q88" i="7"/>
  <c r="R88" i="7"/>
  <c r="S88" i="7"/>
  <c r="T88" i="7"/>
  <c r="U88" i="7"/>
  <c r="V88" i="7"/>
  <c r="W88" i="7"/>
  <c r="X88" i="7"/>
  <c r="Y88" i="7"/>
  <c r="Z88" i="7"/>
  <c r="P89" i="7"/>
  <c r="Q89" i="7"/>
  <c r="R89" i="7"/>
  <c r="S89" i="7"/>
  <c r="T89" i="7"/>
  <c r="U89" i="7"/>
  <c r="V89" i="7"/>
  <c r="W89" i="7"/>
  <c r="X89" i="7"/>
  <c r="Y89" i="7"/>
  <c r="Z89" i="7"/>
  <c r="P90" i="7"/>
  <c r="Q90" i="7"/>
  <c r="R90" i="7"/>
  <c r="S90" i="7"/>
  <c r="T90" i="7"/>
  <c r="U90" i="7"/>
  <c r="V90" i="7"/>
  <c r="W90" i="7"/>
  <c r="X90" i="7"/>
  <c r="Y90" i="7"/>
  <c r="Z90" i="7"/>
  <c r="P91" i="7"/>
  <c r="Q91" i="7"/>
  <c r="R91" i="7"/>
  <c r="S91" i="7"/>
  <c r="T91" i="7"/>
  <c r="U91" i="7"/>
  <c r="V91" i="7"/>
  <c r="W91" i="7"/>
  <c r="X91" i="7"/>
  <c r="Y91" i="7"/>
  <c r="Z91" i="7"/>
  <c r="P92" i="7"/>
  <c r="Q92" i="7"/>
  <c r="R92" i="7"/>
  <c r="S92" i="7"/>
  <c r="T92" i="7"/>
  <c r="U92" i="7"/>
  <c r="V92" i="7"/>
  <c r="W92" i="7"/>
  <c r="X92" i="7"/>
  <c r="Y92" i="7"/>
  <c r="Z92" i="7"/>
  <c r="P93" i="7"/>
  <c r="Q93" i="7"/>
  <c r="R93" i="7"/>
  <c r="S93" i="7"/>
  <c r="T93" i="7"/>
  <c r="U93" i="7"/>
  <c r="V93" i="7"/>
  <c r="W93" i="7"/>
  <c r="X93" i="7"/>
  <c r="Y93" i="7"/>
  <c r="Z93" i="7"/>
  <c r="P94" i="7"/>
  <c r="Q94" i="7"/>
  <c r="R94" i="7"/>
  <c r="S94" i="7"/>
  <c r="T94" i="7"/>
  <c r="U94" i="7"/>
  <c r="V94" i="7"/>
  <c r="W94" i="7"/>
  <c r="X94" i="7"/>
  <c r="Y94" i="7"/>
  <c r="Z94" i="7"/>
  <c r="P95" i="7"/>
  <c r="Q95" i="7"/>
  <c r="R95" i="7"/>
  <c r="S95" i="7"/>
  <c r="T95" i="7"/>
  <c r="U95" i="7"/>
  <c r="V95" i="7"/>
  <c r="W95" i="7"/>
  <c r="X95" i="7"/>
  <c r="Y95" i="7"/>
  <c r="Z95" i="7"/>
  <c r="P96" i="7"/>
  <c r="Q96" i="7"/>
  <c r="R96" i="7"/>
  <c r="S96" i="7"/>
  <c r="T96" i="7"/>
  <c r="U96" i="7"/>
  <c r="V96" i="7"/>
  <c r="W96" i="7"/>
  <c r="X96" i="7"/>
  <c r="Y96" i="7"/>
  <c r="Z96" i="7"/>
  <c r="P97" i="7"/>
  <c r="Q97" i="7"/>
  <c r="R97" i="7"/>
  <c r="S97" i="7"/>
  <c r="T97" i="7"/>
  <c r="U97" i="7"/>
  <c r="V97" i="7"/>
  <c r="W97" i="7"/>
  <c r="X97" i="7"/>
  <c r="Y97" i="7"/>
  <c r="Z97" i="7"/>
  <c r="P98" i="7"/>
  <c r="Q98" i="7"/>
  <c r="R98" i="7"/>
  <c r="S98" i="7"/>
  <c r="T98" i="7"/>
  <c r="U98" i="7"/>
  <c r="V98" i="7"/>
  <c r="W98" i="7"/>
  <c r="X98" i="7"/>
  <c r="Y98" i="7"/>
  <c r="Z98" i="7"/>
  <c r="P99" i="7"/>
  <c r="Q99" i="7"/>
  <c r="R99" i="7"/>
  <c r="S99" i="7"/>
  <c r="T99" i="7"/>
  <c r="U99" i="7"/>
  <c r="V99" i="7"/>
  <c r="W99" i="7"/>
  <c r="X99" i="7"/>
  <c r="Y99" i="7"/>
  <c r="Z99" i="7"/>
  <c r="P100" i="7"/>
  <c r="Q100" i="7"/>
  <c r="R100" i="7"/>
  <c r="S100" i="7"/>
  <c r="T100" i="7"/>
  <c r="U100" i="7"/>
  <c r="V100" i="7"/>
  <c r="W100" i="7"/>
  <c r="X100" i="7"/>
  <c r="Y100" i="7"/>
  <c r="Z100" i="7"/>
  <c r="P101" i="7"/>
  <c r="Q101" i="7"/>
  <c r="R101" i="7"/>
  <c r="S101" i="7"/>
  <c r="T101" i="7"/>
  <c r="U101" i="7"/>
  <c r="V101" i="7"/>
  <c r="W101" i="7"/>
  <c r="X101" i="7"/>
  <c r="Y101" i="7"/>
  <c r="Z101" i="7"/>
  <c r="P102" i="7"/>
  <c r="Q102" i="7"/>
  <c r="R102" i="7"/>
  <c r="S102" i="7"/>
  <c r="T102" i="7"/>
  <c r="U102" i="7"/>
  <c r="V102" i="7"/>
  <c r="W102" i="7"/>
  <c r="X102" i="7"/>
  <c r="Y102" i="7"/>
  <c r="Z102" i="7"/>
  <c r="P103" i="7"/>
  <c r="Q103" i="7"/>
  <c r="R103" i="7"/>
  <c r="S103" i="7"/>
  <c r="T103" i="7"/>
  <c r="U103" i="7"/>
  <c r="V103" i="7"/>
  <c r="W103" i="7"/>
  <c r="X103" i="7"/>
  <c r="Y103" i="7"/>
  <c r="Z103" i="7"/>
  <c r="P104" i="7"/>
  <c r="Q104" i="7"/>
  <c r="R104" i="7"/>
  <c r="S104" i="7"/>
  <c r="T104" i="7"/>
  <c r="U104" i="7"/>
  <c r="V104" i="7"/>
  <c r="W104" i="7"/>
  <c r="X104" i="7"/>
  <c r="Y104" i="7"/>
  <c r="Z104" i="7"/>
  <c r="P105" i="7"/>
  <c r="Q105" i="7"/>
  <c r="R105" i="7"/>
  <c r="S105" i="7"/>
  <c r="T105" i="7"/>
  <c r="U105" i="7"/>
  <c r="V105" i="7"/>
  <c r="W105" i="7"/>
  <c r="X105" i="7"/>
  <c r="Y105" i="7"/>
  <c r="Z105" i="7"/>
  <c r="P106" i="7"/>
  <c r="Q106" i="7"/>
  <c r="R106" i="7"/>
  <c r="S106" i="7"/>
  <c r="T106" i="7"/>
  <c r="U106" i="7"/>
  <c r="V106" i="7"/>
  <c r="W106" i="7"/>
  <c r="X106" i="7"/>
  <c r="Y106" i="7"/>
  <c r="Z106" i="7"/>
  <c r="P107" i="7"/>
  <c r="Q107" i="7"/>
  <c r="R107" i="7"/>
  <c r="S107" i="7"/>
  <c r="T107" i="7"/>
  <c r="U107" i="7"/>
  <c r="V107" i="7"/>
  <c r="W107" i="7"/>
  <c r="X107" i="7"/>
  <c r="Y107" i="7"/>
  <c r="Z107" i="7"/>
  <c r="P108" i="7"/>
  <c r="Q108" i="7"/>
  <c r="R108" i="7"/>
  <c r="S108" i="7"/>
  <c r="T108" i="7"/>
  <c r="U108" i="7"/>
  <c r="V108" i="7"/>
  <c r="W108" i="7"/>
  <c r="X108" i="7"/>
  <c r="Y108" i="7"/>
  <c r="Z108" i="7"/>
  <c r="P109" i="7"/>
  <c r="Q109" i="7"/>
  <c r="R109" i="7"/>
  <c r="S109" i="7"/>
  <c r="T109" i="7"/>
  <c r="U109" i="7"/>
  <c r="V109" i="7"/>
  <c r="W109" i="7"/>
  <c r="X109" i="7"/>
  <c r="Y109" i="7"/>
  <c r="Z109" i="7"/>
  <c r="P110" i="7"/>
  <c r="Q110" i="7"/>
  <c r="R110" i="7"/>
  <c r="S110" i="7"/>
  <c r="T110" i="7"/>
  <c r="U110" i="7"/>
  <c r="V110" i="7"/>
  <c r="W110" i="7"/>
  <c r="X110" i="7"/>
  <c r="Y110" i="7"/>
  <c r="Z110" i="7"/>
  <c r="P111" i="7"/>
  <c r="Q111" i="7"/>
  <c r="R111" i="7"/>
  <c r="S111" i="7"/>
  <c r="T111" i="7"/>
  <c r="U111" i="7"/>
  <c r="V111" i="7"/>
  <c r="W111" i="7"/>
  <c r="X111" i="7"/>
  <c r="Y111" i="7"/>
  <c r="Z111" i="7"/>
  <c r="P112" i="7"/>
  <c r="Q112" i="7"/>
  <c r="R112" i="7"/>
  <c r="S112" i="7"/>
  <c r="T112" i="7"/>
  <c r="U112" i="7"/>
  <c r="V112" i="7"/>
  <c r="W112" i="7"/>
  <c r="X112" i="7"/>
  <c r="Y112" i="7"/>
  <c r="Z112" i="7"/>
  <c r="P113" i="7"/>
  <c r="Q113" i="7"/>
  <c r="R113" i="7"/>
  <c r="S113" i="7"/>
  <c r="T113" i="7"/>
  <c r="U113" i="7"/>
  <c r="V113" i="7"/>
  <c r="W113" i="7"/>
  <c r="X113" i="7"/>
  <c r="Y113" i="7"/>
  <c r="Z113" i="7"/>
  <c r="P114" i="7"/>
  <c r="Q114" i="7"/>
  <c r="R114" i="7"/>
  <c r="S114" i="7"/>
  <c r="T114" i="7"/>
  <c r="U114" i="7"/>
  <c r="V114" i="7"/>
  <c r="W114" i="7"/>
  <c r="X114" i="7"/>
  <c r="Y114" i="7"/>
  <c r="Z114" i="7"/>
  <c r="P115" i="7"/>
  <c r="Q115" i="7"/>
  <c r="R115" i="7"/>
  <c r="S115" i="7"/>
  <c r="T115" i="7"/>
  <c r="U115" i="7"/>
  <c r="V115" i="7"/>
  <c r="W115" i="7"/>
  <c r="X115" i="7"/>
  <c r="Y115" i="7"/>
  <c r="Z115" i="7"/>
  <c r="P116" i="7"/>
  <c r="Q116" i="7"/>
  <c r="R116" i="7"/>
  <c r="S116" i="7"/>
  <c r="T116" i="7"/>
  <c r="U116" i="7"/>
  <c r="V116" i="7"/>
  <c r="W116" i="7"/>
  <c r="X116" i="7"/>
  <c r="Y116" i="7"/>
  <c r="Z116" i="7"/>
  <c r="P117" i="7"/>
  <c r="Q117" i="7"/>
  <c r="R117" i="7"/>
  <c r="S117" i="7"/>
  <c r="T117" i="7"/>
  <c r="U117" i="7"/>
  <c r="V117" i="7"/>
  <c r="W117" i="7"/>
  <c r="X117" i="7"/>
  <c r="Y117" i="7"/>
  <c r="Z117" i="7"/>
  <c r="P118" i="7"/>
  <c r="Q118" i="7"/>
  <c r="R118" i="7"/>
  <c r="S118" i="7"/>
  <c r="T118" i="7"/>
  <c r="U118" i="7"/>
  <c r="V118" i="7"/>
  <c r="W118" i="7"/>
  <c r="X118" i="7"/>
  <c r="Y118" i="7"/>
  <c r="Z118" i="7"/>
  <c r="P119" i="7"/>
  <c r="Q119" i="7"/>
  <c r="R119" i="7"/>
  <c r="S119" i="7"/>
  <c r="T119" i="7"/>
  <c r="U119" i="7"/>
  <c r="V119" i="7"/>
  <c r="W119" i="7"/>
  <c r="X119" i="7"/>
  <c r="Y119" i="7"/>
  <c r="Z119" i="7"/>
  <c r="P120" i="7"/>
  <c r="Q120" i="7"/>
  <c r="R120" i="7"/>
  <c r="S120" i="7"/>
  <c r="T120" i="7"/>
  <c r="U120" i="7"/>
  <c r="V120" i="7"/>
  <c r="W120" i="7"/>
  <c r="X120" i="7"/>
  <c r="Y120" i="7"/>
  <c r="Z120" i="7"/>
  <c r="P121" i="7"/>
  <c r="Q121" i="7"/>
  <c r="R121" i="7"/>
  <c r="S121" i="7"/>
  <c r="T121" i="7"/>
  <c r="U121" i="7"/>
  <c r="V121" i="7"/>
  <c r="W121" i="7"/>
  <c r="X121" i="7"/>
  <c r="Y121" i="7"/>
  <c r="Z121" i="7"/>
  <c r="P122" i="7"/>
  <c r="Q122" i="7"/>
  <c r="R122" i="7"/>
  <c r="S122" i="7"/>
  <c r="T122" i="7"/>
  <c r="U122" i="7"/>
  <c r="V122" i="7"/>
  <c r="W122" i="7"/>
  <c r="X122" i="7"/>
  <c r="Y122" i="7"/>
  <c r="Z122" i="7"/>
  <c r="P123" i="7"/>
  <c r="Q123" i="7"/>
  <c r="R123" i="7"/>
  <c r="S123" i="7"/>
  <c r="T123" i="7"/>
  <c r="U123" i="7"/>
  <c r="V123" i="7"/>
  <c r="W123" i="7"/>
  <c r="X123" i="7"/>
  <c r="Y123" i="7"/>
  <c r="Z123" i="7"/>
  <c r="P124" i="7"/>
  <c r="Q124" i="7"/>
  <c r="R124" i="7"/>
  <c r="S124" i="7"/>
  <c r="T124" i="7"/>
  <c r="U124" i="7"/>
  <c r="V124" i="7"/>
  <c r="W124" i="7"/>
  <c r="X124" i="7"/>
  <c r="Y124" i="7"/>
  <c r="Z124" i="7"/>
  <c r="P125" i="7"/>
  <c r="Q125" i="7"/>
  <c r="R125" i="7"/>
  <c r="S125" i="7"/>
  <c r="T125" i="7"/>
  <c r="U125" i="7"/>
  <c r="V125" i="7"/>
  <c r="W125" i="7"/>
  <c r="X125" i="7"/>
  <c r="Y125" i="7"/>
  <c r="Z125" i="7"/>
  <c r="P126" i="7"/>
  <c r="Q126" i="7"/>
  <c r="R126" i="7"/>
  <c r="S126" i="7"/>
  <c r="T126" i="7"/>
  <c r="U126" i="7"/>
  <c r="V126" i="7"/>
  <c r="W126" i="7"/>
  <c r="X126" i="7"/>
  <c r="Y126" i="7"/>
  <c r="Z126" i="7"/>
  <c r="P127" i="7"/>
  <c r="Q127" i="7"/>
  <c r="R127" i="7"/>
  <c r="S127" i="7"/>
  <c r="T127" i="7"/>
  <c r="U127" i="7"/>
  <c r="V127" i="7"/>
  <c r="W127" i="7"/>
  <c r="X127" i="7"/>
  <c r="Y127" i="7"/>
  <c r="Z127" i="7"/>
  <c r="P128" i="7"/>
  <c r="Q128" i="7"/>
  <c r="R128" i="7"/>
  <c r="S128" i="7"/>
  <c r="T128" i="7"/>
  <c r="U128" i="7"/>
  <c r="V128" i="7"/>
  <c r="W128" i="7"/>
  <c r="X128" i="7"/>
  <c r="Y128" i="7"/>
  <c r="Z128" i="7"/>
  <c r="P129" i="7"/>
  <c r="Q129" i="7"/>
  <c r="R129" i="7"/>
  <c r="S129" i="7"/>
  <c r="T129" i="7"/>
  <c r="U129" i="7"/>
  <c r="V129" i="7"/>
  <c r="W129" i="7"/>
  <c r="X129" i="7"/>
  <c r="Y129" i="7"/>
  <c r="Z129" i="7"/>
  <c r="P130" i="7"/>
  <c r="Q130" i="7"/>
  <c r="R130" i="7"/>
  <c r="S130" i="7"/>
  <c r="T130" i="7"/>
  <c r="U130" i="7"/>
  <c r="V130" i="7"/>
  <c r="W130" i="7"/>
  <c r="X130" i="7"/>
  <c r="Y130" i="7"/>
  <c r="Z130" i="7"/>
  <c r="P131" i="7"/>
  <c r="Q131" i="7"/>
  <c r="R131" i="7"/>
  <c r="S131" i="7"/>
  <c r="T131" i="7"/>
  <c r="U131" i="7"/>
  <c r="V131" i="7"/>
  <c r="W131" i="7"/>
  <c r="X131" i="7"/>
  <c r="Y131" i="7"/>
  <c r="Z131" i="7"/>
  <c r="P132" i="7"/>
  <c r="Q132" i="7"/>
  <c r="R132" i="7"/>
  <c r="S132" i="7"/>
  <c r="T132" i="7"/>
  <c r="U132" i="7"/>
  <c r="V132" i="7"/>
  <c r="W132" i="7"/>
  <c r="X132" i="7"/>
  <c r="Y132" i="7"/>
  <c r="Z132" i="7"/>
  <c r="P133" i="7"/>
  <c r="Q133" i="7"/>
  <c r="R133" i="7"/>
  <c r="S133" i="7"/>
  <c r="T133" i="7"/>
  <c r="U133" i="7"/>
  <c r="V133" i="7"/>
  <c r="W133" i="7"/>
  <c r="X133" i="7"/>
  <c r="Y133" i="7"/>
  <c r="Z133" i="7"/>
  <c r="P134" i="7"/>
  <c r="Q134" i="7"/>
  <c r="R134" i="7"/>
  <c r="S134" i="7"/>
  <c r="T134" i="7"/>
  <c r="U134" i="7"/>
  <c r="V134" i="7"/>
  <c r="W134" i="7"/>
  <c r="X134" i="7"/>
  <c r="Y134" i="7"/>
  <c r="Z134" i="7"/>
  <c r="P135" i="7"/>
  <c r="Q135" i="7"/>
  <c r="R135" i="7"/>
  <c r="S135" i="7"/>
  <c r="T135" i="7"/>
  <c r="U135" i="7"/>
  <c r="V135" i="7"/>
  <c r="W135" i="7"/>
  <c r="X135" i="7"/>
  <c r="Y135" i="7"/>
  <c r="Z135" i="7"/>
  <c r="P136" i="7"/>
  <c r="Q136" i="7"/>
  <c r="R136" i="7"/>
  <c r="S136" i="7"/>
  <c r="T136" i="7"/>
  <c r="U136" i="7"/>
  <c r="V136" i="7"/>
  <c r="W136" i="7"/>
  <c r="X136" i="7"/>
  <c r="Y136" i="7"/>
  <c r="Z136" i="7"/>
  <c r="P137" i="7"/>
  <c r="Q137" i="7"/>
  <c r="R137" i="7"/>
  <c r="S137" i="7"/>
  <c r="T137" i="7"/>
  <c r="U137" i="7"/>
  <c r="V137" i="7"/>
  <c r="W137" i="7"/>
  <c r="X137" i="7"/>
  <c r="Y137" i="7"/>
  <c r="Z137" i="7"/>
  <c r="P138" i="7"/>
  <c r="Q138" i="7"/>
  <c r="R138" i="7"/>
  <c r="S138" i="7"/>
  <c r="T138" i="7"/>
  <c r="U138" i="7"/>
  <c r="V138" i="7"/>
  <c r="W138" i="7"/>
  <c r="X138" i="7"/>
  <c r="Y138" i="7"/>
  <c r="Z138" i="7"/>
  <c r="P139" i="7"/>
  <c r="Q139" i="7"/>
  <c r="R139" i="7"/>
  <c r="S139" i="7"/>
  <c r="T139" i="7"/>
  <c r="U139" i="7"/>
  <c r="V139" i="7"/>
  <c r="W139" i="7"/>
  <c r="X139" i="7"/>
  <c r="Y139" i="7"/>
  <c r="Z139" i="7"/>
  <c r="P140" i="7"/>
  <c r="Q140" i="7"/>
  <c r="R140" i="7"/>
  <c r="S140" i="7"/>
  <c r="T140" i="7"/>
  <c r="U140" i="7"/>
  <c r="V140" i="7"/>
  <c r="W140" i="7"/>
  <c r="X140" i="7"/>
  <c r="Y140" i="7"/>
  <c r="Z140" i="7"/>
  <c r="P141" i="7"/>
  <c r="Q141" i="7"/>
  <c r="R141" i="7"/>
  <c r="S141" i="7"/>
  <c r="T141" i="7"/>
  <c r="U141" i="7"/>
  <c r="V141" i="7"/>
  <c r="W141" i="7"/>
  <c r="X141" i="7"/>
  <c r="Y141" i="7"/>
  <c r="Z141" i="7"/>
  <c r="P142" i="7"/>
  <c r="Q142" i="7"/>
  <c r="R142" i="7"/>
  <c r="S142" i="7"/>
  <c r="T142" i="7"/>
  <c r="U142" i="7"/>
  <c r="V142" i="7"/>
  <c r="W142" i="7"/>
  <c r="X142" i="7"/>
  <c r="Y142" i="7"/>
  <c r="Z142" i="7"/>
  <c r="P143" i="7"/>
  <c r="Q143" i="7"/>
  <c r="R143" i="7"/>
  <c r="S143" i="7"/>
  <c r="T143" i="7"/>
  <c r="U143" i="7"/>
  <c r="V143" i="7"/>
  <c r="W143" i="7"/>
  <c r="X143" i="7"/>
  <c r="Y143" i="7"/>
  <c r="Z143" i="7"/>
  <c r="P144" i="7"/>
  <c r="Q144" i="7"/>
  <c r="R144" i="7"/>
  <c r="S144" i="7"/>
  <c r="T144" i="7"/>
  <c r="U144" i="7"/>
  <c r="V144" i="7"/>
  <c r="W144" i="7"/>
  <c r="X144" i="7"/>
  <c r="Y144" i="7"/>
  <c r="Z144" i="7"/>
  <c r="P145" i="7"/>
  <c r="Q145" i="7"/>
  <c r="R145" i="7"/>
  <c r="S145" i="7"/>
  <c r="T145" i="7"/>
  <c r="U145" i="7"/>
  <c r="V145" i="7"/>
  <c r="W145" i="7"/>
  <c r="X145" i="7"/>
  <c r="Y145" i="7"/>
  <c r="Z145" i="7"/>
  <c r="P146" i="7"/>
  <c r="Q146" i="7"/>
  <c r="R146" i="7"/>
  <c r="S146" i="7"/>
  <c r="T146" i="7"/>
  <c r="U146" i="7"/>
  <c r="V146" i="7"/>
  <c r="W146" i="7"/>
  <c r="X146" i="7"/>
  <c r="Y146" i="7"/>
  <c r="Z146" i="7"/>
  <c r="P147" i="7"/>
  <c r="Q147" i="7"/>
  <c r="R147" i="7"/>
  <c r="S147" i="7"/>
  <c r="T147" i="7"/>
  <c r="U147" i="7"/>
  <c r="V147" i="7"/>
  <c r="W147" i="7"/>
  <c r="X147" i="7"/>
  <c r="Y147" i="7"/>
  <c r="Z147" i="7"/>
  <c r="P148" i="7"/>
  <c r="Q148" i="7"/>
  <c r="R148" i="7"/>
  <c r="S148" i="7"/>
  <c r="T148" i="7"/>
  <c r="U148" i="7"/>
  <c r="V148" i="7"/>
  <c r="W148" i="7"/>
  <c r="X148" i="7"/>
  <c r="Y148" i="7"/>
  <c r="Z148" i="7"/>
  <c r="P149" i="7"/>
  <c r="Q149" i="7"/>
  <c r="R149" i="7"/>
  <c r="S149" i="7"/>
  <c r="T149" i="7"/>
  <c r="U149" i="7"/>
  <c r="V149" i="7"/>
  <c r="W149" i="7"/>
  <c r="X149" i="7"/>
  <c r="Y149" i="7"/>
  <c r="Z149" i="7"/>
  <c r="P150" i="7"/>
  <c r="Q150" i="7"/>
  <c r="R150" i="7"/>
  <c r="S150" i="7"/>
  <c r="T150" i="7"/>
  <c r="U150" i="7"/>
  <c r="V150" i="7"/>
  <c r="W150" i="7"/>
  <c r="X150" i="7"/>
  <c r="Y150" i="7"/>
  <c r="Z150" i="7"/>
  <c r="P151" i="7"/>
  <c r="Q151" i="7"/>
  <c r="R151" i="7"/>
  <c r="S151" i="7"/>
  <c r="T151" i="7"/>
  <c r="U151" i="7"/>
  <c r="V151" i="7"/>
  <c r="W151" i="7"/>
  <c r="X151" i="7"/>
  <c r="Y151" i="7"/>
  <c r="Z151" i="7"/>
  <c r="P152" i="7"/>
  <c r="Q152" i="7"/>
  <c r="R152" i="7"/>
  <c r="S152" i="7"/>
  <c r="T152" i="7"/>
  <c r="U152" i="7"/>
  <c r="V152" i="7"/>
  <c r="W152" i="7"/>
  <c r="X152" i="7"/>
  <c r="Y152" i="7"/>
  <c r="Z152" i="7"/>
  <c r="P154" i="7"/>
  <c r="Q154" i="7"/>
  <c r="R154" i="7"/>
  <c r="S154" i="7"/>
  <c r="T154" i="7"/>
  <c r="U154" i="7"/>
  <c r="V154" i="7"/>
  <c r="W154" i="7"/>
  <c r="X154" i="7"/>
  <c r="Y154" i="7"/>
  <c r="Z154" i="7"/>
  <c r="P155" i="7"/>
  <c r="Q155" i="7"/>
  <c r="R155" i="7"/>
  <c r="S155" i="7"/>
  <c r="T155" i="7"/>
  <c r="U155" i="7"/>
  <c r="V155" i="7"/>
  <c r="W155" i="7"/>
  <c r="X155" i="7"/>
  <c r="Y155" i="7"/>
  <c r="Z155" i="7"/>
  <c r="P156" i="7"/>
  <c r="Q156" i="7"/>
  <c r="R156" i="7"/>
  <c r="S156" i="7"/>
  <c r="T156" i="7"/>
  <c r="U156" i="7"/>
  <c r="V156" i="7"/>
  <c r="W156" i="7"/>
  <c r="X156" i="7"/>
  <c r="Y156" i="7"/>
  <c r="Z156" i="7"/>
  <c r="P157" i="7"/>
  <c r="Q157" i="7"/>
  <c r="R157" i="7"/>
  <c r="S157" i="7"/>
  <c r="T157" i="7"/>
  <c r="U157" i="7"/>
  <c r="V157" i="7"/>
  <c r="W157" i="7"/>
  <c r="X157" i="7"/>
  <c r="Y157" i="7"/>
  <c r="Z157" i="7"/>
  <c r="P158" i="7"/>
  <c r="Q158" i="7"/>
  <c r="R158" i="7"/>
  <c r="S158" i="7"/>
  <c r="T158" i="7"/>
  <c r="U158" i="7"/>
  <c r="V158" i="7"/>
  <c r="W158" i="7"/>
  <c r="X158" i="7"/>
  <c r="Y158" i="7"/>
  <c r="Z158" i="7"/>
  <c r="P159" i="7"/>
  <c r="Q159" i="7"/>
  <c r="R159" i="7"/>
  <c r="S159" i="7"/>
  <c r="T159" i="7"/>
  <c r="U159" i="7"/>
  <c r="V159" i="7"/>
  <c r="W159" i="7"/>
  <c r="X159" i="7"/>
  <c r="Y159" i="7"/>
  <c r="Z159" i="7"/>
  <c r="P160" i="7"/>
  <c r="Q160" i="7"/>
  <c r="R160" i="7"/>
  <c r="S160" i="7"/>
  <c r="T160" i="7"/>
  <c r="U160" i="7"/>
  <c r="V160" i="7"/>
  <c r="W160" i="7"/>
  <c r="X160" i="7"/>
  <c r="Y160" i="7"/>
  <c r="Z160" i="7"/>
  <c r="P161" i="7"/>
  <c r="Q161" i="7"/>
  <c r="R161" i="7"/>
  <c r="S161" i="7"/>
  <c r="T161" i="7"/>
  <c r="U161" i="7"/>
  <c r="V161" i="7"/>
  <c r="W161" i="7"/>
  <c r="X161" i="7"/>
  <c r="Y161" i="7"/>
  <c r="Z161" i="7"/>
  <c r="P162" i="7"/>
  <c r="Q162" i="7"/>
  <c r="R162" i="7"/>
  <c r="S162" i="7"/>
  <c r="T162" i="7"/>
  <c r="U162" i="7"/>
  <c r="V162" i="7"/>
  <c r="W162" i="7"/>
  <c r="X162" i="7"/>
  <c r="Y162" i="7"/>
  <c r="Z162" i="7"/>
  <c r="P163" i="7"/>
  <c r="Q163" i="7"/>
  <c r="R163" i="7"/>
  <c r="S163" i="7"/>
  <c r="T163" i="7"/>
  <c r="U163" i="7"/>
  <c r="V163" i="7"/>
  <c r="W163" i="7"/>
  <c r="X163" i="7"/>
  <c r="Y163" i="7"/>
  <c r="Z163" i="7"/>
  <c r="P164" i="7"/>
  <c r="Q164" i="7"/>
  <c r="R164" i="7"/>
  <c r="S164" i="7"/>
  <c r="T164" i="7"/>
  <c r="U164" i="7"/>
  <c r="V164" i="7"/>
  <c r="W164" i="7"/>
  <c r="X164" i="7"/>
  <c r="Y164" i="7"/>
  <c r="Z164" i="7"/>
  <c r="P165" i="7"/>
  <c r="Q165" i="7"/>
  <c r="R165" i="7"/>
  <c r="S165" i="7"/>
  <c r="T165" i="7"/>
  <c r="U165" i="7"/>
  <c r="V165" i="7"/>
  <c r="W165" i="7"/>
  <c r="X165" i="7"/>
  <c r="Y165" i="7"/>
  <c r="Z165" i="7"/>
  <c r="P166" i="7"/>
  <c r="Q166" i="7"/>
  <c r="R166" i="7"/>
  <c r="S166" i="7"/>
  <c r="T166" i="7"/>
  <c r="U166" i="7"/>
  <c r="V166" i="7"/>
  <c r="W166" i="7"/>
  <c r="X166" i="7"/>
  <c r="Y166" i="7"/>
  <c r="Z166" i="7"/>
  <c r="P167" i="7"/>
  <c r="Q167" i="7"/>
  <c r="R167" i="7"/>
  <c r="S167" i="7"/>
  <c r="T167" i="7"/>
  <c r="U167" i="7"/>
  <c r="V167" i="7"/>
  <c r="W167" i="7"/>
  <c r="X167" i="7"/>
  <c r="Y167" i="7"/>
  <c r="Z167" i="7"/>
  <c r="P168" i="7"/>
  <c r="Q168" i="7"/>
  <c r="R168" i="7"/>
  <c r="S168" i="7"/>
  <c r="T168" i="7"/>
  <c r="U168" i="7"/>
  <c r="V168" i="7"/>
  <c r="W168" i="7"/>
  <c r="X168" i="7"/>
  <c r="Y168" i="7"/>
  <c r="Z168" i="7"/>
  <c r="P169" i="7"/>
  <c r="Q169" i="7"/>
  <c r="R169" i="7"/>
  <c r="S169" i="7"/>
  <c r="T169" i="7"/>
  <c r="U169" i="7"/>
  <c r="V169" i="7"/>
  <c r="W169" i="7"/>
  <c r="X169" i="7"/>
  <c r="Y169" i="7"/>
  <c r="Z169" i="7"/>
  <c r="P170" i="7"/>
  <c r="Q170" i="7"/>
  <c r="R170" i="7"/>
  <c r="S170" i="7"/>
  <c r="T170" i="7"/>
  <c r="U170" i="7"/>
  <c r="V170" i="7"/>
  <c r="W170" i="7"/>
  <c r="X170" i="7"/>
  <c r="Y170" i="7"/>
  <c r="Z170" i="7"/>
  <c r="P171" i="7"/>
  <c r="Q171" i="7"/>
  <c r="R171" i="7"/>
  <c r="S171" i="7"/>
  <c r="T171" i="7"/>
  <c r="U171" i="7"/>
  <c r="V171" i="7"/>
  <c r="W171" i="7"/>
  <c r="X171" i="7"/>
  <c r="Y171" i="7"/>
  <c r="Z171" i="7"/>
  <c r="P172" i="7"/>
  <c r="Q172" i="7"/>
  <c r="R172" i="7"/>
  <c r="S172" i="7"/>
  <c r="T172" i="7"/>
  <c r="U172" i="7"/>
  <c r="V172" i="7"/>
  <c r="W172" i="7"/>
  <c r="X172" i="7"/>
  <c r="Y172" i="7"/>
  <c r="Z172" i="7"/>
  <c r="P173" i="7"/>
  <c r="Q173" i="7"/>
  <c r="R173" i="7"/>
  <c r="S173" i="7"/>
  <c r="T173" i="7"/>
  <c r="U173" i="7"/>
  <c r="V173" i="7"/>
  <c r="W173" i="7"/>
  <c r="X173" i="7"/>
  <c r="Y173" i="7"/>
  <c r="Z173" i="7"/>
  <c r="P174" i="7"/>
  <c r="Q174" i="7"/>
  <c r="R174" i="7"/>
  <c r="S174" i="7"/>
  <c r="T174" i="7"/>
  <c r="U174" i="7"/>
  <c r="V174" i="7"/>
  <c r="W174" i="7"/>
  <c r="X174" i="7"/>
  <c r="Y174" i="7"/>
  <c r="Z174" i="7"/>
  <c r="P175" i="7"/>
  <c r="Q175" i="7"/>
  <c r="R175" i="7"/>
  <c r="S175" i="7"/>
  <c r="T175" i="7"/>
  <c r="U175" i="7"/>
  <c r="V175" i="7"/>
  <c r="W175" i="7"/>
  <c r="X175" i="7"/>
  <c r="Y175" i="7"/>
  <c r="Z175" i="7"/>
  <c r="P176" i="7"/>
  <c r="Q176" i="7"/>
  <c r="R176" i="7"/>
  <c r="S176" i="7"/>
  <c r="T176" i="7"/>
  <c r="U176" i="7"/>
  <c r="V176" i="7"/>
  <c r="W176" i="7"/>
  <c r="X176" i="7"/>
  <c r="Y176" i="7"/>
  <c r="Z176" i="7"/>
  <c r="P177" i="7"/>
  <c r="Q177" i="7"/>
  <c r="R177" i="7"/>
  <c r="S177" i="7"/>
  <c r="T177" i="7"/>
  <c r="U177" i="7"/>
  <c r="V177" i="7"/>
  <c r="W177" i="7"/>
  <c r="X177" i="7"/>
  <c r="Y177" i="7"/>
  <c r="Z177" i="7"/>
  <c r="P178" i="7"/>
  <c r="Q178" i="7"/>
  <c r="R178" i="7"/>
  <c r="S178" i="7"/>
  <c r="T178" i="7"/>
  <c r="U178" i="7"/>
  <c r="V178" i="7"/>
  <c r="W178" i="7"/>
  <c r="X178" i="7"/>
  <c r="Y178" i="7"/>
  <c r="Z178" i="7"/>
  <c r="P179" i="7"/>
  <c r="Q179" i="7"/>
  <c r="R179" i="7"/>
  <c r="S179" i="7"/>
  <c r="T179" i="7"/>
  <c r="U179" i="7"/>
  <c r="V179" i="7"/>
  <c r="W179" i="7"/>
  <c r="X179" i="7"/>
  <c r="Y179" i="7"/>
  <c r="Z179" i="7"/>
  <c r="P180" i="7"/>
  <c r="Q180" i="7"/>
  <c r="R180" i="7"/>
  <c r="S180" i="7"/>
  <c r="T180" i="7"/>
  <c r="U180" i="7"/>
  <c r="V180" i="7"/>
  <c r="W180" i="7"/>
  <c r="X180" i="7"/>
  <c r="Y180" i="7"/>
  <c r="Z180" i="7"/>
  <c r="P181" i="7"/>
  <c r="Q181" i="7"/>
  <c r="R181" i="7"/>
  <c r="S181" i="7"/>
  <c r="T181" i="7"/>
  <c r="U181" i="7"/>
  <c r="V181" i="7"/>
  <c r="W181" i="7"/>
  <c r="X181" i="7"/>
  <c r="Y181" i="7"/>
  <c r="Z181" i="7"/>
  <c r="P182" i="7"/>
  <c r="Q182" i="7"/>
  <c r="R182" i="7"/>
  <c r="S182" i="7"/>
  <c r="T182" i="7"/>
  <c r="U182" i="7"/>
  <c r="V182" i="7"/>
  <c r="W182" i="7"/>
  <c r="X182" i="7"/>
  <c r="Y182" i="7"/>
  <c r="Z182" i="7"/>
  <c r="P183" i="7"/>
  <c r="Q183" i="7"/>
  <c r="R183" i="7"/>
  <c r="S183" i="7"/>
  <c r="T183" i="7"/>
  <c r="U183" i="7"/>
  <c r="V183" i="7"/>
  <c r="W183" i="7"/>
  <c r="X183" i="7"/>
  <c r="Y183" i="7"/>
  <c r="Z183" i="7"/>
  <c r="P184" i="7"/>
  <c r="Q184" i="7"/>
  <c r="R184" i="7"/>
  <c r="S184" i="7"/>
  <c r="T184" i="7"/>
  <c r="U184" i="7"/>
  <c r="V184" i="7"/>
  <c r="W184" i="7"/>
  <c r="X184" i="7"/>
  <c r="Y184" i="7"/>
  <c r="Z184" i="7"/>
  <c r="P185" i="7"/>
  <c r="Q185" i="7"/>
  <c r="R185" i="7"/>
  <c r="S185" i="7"/>
  <c r="T185" i="7"/>
  <c r="U185" i="7"/>
  <c r="V185" i="7"/>
  <c r="W185" i="7"/>
  <c r="X185" i="7"/>
  <c r="Y185" i="7"/>
  <c r="Z185" i="7"/>
  <c r="P186" i="7"/>
  <c r="Q186" i="7"/>
  <c r="R186" i="7"/>
  <c r="S186" i="7"/>
  <c r="T186" i="7"/>
  <c r="U186" i="7"/>
  <c r="V186" i="7"/>
  <c r="W186" i="7"/>
  <c r="X186" i="7"/>
  <c r="Y186" i="7"/>
  <c r="Z186" i="7"/>
  <c r="P187" i="7"/>
  <c r="Q187" i="7"/>
  <c r="R187" i="7"/>
  <c r="S187" i="7"/>
  <c r="T187" i="7"/>
  <c r="U187" i="7"/>
  <c r="V187" i="7"/>
  <c r="W187" i="7"/>
  <c r="X187" i="7"/>
  <c r="Y187" i="7"/>
  <c r="Z187" i="7"/>
  <c r="P188" i="7"/>
  <c r="Q188" i="7"/>
  <c r="R188" i="7"/>
  <c r="S188" i="7"/>
  <c r="T188" i="7"/>
  <c r="U188" i="7"/>
  <c r="V188" i="7"/>
  <c r="W188" i="7"/>
  <c r="X188" i="7"/>
  <c r="Y188" i="7"/>
  <c r="Z188" i="7"/>
  <c r="P189" i="7"/>
  <c r="Q189" i="7"/>
  <c r="R189" i="7"/>
  <c r="S189" i="7"/>
  <c r="T189" i="7"/>
  <c r="U189" i="7"/>
  <c r="V189" i="7"/>
  <c r="W189" i="7"/>
  <c r="X189" i="7"/>
  <c r="Y189" i="7"/>
  <c r="Z189" i="7"/>
  <c r="P190" i="7"/>
  <c r="Q190" i="7"/>
  <c r="R190" i="7"/>
  <c r="S190" i="7"/>
  <c r="T190" i="7"/>
  <c r="U190" i="7"/>
  <c r="V190" i="7"/>
  <c r="W190" i="7"/>
  <c r="X190" i="7"/>
  <c r="Y190" i="7"/>
  <c r="Z190" i="7"/>
  <c r="P191" i="7"/>
  <c r="Q191" i="7"/>
  <c r="R191" i="7"/>
  <c r="S191" i="7"/>
  <c r="T191" i="7"/>
  <c r="U191" i="7"/>
  <c r="V191" i="7"/>
  <c r="W191" i="7"/>
  <c r="X191" i="7"/>
  <c r="Y191" i="7"/>
  <c r="Z191" i="7"/>
  <c r="P192" i="7"/>
  <c r="Q192" i="7"/>
  <c r="R192" i="7"/>
  <c r="S192" i="7"/>
  <c r="T192" i="7"/>
  <c r="U192" i="7"/>
  <c r="V192" i="7"/>
  <c r="W192" i="7"/>
  <c r="X192" i="7"/>
  <c r="Y192" i="7"/>
  <c r="Z192" i="7"/>
  <c r="P193" i="7"/>
  <c r="Q193" i="7"/>
  <c r="R193" i="7"/>
  <c r="S193" i="7"/>
  <c r="T193" i="7"/>
  <c r="U193" i="7"/>
  <c r="V193" i="7"/>
  <c r="W193" i="7"/>
  <c r="X193" i="7"/>
  <c r="Y193" i="7"/>
  <c r="Z193" i="7"/>
  <c r="P194" i="7"/>
  <c r="Q194" i="7"/>
  <c r="R194" i="7"/>
  <c r="S194" i="7"/>
  <c r="T194" i="7"/>
  <c r="U194" i="7"/>
  <c r="V194" i="7"/>
  <c r="W194" i="7"/>
  <c r="X194" i="7"/>
  <c r="Y194" i="7"/>
  <c r="Z194" i="7"/>
  <c r="P195" i="7"/>
  <c r="Q195" i="7"/>
  <c r="R195" i="7"/>
  <c r="S195" i="7"/>
  <c r="T195" i="7"/>
  <c r="U195" i="7"/>
  <c r="V195" i="7"/>
  <c r="W195" i="7"/>
  <c r="X195" i="7"/>
  <c r="Y195" i="7"/>
  <c r="Z195" i="7"/>
  <c r="P196" i="7"/>
  <c r="Q196" i="7"/>
  <c r="R196" i="7"/>
  <c r="S196" i="7"/>
  <c r="T196" i="7"/>
  <c r="U196" i="7"/>
  <c r="V196" i="7"/>
  <c r="W196" i="7"/>
  <c r="X196" i="7"/>
  <c r="Y196" i="7"/>
  <c r="Z196" i="7"/>
  <c r="P197" i="7"/>
  <c r="Q197" i="7"/>
  <c r="R197" i="7"/>
  <c r="S197" i="7"/>
  <c r="T197" i="7"/>
  <c r="U197" i="7"/>
  <c r="V197" i="7"/>
  <c r="W197" i="7"/>
  <c r="X197" i="7"/>
  <c r="Y197" i="7"/>
  <c r="Z197" i="7"/>
  <c r="P198" i="7"/>
  <c r="Q198" i="7"/>
  <c r="R198" i="7"/>
  <c r="S198" i="7"/>
  <c r="T198" i="7"/>
  <c r="U198" i="7"/>
  <c r="V198" i="7"/>
  <c r="W198" i="7"/>
  <c r="X198" i="7"/>
  <c r="Y198" i="7"/>
  <c r="Z198" i="7"/>
  <c r="P199" i="7"/>
  <c r="Q199" i="7"/>
  <c r="R199" i="7"/>
  <c r="S199" i="7"/>
  <c r="T199" i="7"/>
  <c r="U199" i="7"/>
  <c r="V199" i="7"/>
  <c r="W199" i="7"/>
  <c r="X199" i="7"/>
  <c r="Y199" i="7"/>
  <c r="Z199" i="7"/>
  <c r="P200" i="7"/>
  <c r="Q200" i="7"/>
  <c r="R200" i="7"/>
  <c r="S200" i="7"/>
  <c r="T200" i="7"/>
  <c r="U200" i="7"/>
  <c r="V200" i="7"/>
  <c r="W200" i="7"/>
  <c r="X200" i="7"/>
  <c r="Y200" i="7"/>
  <c r="Z200" i="7"/>
  <c r="P201" i="7"/>
  <c r="Q201" i="7"/>
  <c r="R201" i="7"/>
  <c r="S201" i="7"/>
  <c r="T201" i="7"/>
  <c r="U201" i="7"/>
  <c r="V201" i="7"/>
  <c r="W201" i="7"/>
  <c r="X201" i="7"/>
  <c r="Y201" i="7"/>
  <c r="Z201" i="7"/>
  <c r="P202" i="7"/>
  <c r="Q202" i="7"/>
  <c r="R202" i="7"/>
  <c r="S202" i="7"/>
  <c r="T202" i="7"/>
  <c r="U202" i="7"/>
  <c r="V202" i="7"/>
  <c r="W202" i="7"/>
  <c r="X202" i="7"/>
  <c r="Y202" i="7"/>
  <c r="Z202" i="7"/>
  <c r="P203" i="7"/>
  <c r="Q203" i="7"/>
  <c r="R203" i="7"/>
  <c r="S203" i="7"/>
  <c r="T203" i="7"/>
  <c r="U203" i="7"/>
  <c r="V203" i="7"/>
  <c r="W203" i="7"/>
  <c r="X203" i="7"/>
  <c r="Y203" i="7"/>
  <c r="Z203" i="7"/>
  <c r="P204" i="7"/>
  <c r="Q204" i="7"/>
  <c r="R204" i="7"/>
  <c r="S204" i="7"/>
  <c r="T204" i="7"/>
  <c r="U204" i="7"/>
  <c r="V204" i="7"/>
  <c r="W204" i="7"/>
  <c r="X204" i="7"/>
  <c r="Y204" i="7"/>
  <c r="Z204" i="7"/>
  <c r="P205" i="7"/>
  <c r="Q205" i="7"/>
  <c r="R205" i="7"/>
  <c r="S205" i="7"/>
  <c r="T205" i="7"/>
  <c r="U205" i="7"/>
  <c r="V205" i="7"/>
  <c r="W205" i="7"/>
  <c r="X205" i="7"/>
  <c r="Y205" i="7"/>
  <c r="Z205" i="7"/>
  <c r="P206" i="7"/>
  <c r="Q206" i="7"/>
  <c r="R206" i="7"/>
  <c r="S206" i="7"/>
  <c r="T206" i="7"/>
  <c r="U206" i="7"/>
  <c r="V206" i="7"/>
  <c r="W206" i="7"/>
  <c r="X206" i="7"/>
  <c r="Y206" i="7"/>
  <c r="Z206" i="7"/>
  <c r="P207" i="7"/>
  <c r="Q207" i="7"/>
  <c r="R207" i="7"/>
  <c r="S207" i="7"/>
  <c r="T207" i="7"/>
  <c r="U207" i="7"/>
  <c r="V207" i="7"/>
  <c r="W207" i="7"/>
  <c r="X207" i="7"/>
  <c r="Y207" i="7"/>
  <c r="Z207" i="7"/>
  <c r="P208" i="7"/>
  <c r="Q208" i="7"/>
  <c r="R208" i="7"/>
  <c r="S208" i="7"/>
  <c r="T208" i="7"/>
  <c r="U208" i="7"/>
  <c r="V208" i="7"/>
  <c r="W208" i="7"/>
  <c r="X208" i="7"/>
  <c r="Y208" i="7"/>
  <c r="Z208" i="7"/>
  <c r="P209" i="7"/>
  <c r="Q209" i="7"/>
  <c r="R209" i="7"/>
  <c r="S209" i="7"/>
  <c r="T209" i="7"/>
  <c r="U209" i="7"/>
  <c r="V209" i="7"/>
  <c r="W209" i="7"/>
  <c r="X209" i="7"/>
  <c r="Y209" i="7"/>
  <c r="Z209" i="7"/>
  <c r="P210" i="7"/>
  <c r="Q210" i="7"/>
  <c r="R210" i="7"/>
  <c r="S210" i="7"/>
  <c r="T210" i="7"/>
  <c r="U210" i="7"/>
  <c r="V210" i="7"/>
  <c r="W210" i="7"/>
  <c r="X210" i="7"/>
  <c r="Y210" i="7"/>
  <c r="Z210" i="7"/>
  <c r="P211" i="7"/>
  <c r="Q211" i="7"/>
  <c r="R211" i="7"/>
  <c r="S211" i="7"/>
  <c r="T211" i="7"/>
  <c r="U211" i="7"/>
  <c r="V211" i="7"/>
  <c r="W211" i="7"/>
  <c r="X211" i="7"/>
  <c r="Y211" i="7"/>
  <c r="Z211" i="7"/>
  <c r="P212" i="7"/>
  <c r="Q212" i="7"/>
  <c r="R212" i="7"/>
  <c r="S212" i="7"/>
  <c r="T212" i="7"/>
  <c r="U212" i="7"/>
  <c r="V212" i="7"/>
  <c r="W212" i="7"/>
  <c r="X212" i="7"/>
  <c r="Y212" i="7"/>
  <c r="Z212" i="7"/>
  <c r="P213" i="7"/>
  <c r="Q213" i="7"/>
  <c r="R213" i="7"/>
  <c r="S213" i="7"/>
  <c r="T213" i="7"/>
  <c r="U213" i="7"/>
  <c r="V213" i="7"/>
  <c r="W213" i="7"/>
  <c r="X213" i="7"/>
  <c r="Y213" i="7"/>
  <c r="Z213" i="7"/>
  <c r="P214" i="7"/>
  <c r="Q214" i="7"/>
  <c r="R214" i="7"/>
  <c r="S214" i="7"/>
  <c r="T214" i="7"/>
  <c r="U214" i="7"/>
  <c r="V214" i="7"/>
  <c r="W214" i="7"/>
  <c r="X214" i="7"/>
  <c r="Y214" i="7"/>
  <c r="Z214" i="7"/>
  <c r="P215" i="7"/>
  <c r="Q215" i="7"/>
  <c r="R215" i="7"/>
  <c r="S215" i="7"/>
  <c r="T215" i="7"/>
  <c r="U215" i="7"/>
  <c r="V215" i="7"/>
  <c r="W215" i="7"/>
  <c r="X215" i="7"/>
  <c r="Y215" i="7"/>
  <c r="Z215" i="7"/>
  <c r="P216" i="7"/>
  <c r="Q216" i="7"/>
  <c r="R216" i="7"/>
  <c r="S216" i="7"/>
  <c r="T216" i="7"/>
  <c r="U216" i="7"/>
  <c r="V216" i="7"/>
  <c r="W216" i="7"/>
  <c r="X216" i="7"/>
  <c r="Y216" i="7"/>
  <c r="Z216" i="7"/>
  <c r="P217" i="7"/>
  <c r="Q217" i="7"/>
  <c r="R217" i="7"/>
  <c r="S217" i="7"/>
  <c r="T217" i="7"/>
  <c r="U217" i="7"/>
  <c r="V217" i="7"/>
  <c r="W217" i="7"/>
  <c r="X217" i="7"/>
  <c r="Y217" i="7"/>
  <c r="Z217" i="7"/>
  <c r="P218" i="7"/>
  <c r="Q218" i="7"/>
  <c r="R218" i="7"/>
  <c r="S218" i="7"/>
  <c r="T218" i="7"/>
  <c r="U218" i="7"/>
  <c r="V218" i="7"/>
  <c r="W218" i="7"/>
  <c r="X218" i="7"/>
  <c r="Y218" i="7"/>
  <c r="Z218" i="7"/>
  <c r="P219" i="7"/>
  <c r="Q219" i="7"/>
  <c r="R219" i="7"/>
  <c r="S219" i="7"/>
  <c r="T219" i="7"/>
  <c r="U219" i="7"/>
  <c r="V219" i="7"/>
  <c r="W219" i="7"/>
  <c r="X219" i="7"/>
  <c r="Y219" i="7"/>
  <c r="Z219" i="7"/>
  <c r="P220" i="7"/>
  <c r="Q220" i="7"/>
  <c r="R220" i="7"/>
  <c r="S220" i="7"/>
  <c r="T220" i="7"/>
  <c r="U220" i="7"/>
  <c r="V220" i="7"/>
  <c r="W220" i="7"/>
  <c r="X220" i="7"/>
  <c r="Y220" i="7"/>
  <c r="Z220" i="7"/>
  <c r="P221" i="7"/>
  <c r="Q221" i="7"/>
  <c r="R221" i="7"/>
  <c r="S221" i="7"/>
  <c r="T221" i="7"/>
  <c r="U221" i="7"/>
  <c r="V221" i="7"/>
  <c r="W221" i="7"/>
  <c r="X221" i="7"/>
  <c r="Y221" i="7"/>
  <c r="Z221" i="7"/>
  <c r="P222" i="7"/>
  <c r="Q222" i="7"/>
  <c r="R222" i="7"/>
  <c r="S222" i="7"/>
  <c r="T222" i="7"/>
  <c r="U222" i="7"/>
  <c r="V222" i="7"/>
  <c r="W222" i="7"/>
  <c r="X222" i="7"/>
  <c r="Y222" i="7"/>
  <c r="Z222" i="7"/>
  <c r="P223" i="7"/>
  <c r="Q223" i="7"/>
  <c r="R223" i="7"/>
  <c r="S223" i="7"/>
  <c r="T223" i="7"/>
  <c r="U223" i="7"/>
  <c r="V223" i="7"/>
  <c r="W223" i="7"/>
  <c r="X223" i="7"/>
  <c r="Y223" i="7"/>
  <c r="Z223" i="7"/>
  <c r="P224" i="7"/>
  <c r="Q224" i="7"/>
  <c r="R224" i="7"/>
  <c r="S224" i="7"/>
  <c r="T224" i="7"/>
  <c r="U224" i="7"/>
  <c r="V224" i="7"/>
  <c r="W224" i="7"/>
  <c r="X224" i="7"/>
  <c r="Y224" i="7"/>
  <c r="Z224" i="7"/>
  <c r="P225" i="7"/>
  <c r="Q225" i="7"/>
  <c r="R225" i="7"/>
  <c r="S225" i="7"/>
  <c r="T225" i="7"/>
  <c r="U225" i="7"/>
  <c r="V225" i="7"/>
  <c r="W225" i="7"/>
  <c r="X225" i="7"/>
  <c r="Y225" i="7"/>
  <c r="Z225" i="7"/>
  <c r="P226" i="7"/>
  <c r="Q226" i="7"/>
  <c r="R226" i="7"/>
  <c r="S226" i="7"/>
  <c r="T226" i="7"/>
  <c r="U226" i="7"/>
  <c r="V226" i="7"/>
  <c r="W226" i="7"/>
  <c r="X226" i="7"/>
  <c r="Y226" i="7"/>
  <c r="Z226" i="7"/>
  <c r="P227" i="7"/>
  <c r="Q227" i="7"/>
  <c r="R227" i="7"/>
  <c r="S227" i="7"/>
  <c r="T227" i="7"/>
  <c r="U227" i="7"/>
  <c r="V227" i="7"/>
  <c r="W227" i="7"/>
  <c r="X227" i="7"/>
  <c r="Y227" i="7"/>
  <c r="Z227" i="7"/>
  <c r="P228" i="7"/>
  <c r="Q228" i="7"/>
  <c r="R228" i="7"/>
  <c r="S228" i="7"/>
  <c r="T228" i="7"/>
  <c r="U228" i="7"/>
  <c r="V228" i="7"/>
  <c r="W228" i="7"/>
  <c r="X228" i="7"/>
  <c r="Y228" i="7"/>
  <c r="Z228" i="7"/>
  <c r="P229" i="7"/>
  <c r="Q229" i="7"/>
  <c r="R229" i="7"/>
  <c r="S229" i="7"/>
  <c r="T229" i="7"/>
  <c r="U229" i="7"/>
  <c r="V229" i="7"/>
  <c r="W229" i="7"/>
  <c r="X229" i="7"/>
  <c r="Y229" i="7"/>
  <c r="Z229" i="7"/>
  <c r="P230" i="7"/>
  <c r="Q230" i="7"/>
  <c r="R230" i="7"/>
  <c r="S230" i="7"/>
  <c r="T230" i="7"/>
  <c r="U230" i="7"/>
  <c r="V230" i="7"/>
  <c r="W230" i="7"/>
  <c r="X230" i="7"/>
  <c r="Y230" i="7"/>
  <c r="Z230" i="7"/>
  <c r="P231" i="7"/>
  <c r="Q231" i="7"/>
  <c r="R231" i="7"/>
  <c r="S231" i="7"/>
  <c r="T231" i="7"/>
  <c r="U231" i="7"/>
  <c r="V231" i="7"/>
  <c r="W231" i="7"/>
  <c r="X231" i="7"/>
  <c r="Y231" i="7"/>
  <c r="Z231" i="7"/>
  <c r="P232" i="7"/>
  <c r="Q232" i="7"/>
  <c r="R232" i="7"/>
  <c r="S232" i="7"/>
  <c r="T232" i="7"/>
  <c r="U232" i="7"/>
  <c r="V232" i="7"/>
  <c r="W232" i="7"/>
  <c r="X232" i="7"/>
  <c r="Y232" i="7"/>
  <c r="Z232" i="7"/>
  <c r="P233" i="7"/>
  <c r="Q233" i="7"/>
  <c r="R233" i="7"/>
  <c r="S233" i="7"/>
  <c r="T233" i="7"/>
  <c r="U233" i="7"/>
  <c r="V233" i="7"/>
  <c r="W233" i="7"/>
  <c r="X233" i="7"/>
  <c r="Y233" i="7"/>
  <c r="Z233" i="7"/>
  <c r="P234" i="7"/>
  <c r="Q234" i="7"/>
  <c r="R234" i="7"/>
  <c r="S234" i="7"/>
  <c r="T234" i="7"/>
  <c r="U234" i="7"/>
  <c r="V234" i="7"/>
  <c r="W234" i="7"/>
  <c r="X234" i="7"/>
  <c r="Y234" i="7"/>
  <c r="Z234" i="7"/>
  <c r="P235" i="7"/>
  <c r="Q235" i="7"/>
  <c r="R235" i="7"/>
  <c r="S235" i="7"/>
  <c r="T235" i="7"/>
  <c r="U235" i="7"/>
  <c r="V235" i="7"/>
  <c r="W235" i="7"/>
  <c r="X235" i="7"/>
  <c r="Y235" i="7"/>
  <c r="Z235" i="7"/>
  <c r="P236" i="7"/>
  <c r="Q236" i="7"/>
  <c r="R236" i="7"/>
  <c r="S236" i="7"/>
  <c r="T236" i="7"/>
  <c r="U236" i="7"/>
  <c r="V236" i="7"/>
  <c r="W236" i="7"/>
  <c r="X236" i="7"/>
  <c r="Y236" i="7"/>
  <c r="Z236" i="7"/>
  <c r="P237" i="7"/>
  <c r="Q237" i="7"/>
  <c r="R237" i="7"/>
  <c r="S237" i="7"/>
  <c r="T237" i="7"/>
  <c r="U237" i="7"/>
  <c r="V237" i="7"/>
  <c r="W237" i="7"/>
  <c r="X237" i="7"/>
  <c r="Y237" i="7"/>
  <c r="Z237" i="7"/>
  <c r="P238" i="7"/>
  <c r="Q238" i="7"/>
  <c r="R238" i="7"/>
  <c r="S238" i="7"/>
  <c r="T238" i="7"/>
  <c r="U238" i="7"/>
  <c r="V238" i="7"/>
  <c r="W238" i="7"/>
  <c r="X238" i="7"/>
  <c r="Y238" i="7"/>
  <c r="Z238" i="7"/>
  <c r="P239" i="7"/>
  <c r="Q239" i="7"/>
  <c r="R239" i="7"/>
  <c r="S239" i="7"/>
  <c r="T239" i="7"/>
  <c r="U239" i="7"/>
  <c r="V239" i="7"/>
  <c r="W239" i="7"/>
  <c r="X239" i="7"/>
  <c r="Y239" i="7"/>
  <c r="Z239" i="7"/>
  <c r="P240" i="7"/>
  <c r="Q240" i="7"/>
  <c r="R240" i="7"/>
  <c r="S240" i="7"/>
  <c r="T240" i="7"/>
  <c r="U240" i="7"/>
  <c r="V240" i="7"/>
  <c r="W240" i="7"/>
  <c r="X240" i="7"/>
  <c r="Y240" i="7"/>
  <c r="Z240" i="7"/>
  <c r="P241" i="7"/>
  <c r="Q241" i="7"/>
  <c r="R241" i="7"/>
  <c r="S241" i="7"/>
  <c r="T241" i="7"/>
  <c r="U241" i="7"/>
  <c r="V241" i="7"/>
  <c r="W241" i="7"/>
  <c r="X241" i="7"/>
  <c r="Y241" i="7"/>
  <c r="Z241" i="7"/>
  <c r="P242" i="7"/>
  <c r="Q242" i="7"/>
  <c r="R242" i="7"/>
  <c r="S242" i="7"/>
  <c r="T242" i="7"/>
  <c r="U242" i="7"/>
  <c r="V242" i="7"/>
  <c r="W242" i="7"/>
  <c r="X242" i="7"/>
  <c r="Y242" i="7"/>
  <c r="Z242" i="7"/>
  <c r="P243" i="7"/>
  <c r="Q243" i="7"/>
  <c r="R243" i="7"/>
  <c r="S243" i="7"/>
  <c r="T243" i="7"/>
  <c r="U243" i="7"/>
  <c r="V243" i="7"/>
  <c r="W243" i="7"/>
  <c r="X243" i="7"/>
  <c r="Y243" i="7"/>
  <c r="Z243" i="7"/>
  <c r="P244" i="7"/>
  <c r="Q244" i="7"/>
  <c r="R244" i="7"/>
  <c r="S244" i="7"/>
  <c r="T244" i="7"/>
  <c r="U244" i="7"/>
  <c r="V244" i="7"/>
  <c r="W244" i="7"/>
  <c r="X244" i="7"/>
  <c r="Y244" i="7"/>
  <c r="Z244" i="7"/>
  <c r="P245" i="7"/>
  <c r="Q245" i="7"/>
  <c r="R245" i="7"/>
  <c r="S245" i="7"/>
  <c r="T245" i="7"/>
  <c r="U245" i="7"/>
  <c r="V245" i="7"/>
  <c r="W245" i="7"/>
  <c r="X245" i="7"/>
  <c r="Y245" i="7"/>
  <c r="Z245" i="7"/>
  <c r="P246" i="7"/>
  <c r="Q246" i="7"/>
  <c r="R246" i="7"/>
  <c r="S246" i="7"/>
  <c r="T246" i="7"/>
  <c r="U246" i="7"/>
  <c r="V246" i="7"/>
  <c r="W246" i="7"/>
  <c r="X246" i="7"/>
  <c r="Y246" i="7"/>
  <c r="Z246" i="7"/>
  <c r="P247" i="7"/>
  <c r="Q247" i="7"/>
  <c r="R247" i="7"/>
  <c r="S247" i="7"/>
  <c r="T247" i="7"/>
  <c r="U247" i="7"/>
  <c r="V247" i="7"/>
  <c r="W247" i="7"/>
  <c r="X247" i="7"/>
  <c r="Y247" i="7"/>
  <c r="Z247" i="7"/>
  <c r="P248" i="7"/>
  <c r="Q248" i="7"/>
  <c r="R248" i="7"/>
  <c r="S248" i="7"/>
  <c r="T248" i="7"/>
  <c r="U248" i="7"/>
  <c r="V248" i="7"/>
  <c r="W248" i="7"/>
  <c r="X248" i="7"/>
  <c r="Y248" i="7"/>
  <c r="Z248" i="7"/>
  <c r="P249" i="7"/>
  <c r="Q249" i="7"/>
  <c r="R249" i="7"/>
  <c r="S249" i="7"/>
  <c r="T249" i="7"/>
  <c r="U249" i="7"/>
  <c r="V249" i="7"/>
  <c r="W249" i="7"/>
  <c r="X249" i="7"/>
  <c r="Y249" i="7"/>
  <c r="Z249" i="7"/>
  <c r="P250" i="7"/>
  <c r="Q250" i="7"/>
  <c r="R250" i="7"/>
  <c r="S250" i="7"/>
  <c r="T250" i="7"/>
  <c r="U250" i="7"/>
  <c r="V250" i="7"/>
  <c r="W250" i="7"/>
  <c r="X250" i="7"/>
  <c r="Y250" i="7"/>
  <c r="Z250" i="7"/>
  <c r="P251" i="7"/>
  <c r="Q251" i="7"/>
  <c r="R251" i="7"/>
  <c r="S251" i="7"/>
  <c r="T251" i="7"/>
  <c r="U251" i="7"/>
  <c r="V251" i="7"/>
  <c r="W251" i="7"/>
  <c r="X251" i="7"/>
  <c r="Y251" i="7"/>
  <c r="Z251" i="7"/>
  <c r="P252" i="7"/>
  <c r="Q252" i="7"/>
  <c r="R252" i="7"/>
  <c r="S252" i="7"/>
  <c r="T252" i="7"/>
  <c r="U252" i="7"/>
  <c r="V252" i="7"/>
  <c r="W252" i="7"/>
  <c r="X252" i="7"/>
  <c r="Y252" i="7"/>
  <c r="Z252" i="7"/>
  <c r="P253" i="7"/>
  <c r="Q253" i="7"/>
  <c r="R253" i="7"/>
  <c r="S253" i="7"/>
  <c r="T253" i="7"/>
  <c r="U253" i="7"/>
  <c r="V253" i="7"/>
  <c r="W253" i="7"/>
  <c r="X253" i="7"/>
  <c r="Y253" i="7"/>
  <c r="Z253" i="7"/>
  <c r="P254" i="7"/>
  <c r="Q254" i="7"/>
  <c r="R254" i="7"/>
  <c r="S254" i="7"/>
  <c r="T254" i="7"/>
  <c r="U254" i="7"/>
  <c r="V254" i="7"/>
  <c r="W254" i="7"/>
  <c r="X254" i="7"/>
  <c r="Y254" i="7"/>
  <c r="Z254" i="7"/>
  <c r="P255" i="7"/>
  <c r="Q255" i="7"/>
  <c r="R255" i="7"/>
  <c r="S255" i="7"/>
  <c r="T255" i="7"/>
  <c r="U255" i="7"/>
  <c r="V255" i="7"/>
  <c r="W255" i="7"/>
  <c r="X255" i="7"/>
  <c r="Y255" i="7"/>
  <c r="Z255" i="7"/>
  <c r="P256" i="7"/>
  <c r="Q256" i="7"/>
  <c r="R256" i="7"/>
  <c r="S256" i="7"/>
  <c r="T256" i="7"/>
  <c r="U256" i="7"/>
  <c r="V256" i="7"/>
  <c r="W256" i="7"/>
  <c r="X256" i="7"/>
  <c r="Y256" i="7"/>
  <c r="Z256" i="7"/>
  <c r="P257" i="7"/>
  <c r="Q257" i="7"/>
  <c r="R257" i="7"/>
  <c r="S257" i="7"/>
  <c r="T257" i="7"/>
  <c r="U257" i="7"/>
  <c r="V257" i="7"/>
  <c r="W257" i="7"/>
  <c r="X257" i="7"/>
  <c r="Y257" i="7"/>
  <c r="Z257" i="7"/>
  <c r="P258" i="7"/>
  <c r="Q258" i="7"/>
  <c r="R258" i="7"/>
  <c r="S258" i="7"/>
  <c r="T258" i="7"/>
  <c r="U258" i="7"/>
  <c r="V258" i="7"/>
  <c r="W258" i="7"/>
  <c r="X258" i="7"/>
  <c r="Y258" i="7"/>
  <c r="Z258" i="7"/>
  <c r="P259" i="7"/>
  <c r="Q259" i="7"/>
  <c r="R259" i="7"/>
  <c r="S259" i="7"/>
  <c r="T259" i="7"/>
  <c r="U259" i="7"/>
  <c r="V259" i="7"/>
  <c r="W259" i="7"/>
  <c r="X259" i="7"/>
  <c r="Y259" i="7"/>
  <c r="Z259" i="7"/>
  <c r="P260" i="7"/>
  <c r="Q260" i="7"/>
  <c r="R260" i="7"/>
  <c r="S260" i="7"/>
  <c r="T260" i="7"/>
  <c r="U260" i="7"/>
  <c r="V260" i="7"/>
  <c r="W260" i="7"/>
  <c r="X260" i="7"/>
  <c r="Y260" i="7"/>
  <c r="Z260" i="7"/>
  <c r="P261" i="7"/>
  <c r="Q261" i="7"/>
  <c r="R261" i="7"/>
  <c r="S261" i="7"/>
  <c r="T261" i="7"/>
  <c r="U261" i="7"/>
  <c r="V261" i="7"/>
  <c r="W261" i="7"/>
  <c r="X261" i="7"/>
  <c r="Y261" i="7"/>
  <c r="Z261" i="7"/>
  <c r="P262" i="7"/>
  <c r="Q262" i="7"/>
  <c r="R262" i="7"/>
  <c r="S262" i="7"/>
  <c r="T262" i="7"/>
  <c r="U262" i="7"/>
  <c r="V262" i="7"/>
  <c r="W262" i="7"/>
  <c r="X262" i="7"/>
  <c r="Y262" i="7"/>
  <c r="Z262" i="7"/>
  <c r="P263" i="7"/>
  <c r="Q263" i="7"/>
  <c r="R263" i="7"/>
  <c r="S263" i="7"/>
  <c r="T263" i="7"/>
  <c r="U263" i="7"/>
  <c r="V263" i="7"/>
  <c r="W263" i="7"/>
  <c r="X263" i="7"/>
  <c r="Y263" i="7"/>
  <c r="Z263" i="7"/>
  <c r="P264" i="7"/>
  <c r="Q264" i="7"/>
  <c r="R264" i="7"/>
  <c r="S264" i="7"/>
  <c r="T264" i="7"/>
  <c r="U264" i="7"/>
  <c r="V264" i="7"/>
  <c r="W264" i="7"/>
  <c r="X264" i="7"/>
  <c r="Y264" i="7"/>
  <c r="Z264" i="7"/>
  <c r="P265" i="7"/>
  <c r="Q265" i="7"/>
  <c r="R265" i="7"/>
  <c r="S265" i="7"/>
  <c r="T265" i="7"/>
  <c r="U265" i="7"/>
  <c r="V265" i="7"/>
  <c r="W265" i="7"/>
  <c r="X265" i="7"/>
  <c r="Y265" i="7"/>
  <c r="Z265" i="7"/>
  <c r="P266" i="7"/>
  <c r="Q266" i="7"/>
  <c r="R266" i="7"/>
  <c r="S266" i="7"/>
  <c r="T266" i="7"/>
  <c r="U266" i="7"/>
  <c r="V266" i="7"/>
  <c r="W266" i="7"/>
  <c r="X266" i="7"/>
  <c r="Y266" i="7"/>
  <c r="Z266" i="7"/>
  <c r="P267" i="7"/>
  <c r="Q267" i="7"/>
  <c r="R267" i="7"/>
  <c r="S267" i="7"/>
  <c r="T267" i="7"/>
  <c r="U267" i="7"/>
  <c r="V267" i="7"/>
  <c r="W267" i="7"/>
  <c r="X267" i="7"/>
  <c r="Y267" i="7"/>
  <c r="Z267" i="7"/>
  <c r="P268" i="7"/>
  <c r="Q268" i="7"/>
  <c r="R268" i="7"/>
  <c r="S268" i="7"/>
  <c r="T268" i="7"/>
  <c r="U268" i="7"/>
  <c r="V268" i="7"/>
  <c r="W268" i="7"/>
  <c r="X268" i="7"/>
  <c r="Y268" i="7"/>
  <c r="Z268" i="7"/>
  <c r="P269" i="7"/>
  <c r="Q269" i="7"/>
  <c r="R269" i="7"/>
  <c r="S269" i="7"/>
  <c r="T269" i="7"/>
  <c r="U269" i="7"/>
  <c r="V269" i="7"/>
  <c r="W269" i="7"/>
  <c r="X269" i="7"/>
  <c r="Y269" i="7"/>
  <c r="Z269" i="7"/>
  <c r="P270" i="7"/>
  <c r="Q270" i="7"/>
  <c r="R270" i="7"/>
  <c r="S270" i="7"/>
  <c r="T270" i="7"/>
  <c r="U270" i="7"/>
  <c r="V270" i="7"/>
  <c r="W270" i="7"/>
  <c r="X270" i="7"/>
  <c r="Y270" i="7"/>
  <c r="Z270" i="7"/>
  <c r="P271" i="7"/>
  <c r="Q271" i="7"/>
  <c r="R271" i="7"/>
  <c r="S271" i="7"/>
  <c r="T271" i="7"/>
  <c r="U271" i="7"/>
  <c r="V271" i="7"/>
  <c r="W271" i="7"/>
  <c r="X271" i="7"/>
  <c r="Y271" i="7"/>
  <c r="Z271" i="7"/>
  <c r="P272" i="7"/>
  <c r="Q272" i="7"/>
  <c r="R272" i="7"/>
  <c r="S272" i="7"/>
  <c r="T272" i="7"/>
  <c r="U272" i="7"/>
  <c r="V272" i="7"/>
  <c r="W272" i="7"/>
  <c r="X272" i="7"/>
  <c r="Y272" i="7"/>
  <c r="Z272" i="7"/>
  <c r="P273" i="7"/>
  <c r="Q273" i="7"/>
  <c r="R273" i="7"/>
  <c r="S273" i="7"/>
  <c r="T273" i="7"/>
  <c r="U273" i="7"/>
  <c r="V273" i="7"/>
  <c r="W273" i="7"/>
  <c r="X273" i="7"/>
  <c r="Y273" i="7"/>
  <c r="Z273" i="7"/>
  <c r="P274" i="7"/>
  <c r="Q274" i="7"/>
  <c r="R274" i="7"/>
  <c r="S274" i="7"/>
  <c r="T274" i="7"/>
  <c r="U274" i="7"/>
  <c r="V274" i="7"/>
  <c r="W274" i="7"/>
  <c r="X274" i="7"/>
  <c r="Y274" i="7"/>
  <c r="Z274" i="7"/>
  <c r="P275" i="7"/>
  <c r="Q275" i="7"/>
  <c r="R275" i="7"/>
  <c r="S275" i="7"/>
  <c r="T275" i="7"/>
  <c r="U275" i="7"/>
  <c r="V275" i="7"/>
  <c r="W275" i="7"/>
  <c r="X275" i="7"/>
  <c r="Y275" i="7"/>
  <c r="Z275" i="7"/>
  <c r="P276" i="7"/>
  <c r="Q276" i="7"/>
  <c r="R276" i="7"/>
  <c r="S276" i="7"/>
  <c r="T276" i="7"/>
  <c r="U276" i="7"/>
  <c r="V276" i="7"/>
  <c r="W276" i="7"/>
  <c r="X276" i="7"/>
  <c r="Y276" i="7"/>
  <c r="Z276" i="7"/>
  <c r="P277" i="7"/>
  <c r="Q277" i="7"/>
  <c r="R277" i="7"/>
  <c r="S277" i="7"/>
  <c r="T277" i="7"/>
  <c r="U277" i="7"/>
  <c r="V277" i="7"/>
  <c r="W277" i="7"/>
  <c r="X277" i="7"/>
  <c r="Y277" i="7"/>
  <c r="Z277" i="7"/>
  <c r="P278" i="7"/>
  <c r="Q278" i="7"/>
  <c r="R278" i="7"/>
  <c r="S278" i="7"/>
  <c r="T278" i="7"/>
  <c r="U278" i="7"/>
  <c r="V278" i="7"/>
  <c r="W278" i="7"/>
  <c r="X278" i="7"/>
  <c r="Y278" i="7"/>
  <c r="Z278" i="7"/>
  <c r="P279" i="7"/>
  <c r="Q279" i="7"/>
  <c r="R279" i="7"/>
  <c r="S279" i="7"/>
  <c r="T279" i="7"/>
  <c r="U279" i="7"/>
  <c r="V279" i="7"/>
  <c r="W279" i="7"/>
  <c r="X279" i="7"/>
  <c r="Y279" i="7"/>
  <c r="Z279" i="7"/>
  <c r="P280" i="7"/>
  <c r="Q280" i="7"/>
  <c r="R280" i="7"/>
  <c r="S280" i="7"/>
  <c r="T280" i="7"/>
  <c r="U280" i="7"/>
  <c r="V280" i="7"/>
  <c r="W280" i="7"/>
  <c r="X280" i="7"/>
  <c r="Y280" i="7"/>
  <c r="Z280" i="7"/>
  <c r="P281" i="7"/>
  <c r="Q281" i="7"/>
  <c r="R281" i="7"/>
  <c r="S281" i="7"/>
  <c r="T281" i="7"/>
  <c r="U281" i="7"/>
  <c r="V281" i="7"/>
  <c r="W281" i="7"/>
  <c r="X281" i="7"/>
  <c r="Y281" i="7"/>
  <c r="Z281" i="7"/>
  <c r="P282" i="7"/>
  <c r="Q282" i="7"/>
  <c r="R282" i="7"/>
  <c r="S282" i="7"/>
  <c r="T282" i="7"/>
  <c r="U282" i="7"/>
  <c r="V282" i="7"/>
  <c r="W282" i="7"/>
  <c r="X282" i="7"/>
  <c r="Y282" i="7"/>
  <c r="Z282" i="7"/>
  <c r="P283" i="7"/>
  <c r="Q283" i="7"/>
  <c r="R283" i="7"/>
  <c r="S283" i="7"/>
  <c r="T283" i="7"/>
  <c r="U283" i="7"/>
  <c r="V283" i="7"/>
  <c r="W283" i="7"/>
  <c r="X283" i="7"/>
  <c r="Y283" i="7"/>
  <c r="Z283" i="7"/>
  <c r="P284" i="7"/>
  <c r="Q284" i="7"/>
  <c r="R284" i="7"/>
  <c r="S284" i="7"/>
  <c r="T284" i="7"/>
  <c r="U284" i="7"/>
  <c r="V284" i="7"/>
  <c r="W284" i="7"/>
  <c r="X284" i="7"/>
  <c r="Y284" i="7"/>
  <c r="Z284" i="7"/>
  <c r="P285" i="7"/>
  <c r="Q285" i="7"/>
  <c r="R285" i="7"/>
  <c r="S285" i="7"/>
  <c r="T285" i="7"/>
  <c r="U285" i="7"/>
  <c r="V285" i="7"/>
  <c r="W285" i="7"/>
  <c r="X285" i="7"/>
  <c r="Y285" i="7"/>
  <c r="Z285" i="7"/>
  <c r="P286" i="7"/>
  <c r="Q286" i="7"/>
  <c r="R286" i="7"/>
  <c r="S286" i="7"/>
  <c r="T286" i="7"/>
  <c r="U286" i="7"/>
  <c r="V286" i="7"/>
  <c r="W286" i="7"/>
  <c r="X286" i="7"/>
  <c r="Y286" i="7"/>
  <c r="Z286" i="7"/>
  <c r="P287" i="7"/>
  <c r="Q287" i="7"/>
  <c r="R287" i="7"/>
  <c r="S287" i="7"/>
  <c r="T287" i="7"/>
  <c r="U287" i="7"/>
  <c r="V287" i="7"/>
  <c r="W287" i="7"/>
  <c r="X287" i="7"/>
  <c r="Y287" i="7"/>
  <c r="Z287" i="7"/>
  <c r="P288" i="7"/>
  <c r="Q288" i="7"/>
  <c r="R288" i="7"/>
  <c r="S288" i="7"/>
  <c r="T288" i="7"/>
  <c r="U288" i="7"/>
  <c r="V288" i="7"/>
  <c r="W288" i="7"/>
  <c r="X288" i="7"/>
  <c r="Y288" i="7"/>
  <c r="Z288" i="7"/>
  <c r="P289" i="7"/>
  <c r="Q289" i="7"/>
  <c r="R289" i="7"/>
  <c r="S289" i="7"/>
  <c r="T289" i="7"/>
  <c r="U289" i="7"/>
  <c r="V289" i="7"/>
  <c r="W289" i="7"/>
  <c r="X289" i="7"/>
  <c r="Y289" i="7"/>
  <c r="Z289" i="7"/>
  <c r="P290" i="7"/>
  <c r="Q290" i="7"/>
  <c r="R290" i="7"/>
  <c r="S290" i="7"/>
  <c r="T290" i="7"/>
  <c r="U290" i="7"/>
  <c r="V290" i="7"/>
  <c r="W290" i="7"/>
  <c r="X290" i="7"/>
  <c r="Y290" i="7"/>
  <c r="Z290" i="7"/>
  <c r="P291" i="7"/>
  <c r="Q291" i="7"/>
  <c r="R291" i="7"/>
  <c r="S291" i="7"/>
  <c r="T291" i="7"/>
  <c r="U291" i="7"/>
  <c r="V291" i="7"/>
  <c r="W291" i="7"/>
  <c r="X291" i="7"/>
  <c r="Y291" i="7"/>
  <c r="Z291" i="7"/>
  <c r="P292" i="7"/>
  <c r="Q292" i="7"/>
  <c r="R292" i="7"/>
  <c r="S292" i="7"/>
  <c r="T292" i="7"/>
  <c r="U292" i="7"/>
  <c r="V292" i="7"/>
  <c r="W292" i="7"/>
  <c r="X292" i="7"/>
  <c r="Y292" i="7"/>
  <c r="Z292" i="7"/>
  <c r="P293" i="7"/>
  <c r="Q293" i="7"/>
  <c r="R293" i="7"/>
  <c r="S293" i="7"/>
  <c r="T293" i="7"/>
  <c r="U293" i="7"/>
  <c r="V293" i="7"/>
  <c r="W293" i="7"/>
  <c r="X293" i="7"/>
  <c r="Y293" i="7"/>
  <c r="Z293" i="7"/>
  <c r="P294" i="7"/>
  <c r="Q294" i="7"/>
  <c r="R294" i="7"/>
  <c r="S294" i="7"/>
  <c r="T294" i="7"/>
  <c r="U294" i="7"/>
  <c r="V294" i="7"/>
  <c r="W294" i="7"/>
  <c r="X294" i="7"/>
  <c r="Y294" i="7"/>
  <c r="Z294" i="7"/>
  <c r="P295" i="7"/>
  <c r="Q295" i="7"/>
  <c r="R295" i="7"/>
  <c r="S295" i="7"/>
  <c r="T295" i="7"/>
  <c r="U295" i="7"/>
  <c r="V295" i="7"/>
  <c r="W295" i="7"/>
  <c r="X295" i="7"/>
  <c r="Y295" i="7"/>
  <c r="Z295" i="7"/>
  <c r="P296" i="7"/>
  <c r="Q296" i="7"/>
  <c r="R296" i="7"/>
  <c r="S296" i="7"/>
  <c r="T296" i="7"/>
  <c r="U296" i="7"/>
  <c r="V296" i="7"/>
  <c r="W296" i="7"/>
  <c r="X296" i="7"/>
  <c r="Y296" i="7"/>
  <c r="Z296" i="7"/>
  <c r="P297" i="7"/>
  <c r="Q297" i="7"/>
  <c r="R297" i="7"/>
  <c r="S297" i="7"/>
  <c r="T297" i="7"/>
  <c r="U297" i="7"/>
  <c r="V297" i="7"/>
  <c r="W297" i="7"/>
  <c r="X297" i="7"/>
  <c r="Y297" i="7"/>
  <c r="Z297" i="7"/>
  <c r="P298" i="7"/>
  <c r="Q298" i="7"/>
  <c r="R298" i="7"/>
  <c r="S298" i="7"/>
  <c r="T298" i="7"/>
  <c r="U298" i="7"/>
  <c r="V298" i="7"/>
  <c r="W298" i="7"/>
  <c r="X298" i="7"/>
  <c r="Y298" i="7"/>
  <c r="Z298" i="7"/>
  <c r="P299" i="7"/>
  <c r="Q299" i="7"/>
  <c r="R299" i="7"/>
  <c r="S299" i="7"/>
  <c r="T299" i="7"/>
  <c r="U299" i="7"/>
  <c r="V299" i="7"/>
  <c r="W299" i="7"/>
  <c r="X299" i="7"/>
  <c r="Y299" i="7"/>
  <c r="Z299" i="7"/>
  <c r="P300" i="7"/>
  <c r="Q300" i="7"/>
  <c r="R300" i="7"/>
  <c r="S300" i="7"/>
  <c r="T300" i="7"/>
  <c r="U300" i="7"/>
  <c r="V300" i="7"/>
  <c r="W300" i="7"/>
  <c r="X300" i="7"/>
  <c r="Y300" i="7"/>
  <c r="Z300" i="7"/>
  <c r="P301" i="7"/>
  <c r="Q301" i="7"/>
  <c r="R301" i="7"/>
  <c r="S301" i="7"/>
  <c r="T301" i="7"/>
  <c r="U301" i="7"/>
  <c r="V301" i="7"/>
  <c r="W301" i="7"/>
  <c r="X301" i="7"/>
  <c r="Y301" i="7"/>
  <c r="Z301" i="7"/>
  <c r="P302" i="7"/>
  <c r="Q302" i="7"/>
  <c r="R302" i="7"/>
  <c r="S302" i="7"/>
  <c r="T302" i="7"/>
  <c r="U302" i="7"/>
  <c r="V302" i="7"/>
  <c r="W302" i="7"/>
  <c r="X302" i="7"/>
  <c r="Y302" i="7"/>
  <c r="Z302" i="7"/>
  <c r="P303" i="7"/>
  <c r="Q303" i="7"/>
  <c r="R303" i="7"/>
  <c r="S303" i="7"/>
  <c r="T303" i="7"/>
  <c r="U303" i="7"/>
  <c r="V303" i="7"/>
  <c r="W303" i="7"/>
  <c r="X303" i="7"/>
  <c r="Y303" i="7"/>
  <c r="Z303" i="7"/>
  <c r="Q3" i="6"/>
  <c r="R3" i="6"/>
  <c r="S3" i="6"/>
  <c r="T3" i="6"/>
  <c r="U3" i="6"/>
  <c r="W3" i="6"/>
  <c r="X3" i="6"/>
  <c r="Y3" i="6"/>
  <c r="Z3" i="6"/>
  <c r="AA3" i="6"/>
  <c r="AB3" i="6"/>
  <c r="Q4" i="6"/>
  <c r="R4" i="6"/>
  <c r="S4" i="6"/>
  <c r="T4" i="6"/>
  <c r="U4" i="6"/>
  <c r="W4" i="6"/>
  <c r="X4" i="6"/>
  <c r="Y4" i="6"/>
  <c r="Z4" i="6"/>
  <c r="AA4" i="6"/>
  <c r="AB4" i="6"/>
  <c r="Q5" i="6"/>
  <c r="R5" i="6"/>
  <c r="S5" i="6"/>
  <c r="T5" i="6"/>
  <c r="U5" i="6"/>
  <c r="W5" i="6"/>
  <c r="X5" i="6"/>
  <c r="Y5" i="6"/>
  <c r="Z5" i="6"/>
  <c r="AA5" i="6"/>
  <c r="AB5" i="6"/>
  <c r="Q6" i="6"/>
  <c r="R6" i="6"/>
  <c r="S6" i="6"/>
  <c r="T6" i="6"/>
  <c r="U6" i="6"/>
  <c r="W6" i="6"/>
  <c r="X6" i="6"/>
  <c r="Y6" i="6"/>
  <c r="Z6" i="6"/>
  <c r="AA6" i="6"/>
  <c r="AB6" i="6"/>
  <c r="Q7" i="6"/>
  <c r="R7" i="6"/>
  <c r="S7" i="6"/>
  <c r="T7" i="6"/>
  <c r="U7" i="6"/>
  <c r="W7" i="6"/>
  <c r="X7" i="6"/>
  <c r="Y7" i="6"/>
  <c r="Z7" i="6"/>
  <c r="AA7" i="6"/>
  <c r="AB7" i="6"/>
  <c r="Q8" i="6"/>
  <c r="R8" i="6"/>
  <c r="S8" i="6"/>
  <c r="T8" i="6"/>
  <c r="U8" i="6"/>
  <c r="W8" i="6"/>
  <c r="X8" i="6"/>
  <c r="Y8" i="6"/>
  <c r="Z8" i="6"/>
  <c r="AA8" i="6"/>
  <c r="AB8" i="6"/>
  <c r="Q9" i="6"/>
  <c r="R9" i="6"/>
  <c r="S9" i="6"/>
  <c r="T9" i="6"/>
  <c r="U9" i="6"/>
  <c r="W9" i="6"/>
  <c r="X9" i="6"/>
  <c r="Y9" i="6"/>
  <c r="Z9" i="6"/>
  <c r="AA9" i="6"/>
  <c r="AB9" i="6"/>
  <c r="Q10" i="6"/>
  <c r="R10" i="6"/>
  <c r="S10" i="6"/>
  <c r="T10" i="6"/>
  <c r="U10" i="6"/>
  <c r="W10" i="6"/>
  <c r="X10" i="6"/>
  <c r="Y10" i="6"/>
  <c r="Z10" i="6"/>
  <c r="AA10" i="6"/>
  <c r="AB10" i="6"/>
  <c r="Q11" i="6"/>
  <c r="R11" i="6"/>
  <c r="S11" i="6"/>
  <c r="T11" i="6"/>
  <c r="U11" i="6"/>
  <c r="W11" i="6"/>
  <c r="X11" i="6"/>
  <c r="Y11" i="6"/>
  <c r="Z11" i="6"/>
  <c r="AA11" i="6"/>
  <c r="AB11" i="6"/>
  <c r="Q12" i="6"/>
  <c r="R12" i="6"/>
  <c r="S12" i="6"/>
  <c r="T12" i="6"/>
  <c r="U12" i="6"/>
  <c r="W12" i="6"/>
  <c r="X12" i="6"/>
  <c r="Y12" i="6"/>
  <c r="Z12" i="6"/>
  <c r="AA12" i="6"/>
  <c r="AB12" i="6"/>
  <c r="Q13" i="6"/>
  <c r="R13" i="6"/>
  <c r="S13" i="6"/>
  <c r="T13" i="6"/>
  <c r="U13" i="6"/>
  <c r="W13" i="6"/>
  <c r="X13" i="6"/>
  <c r="Y13" i="6"/>
  <c r="Z13" i="6"/>
  <c r="AA13" i="6"/>
  <c r="AB13" i="6"/>
  <c r="Q14" i="6"/>
  <c r="R14" i="6"/>
  <c r="S14" i="6"/>
  <c r="T14" i="6"/>
  <c r="U14" i="6"/>
  <c r="W14" i="6"/>
  <c r="X14" i="6"/>
  <c r="Y14" i="6"/>
  <c r="Z14" i="6"/>
  <c r="AA14" i="6"/>
  <c r="AB14" i="6"/>
  <c r="Q15" i="6"/>
  <c r="R15" i="6"/>
  <c r="S15" i="6"/>
  <c r="T15" i="6"/>
  <c r="U15" i="6"/>
  <c r="W15" i="6"/>
  <c r="X15" i="6"/>
  <c r="Y15" i="6"/>
  <c r="Z15" i="6"/>
  <c r="AA15" i="6"/>
  <c r="AB15" i="6"/>
  <c r="Q16" i="6"/>
  <c r="R16" i="6"/>
  <c r="S16" i="6"/>
  <c r="T16" i="6"/>
  <c r="U16" i="6"/>
  <c r="W16" i="6"/>
  <c r="X16" i="6"/>
  <c r="Y16" i="6"/>
  <c r="Z16" i="6"/>
  <c r="AA16" i="6"/>
  <c r="AB16" i="6"/>
  <c r="E17" i="6"/>
  <c r="Q17" i="6"/>
  <c r="R17" i="6"/>
  <c r="S17" i="6"/>
  <c r="T17" i="6"/>
  <c r="U17" i="6"/>
  <c r="W17" i="6"/>
  <c r="X17" i="6"/>
  <c r="Y17" i="6"/>
  <c r="Z17" i="6"/>
  <c r="AA17" i="6"/>
  <c r="AB17" i="6"/>
  <c r="E18" i="6"/>
  <c r="Q18" i="6"/>
  <c r="R18" i="6"/>
  <c r="S18" i="6"/>
  <c r="T18" i="6"/>
  <c r="U18" i="6"/>
  <c r="W18" i="6"/>
  <c r="X18" i="6"/>
  <c r="Y18" i="6"/>
  <c r="Z18" i="6"/>
  <c r="AA18" i="6"/>
  <c r="AB18" i="6"/>
  <c r="E19" i="6"/>
  <c r="Q19" i="6"/>
  <c r="R19" i="6"/>
  <c r="S19" i="6"/>
  <c r="T19" i="6"/>
  <c r="U19" i="6"/>
  <c r="W19" i="6"/>
  <c r="X19" i="6"/>
  <c r="Y19" i="6"/>
  <c r="Z19" i="6"/>
  <c r="AA19" i="6"/>
  <c r="AB19" i="6"/>
  <c r="Q20" i="6"/>
  <c r="R20" i="6"/>
  <c r="S20" i="6"/>
  <c r="T20" i="6"/>
  <c r="U20" i="6"/>
  <c r="W20" i="6"/>
  <c r="X20" i="6"/>
  <c r="Y20" i="6"/>
  <c r="Z20" i="6"/>
  <c r="AA20" i="6"/>
  <c r="AB20" i="6"/>
  <c r="Q21" i="6"/>
  <c r="R21" i="6"/>
  <c r="S21" i="6"/>
  <c r="T21" i="6"/>
  <c r="U21" i="6"/>
  <c r="W21" i="6"/>
  <c r="X21" i="6"/>
  <c r="Y21" i="6"/>
  <c r="Z21" i="6"/>
  <c r="AA21" i="6"/>
  <c r="AB21" i="6"/>
  <c r="Q22" i="6"/>
  <c r="R22" i="6"/>
  <c r="S22" i="6"/>
  <c r="T22" i="6"/>
  <c r="U22" i="6"/>
  <c r="W22" i="6"/>
  <c r="X22" i="6"/>
  <c r="Y22" i="6"/>
  <c r="Z22" i="6"/>
  <c r="AA22" i="6"/>
  <c r="AB22" i="6"/>
  <c r="Q23" i="6"/>
  <c r="R23" i="6"/>
  <c r="S23" i="6"/>
  <c r="T23" i="6"/>
  <c r="U23" i="6"/>
  <c r="W23" i="6"/>
  <c r="X23" i="6"/>
  <c r="Y23" i="6"/>
  <c r="Z23" i="6"/>
  <c r="AA23" i="6"/>
  <c r="AB23" i="6"/>
  <c r="Q24" i="6"/>
  <c r="R24" i="6"/>
  <c r="S24" i="6"/>
  <c r="T24" i="6"/>
  <c r="U24" i="6"/>
  <c r="W24" i="6"/>
  <c r="X24" i="6"/>
  <c r="Y24" i="6"/>
  <c r="Z24" i="6"/>
  <c r="AA24" i="6"/>
  <c r="AB24" i="6"/>
  <c r="Q25" i="6"/>
  <c r="R25" i="6"/>
  <c r="S25" i="6"/>
  <c r="T25" i="6"/>
  <c r="U25" i="6"/>
  <c r="W25" i="6"/>
  <c r="X25" i="6"/>
  <c r="Y25" i="6"/>
  <c r="Z25" i="6"/>
  <c r="AA25" i="6"/>
  <c r="AB25" i="6"/>
  <c r="Q26" i="6"/>
  <c r="R26" i="6"/>
  <c r="S26" i="6"/>
  <c r="T26" i="6"/>
  <c r="U26" i="6"/>
  <c r="W26" i="6"/>
  <c r="X26" i="6"/>
  <c r="Y26" i="6"/>
  <c r="Z26" i="6"/>
  <c r="AA26" i="6"/>
  <c r="AB26" i="6"/>
  <c r="Q27" i="6"/>
  <c r="R27" i="6"/>
  <c r="S27" i="6"/>
  <c r="T27" i="6"/>
  <c r="U27" i="6"/>
  <c r="W27" i="6"/>
  <c r="X27" i="6"/>
  <c r="Y27" i="6"/>
  <c r="Z27" i="6"/>
  <c r="AA27" i="6"/>
  <c r="AB27" i="6"/>
  <c r="Q28" i="6"/>
  <c r="R28" i="6"/>
  <c r="S28" i="6"/>
  <c r="T28" i="6"/>
  <c r="U28" i="6"/>
  <c r="W28" i="6"/>
  <c r="X28" i="6"/>
  <c r="Y28" i="6"/>
  <c r="Z28" i="6"/>
  <c r="AA28" i="6"/>
  <c r="AB28" i="6"/>
  <c r="Q29" i="6"/>
  <c r="R29" i="6"/>
  <c r="S29" i="6"/>
  <c r="T29" i="6"/>
  <c r="U29" i="6"/>
  <c r="W29" i="6"/>
  <c r="X29" i="6"/>
  <c r="Y29" i="6"/>
  <c r="Z29" i="6"/>
  <c r="AA29" i="6"/>
  <c r="AB29" i="6"/>
  <c r="Q30" i="6"/>
  <c r="R30" i="6"/>
  <c r="S30" i="6"/>
  <c r="T30" i="6"/>
  <c r="U30" i="6"/>
  <c r="W30" i="6"/>
  <c r="X30" i="6"/>
  <c r="Y30" i="6"/>
  <c r="Z30" i="6"/>
  <c r="AA30" i="6"/>
  <c r="AB30" i="6"/>
  <c r="Q31" i="6"/>
  <c r="R31" i="6"/>
  <c r="S31" i="6"/>
  <c r="T31" i="6"/>
  <c r="U31" i="6"/>
  <c r="W31" i="6"/>
  <c r="X31" i="6"/>
  <c r="Y31" i="6"/>
  <c r="Z31" i="6"/>
  <c r="AA31" i="6"/>
  <c r="AB31" i="6"/>
  <c r="Q32" i="6"/>
  <c r="R32" i="6"/>
  <c r="S32" i="6"/>
  <c r="T32" i="6"/>
  <c r="U32" i="6"/>
  <c r="W32" i="6"/>
  <c r="X32" i="6"/>
  <c r="Y32" i="6"/>
  <c r="Z32" i="6"/>
  <c r="AA32" i="6"/>
  <c r="AB32" i="6"/>
  <c r="Q33" i="6"/>
  <c r="R33" i="6"/>
  <c r="S33" i="6"/>
  <c r="T33" i="6"/>
  <c r="U33" i="6"/>
  <c r="W33" i="6"/>
  <c r="X33" i="6"/>
  <c r="Y33" i="6"/>
  <c r="Z33" i="6"/>
  <c r="AA33" i="6"/>
  <c r="AB33" i="6"/>
  <c r="Q34" i="6"/>
  <c r="R34" i="6"/>
  <c r="S34" i="6"/>
  <c r="T34" i="6"/>
  <c r="U34" i="6"/>
  <c r="W34" i="6"/>
  <c r="X34" i="6"/>
  <c r="Y34" i="6"/>
  <c r="Z34" i="6"/>
  <c r="AA34" i="6"/>
  <c r="AB34" i="6"/>
  <c r="Q35" i="6"/>
  <c r="R35" i="6"/>
  <c r="S35" i="6"/>
  <c r="T35" i="6"/>
  <c r="U35" i="6"/>
  <c r="W35" i="6"/>
  <c r="X35" i="6"/>
  <c r="Y35" i="6"/>
  <c r="Z35" i="6"/>
  <c r="AA35" i="6"/>
  <c r="AB35" i="6"/>
  <c r="Q36" i="6"/>
  <c r="R36" i="6"/>
  <c r="S36" i="6"/>
  <c r="T36" i="6"/>
  <c r="U36" i="6"/>
  <c r="W36" i="6"/>
  <c r="X36" i="6"/>
  <c r="Y36" i="6"/>
  <c r="Z36" i="6"/>
  <c r="AA36" i="6"/>
  <c r="AB36" i="6"/>
  <c r="Q37" i="6"/>
  <c r="R37" i="6"/>
  <c r="S37" i="6"/>
  <c r="T37" i="6"/>
  <c r="U37" i="6"/>
  <c r="W37" i="6"/>
  <c r="X37" i="6"/>
  <c r="Y37" i="6"/>
  <c r="Z37" i="6"/>
  <c r="AA37" i="6"/>
  <c r="AB37" i="6"/>
  <c r="Q38" i="6"/>
  <c r="R38" i="6"/>
  <c r="S38" i="6"/>
  <c r="T38" i="6"/>
  <c r="U38" i="6"/>
  <c r="W38" i="6"/>
  <c r="X38" i="6"/>
  <c r="Y38" i="6"/>
  <c r="Z38" i="6"/>
  <c r="AA38" i="6"/>
  <c r="AB38" i="6"/>
  <c r="Q39" i="6"/>
  <c r="R39" i="6"/>
  <c r="S39" i="6"/>
  <c r="T39" i="6"/>
  <c r="U39" i="6"/>
  <c r="W39" i="6"/>
  <c r="X39" i="6"/>
  <c r="Y39" i="6"/>
  <c r="Z39" i="6"/>
  <c r="AA39" i="6"/>
  <c r="AB39" i="6"/>
  <c r="Q40" i="6"/>
  <c r="R40" i="6"/>
  <c r="S40" i="6"/>
  <c r="T40" i="6"/>
  <c r="U40" i="6"/>
  <c r="W40" i="6"/>
  <c r="X40" i="6"/>
  <c r="Y40" i="6"/>
  <c r="Z40" i="6"/>
  <c r="AA40" i="6"/>
  <c r="AB40" i="6"/>
  <c r="Q41" i="6"/>
  <c r="R41" i="6"/>
  <c r="S41" i="6"/>
  <c r="T41" i="6"/>
  <c r="U41" i="6"/>
  <c r="W41" i="6"/>
  <c r="X41" i="6"/>
  <c r="Y41" i="6"/>
  <c r="Z41" i="6"/>
  <c r="AA41" i="6"/>
  <c r="AB41" i="6"/>
  <c r="Q42" i="6"/>
  <c r="R42" i="6"/>
  <c r="S42" i="6"/>
  <c r="T42" i="6"/>
  <c r="U42" i="6"/>
  <c r="W42" i="6"/>
  <c r="X42" i="6"/>
  <c r="Y42" i="6"/>
  <c r="Z42" i="6"/>
  <c r="AA42" i="6"/>
  <c r="AB42" i="6"/>
  <c r="Q43" i="6"/>
  <c r="R43" i="6"/>
  <c r="S43" i="6"/>
  <c r="T43" i="6"/>
  <c r="U43" i="6"/>
  <c r="W43" i="6"/>
  <c r="X43" i="6"/>
  <c r="Y43" i="6"/>
  <c r="Z43" i="6"/>
  <c r="AA43" i="6"/>
  <c r="AB43" i="6"/>
  <c r="Q44" i="6"/>
  <c r="R44" i="6"/>
  <c r="S44" i="6"/>
  <c r="T44" i="6"/>
  <c r="U44" i="6"/>
  <c r="W44" i="6"/>
  <c r="X44" i="6"/>
  <c r="Y44" i="6"/>
  <c r="Z44" i="6"/>
  <c r="AA44" i="6"/>
  <c r="AB44" i="6"/>
  <c r="Q45" i="6"/>
  <c r="R45" i="6"/>
  <c r="S45" i="6"/>
  <c r="T45" i="6"/>
  <c r="U45" i="6"/>
  <c r="W45" i="6"/>
  <c r="X45" i="6"/>
  <c r="Y45" i="6"/>
  <c r="Z45" i="6"/>
  <c r="AA45" i="6"/>
  <c r="AB45" i="6"/>
  <c r="Q46" i="6"/>
  <c r="R46" i="6"/>
  <c r="S46" i="6"/>
  <c r="T46" i="6"/>
  <c r="U46" i="6"/>
  <c r="W46" i="6"/>
  <c r="X46" i="6"/>
  <c r="Y46" i="6"/>
  <c r="Z46" i="6"/>
  <c r="AA46" i="6"/>
  <c r="AB46" i="6"/>
  <c r="Q47" i="6"/>
  <c r="R47" i="6"/>
  <c r="S47" i="6"/>
  <c r="T47" i="6"/>
  <c r="U47" i="6"/>
  <c r="W47" i="6"/>
  <c r="X47" i="6"/>
  <c r="Y47" i="6"/>
  <c r="Z47" i="6"/>
  <c r="AA47" i="6"/>
  <c r="AB47" i="6"/>
  <c r="Q48" i="6"/>
  <c r="R48" i="6"/>
  <c r="S48" i="6"/>
  <c r="T48" i="6"/>
  <c r="U48" i="6"/>
  <c r="W48" i="6"/>
  <c r="X48" i="6"/>
  <c r="Y48" i="6"/>
  <c r="Z48" i="6"/>
  <c r="AA48" i="6"/>
  <c r="AB48" i="6"/>
  <c r="Q49" i="6"/>
  <c r="R49" i="6"/>
  <c r="S49" i="6"/>
  <c r="T49" i="6"/>
  <c r="U49" i="6"/>
  <c r="W49" i="6"/>
  <c r="X49" i="6"/>
  <c r="Y49" i="6"/>
  <c r="Z49" i="6"/>
  <c r="AA49" i="6"/>
  <c r="AB49" i="6"/>
  <c r="Q50" i="6"/>
  <c r="R50" i="6"/>
  <c r="S50" i="6"/>
  <c r="T50" i="6"/>
  <c r="U50" i="6"/>
  <c r="W50" i="6"/>
  <c r="X50" i="6"/>
  <c r="Y50" i="6"/>
  <c r="Z50" i="6"/>
  <c r="AA50" i="6"/>
  <c r="AB50" i="6"/>
  <c r="Q51" i="6"/>
  <c r="R51" i="6"/>
  <c r="S51" i="6"/>
  <c r="T51" i="6"/>
  <c r="U51" i="6"/>
  <c r="W51" i="6"/>
  <c r="X51" i="6"/>
  <c r="Y51" i="6"/>
  <c r="Z51" i="6"/>
  <c r="AA51" i="6"/>
  <c r="AB51" i="6"/>
  <c r="Q52" i="6"/>
  <c r="R52" i="6"/>
  <c r="S52" i="6"/>
  <c r="T52" i="6"/>
  <c r="U52" i="6"/>
  <c r="W52" i="6"/>
  <c r="X52" i="6"/>
  <c r="Y52" i="6"/>
  <c r="Z52" i="6"/>
  <c r="AA52" i="6"/>
  <c r="AB52" i="6"/>
  <c r="Q53" i="6"/>
  <c r="R53" i="6"/>
  <c r="S53" i="6"/>
  <c r="T53" i="6"/>
  <c r="U53" i="6"/>
  <c r="W53" i="6"/>
  <c r="X53" i="6"/>
  <c r="Y53" i="6"/>
  <c r="Z53" i="6"/>
  <c r="AA53" i="6"/>
  <c r="AB53" i="6"/>
  <c r="Q54" i="6"/>
  <c r="R54" i="6"/>
  <c r="S54" i="6"/>
  <c r="T54" i="6"/>
  <c r="U54" i="6"/>
  <c r="W54" i="6"/>
  <c r="X54" i="6"/>
  <c r="Y54" i="6"/>
  <c r="Z54" i="6"/>
  <c r="AA54" i="6"/>
  <c r="AB54" i="6"/>
  <c r="Q55" i="6"/>
  <c r="R55" i="6"/>
  <c r="S55" i="6"/>
  <c r="T55" i="6"/>
  <c r="U55" i="6"/>
  <c r="W55" i="6"/>
  <c r="X55" i="6"/>
  <c r="Y55" i="6"/>
  <c r="Z55" i="6"/>
  <c r="AA55" i="6"/>
  <c r="AB55" i="6"/>
  <c r="Q56" i="6"/>
  <c r="R56" i="6"/>
  <c r="S56" i="6"/>
  <c r="T56" i="6"/>
  <c r="U56" i="6"/>
  <c r="W56" i="6"/>
  <c r="X56" i="6"/>
  <c r="Y56" i="6"/>
  <c r="Z56" i="6"/>
  <c r="AA56" i="6"/>
  <c r="AB56" i="6"/>
  <c r="Q57" i="6"/>
  <c r="R57" i="6"/>
  <c r="S57" i="6"/>
  <c r="T57" i="6"/>
  <c r="U57" i="6"/>
  <c r="W57" i="6"/>
  <c r="X57" i="6"/>
  <c r="Y57" i="6"/>
  <c r="Z57" i="6"/>
  <c r="AA57" i="6"/>
  <c r="AB57" i="6"/>
  <c r="Q58" i="6"/>
  <c r="R58" i="6"/>
  <c r="S58" i="6"/>
  <c r="T58" i="6"/>
  <c r="U58" i="6"/>
  <c r="W58" i="6"/>
  <c r="X58" i="6"/>
  <c r="Y58" i="6"/>
  <c r="Z58" i="6"/>
  <c r="AA58" i="6"/>
  <c r="AB58" i="6"/>
  <c r="Q59" i="6"/>
  <c r="R59" i="6"/>
  <c r="S59" i="6"/>
  <c r="T59" i="6"/>
  <c r="U59" i="6"/>
  <c r="W59" i="6"/>
  <c r="X59" i="6"/>
  <c r="Y59" i="6"/>
  <c r="Z59" i="6"/>
  <c r="AA59" i="6"/>
  <c r="AB59" i="6"/>
  <c r="Q60" i="6"/>
  <c r="R60" i="6"/>
  <c r="S60" i="6"/>
  <c r="T60" i="6"/>
  <c r="U60" i="6"/>
  <c r="W60" i="6"/>
  <c r="X60" i="6"/>
  <c r="Y60" i="6"/>
  <c r="Z60" i="6"/>
  <c r="AA60" i="6"/>
  <c r="AB60" i="6"/>
  <c r="Q61" i="6"/>
  <c r="R61" i="6"/>
  <c r="S61" i="6"/>
  <c r="T61" i="6"/>
  <c r="U61" i="6"/>
  <c r="W61" i="6"/>
  <c r="X61" i="6"/>
  <c r="Y61" i="6"/>
  <c r="Z61" i="6"/>
  <c r="AA61" i="6"/>
  <c r="AB61" i="6"/>
  <c r="Q62" i="6"/>
  <c r="R62" i="6"/>
  <c r="S62" i="6"/>
  <c r="T62" i="6"/>
  <c r="U62" i="6"/>
  <c r="W62" i="6"/>
  <c r="X62" i="6"/>
  <c r="Y62" i="6"/>
  <c r="Z62" i="6"/>
  <c r="AA62" i="6"/>
  <c r="AB62" i="6"/>
  <c r="Q63" i="6"/>
  <c r="R63" i="6"/>
  <c r="S63" i="6"/>
  <c r="T63" i="6"/>
  <c r="U63" i="6"/>
  <c r="W63" i="6"/>
  <c r="X63" i="6"/>
  <c r="Y63" i="6"/>
  <c r="Z63" i="6"/>
  <c r="AA63" i="6"/>
  <c r="AB63" i="6"/>
  <c r="Q64" i="6"/>
  <c r="R64" i="6"/>
  <c r="S64" i="6"/>
  <c r="T64" i="6"/>
  <c r="U64" i="6"/>
  <c r="W64" i="6"/>
  <c r="X64" i="6"/>
  <c r="Y64" i="6"/>
  <c r="Z64" i="6"/>
  <c r="AA64" i="6"/>
  <c r="AB64" i="6"/>
  <c r="Q65" i="6"/>
  <c r="R65" i="6"/>
  <c r="S65" i="6"/>
  <c r="T65" i="6"/>
  <c r="U65" i="6"/>
  <c r="W65" i="6"/>
  <c r="X65" i="6"/>
  <c r="Y65" i="6"/>
  <c r="Z65" i="6"/>
  <c r="AA65" i="6"/>
  <c r="AB65" i="6"/>
  <c r="Q66" i="6"/>
  <c r="R66" i="6"/>
  <c r="S66" i="6"/>
  <c r="T66" i="6"/>
  <c r="U66" i="6"/>
  <c r="W66" i="6"/>
  <c r="X66" i="6"/>
  <c r="Y66" i="6"/>
  <c r="Z66" i="6"/>
  <c r="AA66" i="6"/>
  <c r="AB66" i="6"/>
  <c r="Q67" i="6"/>
  <c r="R67" i="6"/>
  <c r="S67" i="6"/>
  <c r="T67" i="6"/>
  <c r="U67" i="6"/>
  <c r="W67" i="6"/>
  <c r="X67" i="6"/>
  <c r="Y67" i="6"/>
  <c r="Z67" i="6"/>
  <c r="AA67" i="6"/>
  <c r="AB67" i="6"/>
  <c r="Q68" i="6"/>
  <c r="R68" i="6"/>
  <c r="S68" i="6"/>
  <c r="T68" i="6"/>
  <c r="U68" i="6"/>
  <c r="W68" i="6"/>
  <c r="X68" i="6"/>
  <c r="Y68" i="6"/>
  <c r="Z68" i="6"/>
  <c r="AA68" i="6"/>
  <c r="AB68" i="6"/>
  <c r="Q69" i="6"/>
  <c r="R69" i="6"/>
  <c r="S69" i="6"/>
  <c r="T69" i="6"/>
  <c r="U69" i="6"/>
  <c r="W69" i="6"/>
  <c r="X69" i="6"/>
  <c r="Y69" i="6"/>
  <c r="Z69" i="6"/>
  <c r="AA69" i="6"/>
  <c r="AB69" i="6"/>
  <c r="Q70" i="6"/>
  <c r="R70" i="6"/>
  <c r="S70" i="6"/>
  <c r="T70" i="6"/>
  <c r="U70" i="6"/>
  <c r="W70" i="6"/>
  <c r="X70" i="6"/>
  <c r="Y70" i="6"/>
  <c r="Z70" i="6"/>
  <c r="AA70" i="6"/>
  <c r="AB70" i="6"/>
  <c r="Q71" i="6"/>
  <c r="R71" i="6"/>
  <c r="S71" i="6"/>
  <c r="T71" i="6"/>
  <c r="U71" i="6"/>
  <c r="W71" i="6"/>
  <c r="X71" i="6"/>
  <c r="Y71" i="6"/>
  <c r="Z71" i="6"/>
  <c r="AA71" i="6"/>
  <c r="AB71" i="6"/>
  <c r="Q72" i="6"/>
  <c r="R72" i="6"/>
  <c r="S72" i="6"/>
  <c r="T72" i="6"/>
  <c r="U72" i="6"/>
  <c r="W72" i="6"/>
  <c r="X72" i="6"/>
  <c r="Y72" i="6"/>
  <c r="Z72" i="6"/>
  <c r="AA72" i="6"/>
  <c r="AB72" i="6"/>
  <c r="Q73" i="6"/>
  <c r="R73" i="6"/>
  <c r="S73" i="6"/>
  <c r="T73" i="6"/>
  <c r="U73" i="6"/>
  <c r="W73" i="6"/>
  <c r="X73" i="6"/>
  <c r="Y73" i="6"/>
  <c r="Z73" i="6"/>
  <c r="AA73" i="6"/>
  <c r="AB73" i="6"/>
  <c r="Q74" i="6"/>
  <c r="R74" i="6"/>
  <c r="S74" i="6"/>
  <c r="T74" i="6"/>
  <c r="U74" i="6"/>
  <c r="W74" i="6"/>
  <c r="X74" i="6"/>
  <c r="Y74" i="6"/>
  <c r="Z74" i="6"/>
  <c r="AA74" i="6"/>
  <c r="AB74" i="6"/>
  <c r="Q75" i="6"/>
  <c r="R75" i="6"/>
  <c r="S75" i="6"/>
  <c r="T75" i="6"/>
  <c r="U75" i="6"/>
  <c r="W75" i="6"/>
  <c r="X75" i="6"/>
  <c r="Y75" i="6"/>
  <c r="Z75" i="6"/>
  <c r="AA75" i="6"/>
  <c r="AB75" i="6"/>
  <c r="Q76" i="6"/>
  <c r="R76" i="6"/>
  <c r="S76" i="6"/>
  <c r="T76" i="6"/>
  <c r="U76" i="6"/>
  <c r="W76" i="6"/>
  <c r="X76" i="6"/>
  <c r="Y76" i="6"/>
  <c r="Z76" i="6"/>
  <c r="AA76" i="6"/>
  <c r="AB76" i="6"/>
  <c r="Q77" i="6"/>
  <c r="R77" i="6"/>
  <c r="S77" i="6"/>
  <c r="T77" i="6"/>
  <c r="U77" i="6"/>
  <c r="W77" i="6"/>
  <c r="X77" i="6"/>
  <c r="Y77" i="6"/>
  <c r="Z77" i="6"/>
  <c r="AA77" i="6"/>
  <c r="AB77" i="6"/>
  <c r="Q78" i="6"/>
  <c r="R78" i="6"/>
  <c r="S78" i="6"/>
  <c r="T78" i="6"/>
  <c r="U78" i="6"/>
  <c r="W78" i="6"/>
  <c r="X78" i="6"/>
  <c r="Y78" i="6"/>
  <c r="Z78" i="6"/>
  <c r="AA78" i="6"/>
  <c r="AB78" i="6"/>
  <c r="Q79" i="6"/>
  <c r="R79" i="6"/>
  <c r="S79" i="6"/>
  <c r="T79" i="6"/>
  <c r="U79" i="6"/>
  <c r="W79" i="6"/>
  <c r="X79" i="6"/>
  <c r="Y79" i="6"/>
  <c r="Z79" i="6"/>
  <c r="AA79" i="6"/>
  <c r="AB79" i="6"/>
  <c r="Q80" i="6"/>
  <c r="R80" i="6"/>
  <c r="S80" i="6"/>
  <c r="T80" i="6"/>
  <c r="U80" i="6"/>
  <c r="W80" i="6"/>
  <c r="X80" i="6"/>
  <c r="Y80" i="6"/>
  <c r="Z80" i="6"/>
  <c r="AA80" i="6"/>
  <c r="AB80" i="6"/>
  <c r="Q81" i="6"/>
  <c r="R81" i="6"/>
  <c r="S81" i="6"/>
  <c r="T81" i="6"/>
  <c r="U81" i="6"/>
  <c r="W81" i="6"/>
  <c r="X81" i="6"/>
  <c r="Y81" i="6"/>
  <c r="Z81" i="6"/>
  <c r="AA81" i="6"/>
  <c r="AB81" i="6"/>
  <c r="Q82" i="6"/>
  <c r="R82" i="6"/>
  <c r="S82" i="6"/>
  <c r="T82" i="6"/>
  <c r="U82" i="6"/>
  <c r="W82" i="6"/>
  <c r="X82" i="6"/>
  <c r="Y82" i="6"/>
  <c r="Z82" i="6"/>
  <c r="AA82" i="6"/>
  <c r="AB82" i="6"/>
  <c r="Q83" i="6"/>
  <c r="R83" i="6"/>
  <c r="S83" i="6"/>
  <c r="T83" i="6"/>
  <c r="U83" i="6"/>
  <c r="W83" i="6"/>
  <c r="X83" i="6"/>
  <c r="Y83" i="6"/>
  <c r="Z83" i="6"/>
  <c r="AA83" i="6"/>
  <c r="AB83" i="6"/>
  <c r="Q84" i="6"/>
  <c r="R84" i="6"/>
  <c r="S84" i="6"/>
  <c r="T84" i="6"/>
  <c r="U84" i="6"/>
  <c r="W84" i="6"/>
  <c r="X84" i="6"/>
  <c r="Y84" i="6"/>
  <c r="Z84" i="6"/>
  <c r="AA84" i="6"/>
  <c r="AB84" i="6"/>
  <c r="Q85" i="6"/>
  <c r="R85" i="6"/>
  <c r="S85" i="6"/>
  <c r="T85" i="6"/>
  <c r="U85" i="6"/>
  <c r="W85" i="6"/>
  <c r="X85" i="6"/>
  <c r="Y85" i="6"/>
  <c r="Z85" i="6"/>
  <c r="AA85" i="6"/>
  <c r="AB85" i="6"/>
  <c r="Q86" i="6"/>
  <c r="R86" i="6"/>
  <c r="S86" i="6"/>
  <c r="T86" i="6"/>
  <c r="U86" i="6"/>
  <c r="W86" i="6"/>
  <c r="X86" i="6"/>
  <c r="Y86" i="6"/>
  <c r="Z86" i="6"/>
  <c r="AA86" i="6"/>
  <c r="AB86" i="6"/>
  <c r="Q87" i="6"/>
  <c r="R87" i="6"/>
  <c r="S87" i="6"/>
  <c r="T87" i="6"/>
  <c r="U87" i="6"/>
  <c r="W87" i="6"/>
  <c r="X87" i="6"/>
  <c r="Y87" i="6"/>
  <c r="Z87" i="6"/>
  <c r="AA87" i="6"/>
  <c r="AB87" i="6"/>
  <c r="Q88" i="6"/>
  <c r="R88" i="6"/>
  <c r="S88" i="6"/>
  <c r="T88" i="6"/>
  <c r="U88" i="6"/>
  <c r="W88" i="6"/>
  <c r="X88" i="6"/>
  <c r="Y88" i="6"/>
  <c r="Z88" i="6"/>
  <c r="AA88" i="6"/>
  <c r="AB88" i="6"/>
  <c r="Q89" i="6"/>
  <c r="R89" i="6"/>
  <c r="S89" i="6"/>
  <c r="T89" i="6"/>
  <c r="U89" i="6"/>
  <c r="W89" i="6"/>
  <c r="X89" i="6"/>
  <c r="Y89" i="6"/>
  <c r="Z89" i="6"/>
  <c r="AA89" i="6"/>
  <c r="AB89" i="6"/>
  <c r="Q90" i="6"/>
  <c r="R90" i="6"/>
  <c r="S90" i="6"/>
  <c r="T90" i="6"/>
  <c r="U90" i="6"/>
  <c r="W90" i="6"/>
  <c r="X90" i="6"/>
  <c r="Y90" i="6"/>
  <c r="Z90" i="6"/>
  <c r="AA90" i="6"/>
  <c r="AB90" i="6"/>
  <c r="Q91" i="6"/>
  <c r="R91" i="6"/>
  <c r="S91" i="6"/>
  <c r="T91" i="6"/>
  <c r="U91" i="6"/>
  <c r="W91" i="6"/>
  <c r="X91" i="6"/>
  <c r="Y91" i="6"/>
  <c r="Z91" i="6"/>
  <c r="AA91" i="6"/>
  <c r="AB91" i="6"/>
  <c r="Q92" i="6"/>
  <c r="R92" i="6"/>
  <c r="S92" i="6"/>
  <c r="T92" i="6"/>
  <c r="U92" i="6"/>
  <c r="W92" i="6"/>
  <c r="X92" i="6"/>
  <c r="Y92" i="6"/>
  <c r="Z92" i="6"/>
  <c r="AA92" i="6"/>
  <c r="AB92" i="6"/>
  <c r="Q93" i="6"/>
  <c r="R93" i="6"/>
  <c r="S93" i="6"/>
  <c r="T93" i="6"/>
  <c r="U93" i="6"/>
  <c r="W93" i="6"/>
  <c r="X93" i="6"/>
  <c r="Y93" i="6"/>
  <c r="Z93" i="6"/>
  <c r="AA93" i="6"/>
  <c r="AB93" i="6"/>
  <c r="Q94" i="6"/>
  <c r="R94" i="6"/>
  <c r="S94" i="6"/>
  <c r="T94" i="6"/>
  <c r="U94" i="6"/>
  <c r="W94" i="6"/>
  <c r="X94" i="6"/>
  <c r="Y94" i="6"/>
  <c r="Z94" i="6"/>
  <c r="AA94" i="6"/>
  <c r="AB94" i="6"/>
  <c r="Q95" i="6"/>
  <c r="R95" i="6"/>
  <c r="S95" i="6"/>
  <c r="T95" i="6"/>
  <c r="U95" i="6"/>
  <c r="W95" i="6"/>
  <c r="X95" i="6"/>
  <c r="Y95" i="6"/>
  <c r="Z95" i="6"/>
  <c r="AA95" i="6"/>
  <c r="AB95" i="6"/>
  <c r="Q96" i="6"/>
  <c r="R96" i="6"/>
  <c r="S96" i="6"/>
  <c r="T96" i="6"/>
  <c r="U96" i="6"/>
  <c r="W96" i="6"/>
  <c r="X96" i="6"/>
  <c r="Y96" i="6"/>
  <c r="Z96" i="6"/>
  <c r="AA96" i="6"/>
  <c r="AB96" i="6"/>
  <c r="Q97" i="6"/>
  <c r="R97" i="6"/>
  <c r="S97" i="6"/>
  <c r="T97" i="6"/>
  <c r="U97" i="6"/>
  <c r="W97" i="6"/>
  <c r="X97" i="6"/>
  <c r="Y97" i="6"/>
  <c r="Z97" i="6"/>
  <c r="AA97" i="6"/>
  <c r="AB97" i="6"/>
  <c r="Q98" i="6"/>
  <c r="R98" i="6"/>
  <c r="S98" i="6"/>
  <c r="T98" i="6"/>
  <c r="U98" i="6"/>
  <c r="W98" i="6"/>
  <c r="X98" i="6"/>
  <c r="Y98" i="6"/>
  <c r="Z98" i="6"/>
  <c r="AA98" i="6"/>
  <c r="AB98" i="6"/>
  <c r="Q99" i="6"/>
  <c r="R99" i="6"/>
  <c r="S99" i="6"/>
  <c r="T99" i="6"/>
  <c r="U99" i="6"/>
  <c r="W99" i="6"/>
  <c r="X99" i="6"/>
  <c r="Y99" i="6"/>
  <c r="Z99" i="6"/>
  <c r="AA99" i="6"/>
  <c r="AB99" i="6"/>
  <c r="Q100" i="6"/>
  <c r="R100" i="6"/>
  <c r="S100" i="6"/>
  <c r="T100" i="6"/>
  <c r="U100" i="6"/>
  <c r="W100" i="6"/>
  <c r="X100" i="6"/>
  <c r="Y100" i="6"/>
  <c r="Z100" i="6"/>
  <c r="AA100" i="6"/>
  <c r="AB100" i="6"/>
  <c r="Q101" i="6"/>
  <c r="R101" i="6"/>
  <c r="S101" i="6"/>
  <c r="T101" i="6"/>
  <c r="U101" i="6"/>
  <c r="W101" i="6"/>
  <c r="X101" i="6"/>
  <c r="Y101" i="6"/>
  <c r="Z101" i="6"/>
  <c r="AA101" i="6"/>
  <c r="AB101" i="6"/>
  <c r="Q102" i="6"/>
  <c r="R102" i="6"/>
  <c r="S102" i="6"/>
  <c r="T102" i="6"/>
  <c r="U102" i="6"/>
  <c r="W102" i="6"/>
  <c r="X102" i="6"/>
  <c r="Y102" i="6"/>
  <c r="Z102" i="6"/>
  <c r="AA102" i="6"/>
  <c r="AB102" i="6"/>
  <c r="Q103" i="6"/>
  <c r="R103" i="6"/>
  <c r="S103" i="6"/>
  <c r="T103" i="6"/>
  <c r="U103" i="6"/>
  <c r="W103" i="6"/>
  <c r="X103" i="6"/>
  <c r="Y103" i="6"/>
  <c r="Z103" i="6"/>
  <c r="AA103" i="6"/>
  <c r="AB103" i="6"/>
  <c r="Q104" i="6"/>
  <c r="R104" i="6"/>
  <c r="S104" i="6"/>
  <c r="T104" i="6"/>
  <c r="U104" i="6"/>
  <c r="W104" i="6"/>
  <c r="X104" i="6"/>
  <c r="Y104" i="6"/>
  <c r="Z104" i="6"/>
  <c r="AA104" i="6"/>
  <c r="AB104" i="6"/>
  <c r="Q105" i="6"/>
  <c r="R105" i="6"/>
  <c r="S105" i="6"/>
  <c r="T105" i="6"/>
  <c r="U105" i="6"/>
  <c r="W105" i="6"/>
  <c r="X105" i="6"/>
  <c r="Y105" i="6"/>
  <c r="Z105" i="6"/>
  <c r="AA105" i="6"/>
  <c r="AB105" i="6"/>
  <c r="Q106" i="6"/>
  <c r="R106" i="6"/>
  <c r="S106" i="6"/>
  <c r="T106" i="6"/>
  <c r="U106" i="6"/>
  <c r="W106" i="6"/>
  <c r="X106" i="6"/>
  <c r="Y106" i="6"/>
  <c r="Z106" i="6"/>
  <c r="AA106" i="6"/>
  <c r="AB106" i="6"/>
  <c r="Q107" i="6"/>
  <c r="R107" i="6"/>
  <c r="S107" i="6"/>
  <c r="T107" i="6"/>
  <c r="U107" i="6"/>
  <c r="W107" i="6"/>
  <c r="X107" i="6"/>
  <c r="Y107" i="6"/>
  <c r="Z107" i="6"/>
  <c r="AA107" i="6"/>
  <c r="AB107" i="6"/>
  <c r="Q108" i="6"/>
  <c r="R108" i="6"/>
  <c r="S108" i="6"/>
  <c r="T108" i="6"/>
  <c r="U108" i="6"/>
  <c r="W108" i="6"/>
  <c r="X108" i="6"/>
  <c r="Y108" i="6"/>
  <c r="Z108" i="6"/>
  <c r="AA108" i="6"/>
  <c r="AB108" i="6"/>
  <c r="Q109" i="6"/>
  <c r="R109" i="6"/>
  <c r="S109" i="6"/>
  <c r="T109" i="6"/>
  <c r="U109" i="6"/>
  <c r="W109" i="6"/>
  <c r="X109" i="6"/>
  <c r="Y109" i="6"/>
  <c r="Z109" i="6"/>
  <c r="AA109" i="6"/>
  <c r="AB109" i="6"/>
  <c r="Q110" i="6"/>
  <c r="R110" i="6"/>
  <c r="S110" i="6"/>
  <c r="T110" i="6"/>
  <c r="U110" i="6"/>
  <c r="W110" i="6"/>
  <c r="X110" i="6"/>
  <c r="Y110" i="6"/>
  <c r="Z110" i="6"/>
  <c r="AA110" i="6"/>
  <c r="AB110" i="6"/>
  <c r="Q111" i="6"/>
  <c r="R111" i="6"/>
  <c r="S111" i="6"/>
  <c r="T111" i="6"/>
  <c r="U111" i="6"/>
  <c r="W111" i="6"/>
  <c r="X111" i="6"/>
  <c r="Y111" i="6"/>
  <c r="Z111" i="6"/>
  <c r="AA111" i="6"/>
  <c r="AB111" i="6"/>
  <c r="Q112" i="6"/>
  <c r="R112" i="6"/>
  <c r="S112" i="6"/>
  <c r="T112" i="6"/>
  <c r="U112" i="6"/>
  <c r="W112" i="6"/>
  <c r="X112" i="6"/>
  <c r="Y112" i="6"/>
  <c r="Z112" i="6"/>
  <c r="AA112" i="6"/>
  <c r="AB112" i="6"/>
  <c r="Q113" i="6"/>
  <c r="R113" i="6"/>
  <c r="S113" i="6"/>
  <c r="T113" i="6"/>
  <c r="U113" i="6"/>
  <c r="W113" i="6"/>
  <c r="X113" i="6"/>
  <c r="Y113" i="6"/>
  <c r="Z113" i="6"/>
  <c r="AA113" i="6"/>
  <c r="AB113" i="6"/>
  <c r="Q114" i="6"/>
  <c r="R114" i="6"/>
  <c r="S114" i="6"/>
  <c r="T114" i="6"/>
  <c r="U114" i="6"/>
  <c r="W114" i="6"/>
  <c r="X114" i="6"/>
  <c r="Y114" i="6"/>
  <c r="Z114" i="6"/>
  <c r="AA114" i="6"/>
  <c r="AB114" i="6"/>
  <c r="Q115" i="6"/>
  <c r="R115" i="6"/>
  <c r="S115" i="6"/>
  <c r="T115" i="6"/>
  <c r="U115" i="6"/>
  <c r="W115" i="6"/>
  <c r="X115" i="6"/>
  <c r="Y115" i="6"/>
  <c r="Z115" i="6"/>
  <c r="AA115" i="6"/>
  <c r="AB115" i="6"/>
  <c r="Q116" i="6"/>
  <c r="R116" i="6"/>
  <c r="S116" i="6"/>
  <c r="T116" i="6"/>
  <c r="U116" i="6"/>
  <c r="W116" i="6"/>
  <c r="X116" i="6"/>
  <c r="Y116" i="6"/>
  <c r="Z116" i="6"/>
  <c r="AA116" i="6"/>
  <c r="AB116" i="6"/>
  <c r="Q117" i="6"/>
  <c r="R117" i="6"/>
  <c r="S117" i="6"/>
  <c r="T117" i="6"/>
  <c r="U117" i="6"/>
  <c r="W117" i="6"/>
  <c r="X117" i="6"/>
  <c r="Y117" i="6"/>
  <c r="Z117" i="6"/>
  <c r="AA117" i="6"/>
  <c r="AB117" i="6"/>
  <c r="Q118" i="6"/>
  <c r="R118" i="6"/>
  <c r="S118" i="6"/>
  <c r="T118" i="6"/>
  <c r="U118" i="6"/>
  <c r="W118" i="6"/>
  <c r="X118" i="6"/>
  <c r="Y118" i="6"/>
  <c r="Z118" i="6"/>
  <c r="AA118" i="6"/>
  <c r="AB118" i="6"/>
  <c r="Q119" i="6"/>
  <c r="R119" i="6"/>
  <c r="S119" i="6"/>
  <c r="T119" i="6"/>
  <c r="U119" i="6"/>
  <c r="W119" i="6"/>
  <c r="X119" i="6"/>
  <c r="Y119" i="6"/>
  <c r="Z119" i="6"/>
  <c r="AA119" i="6"/>
  <c r="AB119" i="6"/>
  <c r="Q120" i="6"/>
  <c r="R120" i="6"/>
  <c r="S120" i="6"/>
  <c r="T120" i="6"/>
  <c r="U120" i="6"/>
  <c r="W120" i="6"/>
  <c r="X120" i="6"/>
  <c r="Y120" i="6"/>
  <c r="Z120" i="6"/>
  <c r="AA120" i="6"/>
  <c r="AB120" i="6"/>
  <c r="Q121" i="6"/>
  <c r="R121" i="6"/>
  <c r="S121" i="6"/>
  <c r="T121" i="6"/>
  <c r="U121" i="6"/>
  <c r="W121" i="6"/>
  <c r="X121" i="6"/>
  <c r="Y121" i="6"/>
  <c r="Z121" i="6"/>
  <c r="AA121" i="6"/>
  <c r="AB121" i="6"/>
  <c r="Q122" i="6"/>
  <c r="R122" i="6"/>
  <c r="S122" i="6"/>
  <c r="T122" i="6"/>
  <c r="U122" i="6"/>
  <c r="W122" i="6"/>
  <c r="X122" i="6"/>
  <c r="Y122" i="6"/>
  <c r="Z122" i="6"/>
  <c r="AA122" i="6"/>
  <c r="AB122" i="6"/>
  <c r="Q123" i="6"/>
  <c r="R123" i="6"/>
  <c r="S123" i="6"/>
  <c r="T123" i="6"/>
  <c r="U123" i="6"/>
  <c r="W123" i="6"/>
  <c r="X123" i="6"/>
  <c r="Y123" i="6"/>
  <c r="Z123" i="6"/>
  <c r="AA123" i="6"/>
  <c r="AB123" i="6"/>
  <c r="Q124" i="6"/>
  <c r="R124" i="6"/>
  <c r="S124" i="6"/>
  <c r="T124" i="6"/>
  <c r="U124" i="6"/>
  <c r="W124" i="6"/>
  <c r="X124" i="6"/>
  <c r="Y124" i="6"/>
  <c r="Z124" i="6"/>
  <c r="AA124" i="6"/>
  <c r="AB124" i="6"/>
  <c r="Q125" i="6"/>
  <c r="R125" i="6"/>
  <c r="S125" i="6"/>
  <c r="T125" i="6"/>
  <c r="U125" i="6"/>
  <c r="W125" i="6"/>
  <c r="X125" i="6"/>
  <c r="Y125" i="6"/>
  <c r="Z125" i="6"/>
  <c r="AA125" i="6"/>
  <c r="AB125" i="6"/>
  <c r="Q126" i="6"/>
  <c r="R126" i="6"/>
  <c r="S126" i="6"/>
  <c r="T126" i="6"/>
  <c r="U126" i="6"/>
  <c r="W126" i="6"/>
  <c r="X126" i="6"/>
  <c r="Y126" i="6"/>
  <c r="Z126" i="6"/>
  <c r="AA126" i="6"/>
  <c r="AB126" i="6"/>
  <c r="Q127" i="6"/>
  <c r="R127" i="6"/>
  <c r="S127" i="6"/>
  <c r="T127" i="6"/>
  <c r="U127" i="6"/>
  <c r="W127" i="6"/>
  <c r="X127" i="6"/>
  <c r="Y127" i="6"/>
  <c r="Z127" i="6"/>
  <c r="AA127" i="6"/>
  <c r="AB127" i="6"/>
  <c r="Q128" i="6"/>
  <c r="R128" i="6"/>
  <c r="S128" i="6"/>
  <c r="T128" i="6"/>
  <c r="U128" i="6"/>
  <c r="W128" i="6"/>
  <c r="X128" i="6"/>
  <c r="Y128" i="6"/>
  <c r="Z128" i="6"/>
  <c r="AA128" i="6"/>
  <c r="AB128" i="6"/>
  <c r="Q129" i="6"/>
  <c r="R129" i="6"/>
  <c r="S129" i="6"/>
  <c r="T129" i="6"/>
  <c r="U129" i="6"/>
  <c r="W129" i="6"/>
  <c r="X129" i="6"/>
  <c r="Y129" i="6"/>
  <c r="Z129" i="6"/>
  <c r="AA129" i="6"/>
  <c r="AB129" i="6"/>
  <c r="Q130" i="6"/>
  <c r="R130" i="6"/>
  <c r="S130" i="6"/>
  <c r="T130" i="6"/>
  <c r="U130" i="6"/>
  <c r="W130" i="6"/>
  <c r="X130" i="6"/>
  <c r="Y130" i="6"/>
  <c r="Z130" i="6"/>
  <c r="AA130" i="6"/>
  <c r="AB130" i="6"/>
  <c r="Q131" i="6"/>
  <c r="R131" i="6"/>
  <c r="S131" i="6"/>
  <c r="T131" i="6"/>
  <c r="U131" i="6"/>
  <c r="W131" i="6"/>
  <c r="X131" i="6"/>
  <c r="Y131" i="6"/>
  <c r="Z131" i="6"/>
  <c r="AA131" i="6"/>
  <c r="AB131" i="6"/>
  <c r="Q132" i="6"/>
  <c r="R132" i="6"/>
  <c r="S132" i="6"/>
  <c r="T132" i="6"/>
  <c r="U132" i="6"/>
  <c r="W132" i="6"/>
  <c r="X132" i="6"/>
  <c r="Y132" i="6"/>
  <c r="Z132" i="6"/>
  <c r="AA132" i="6"/>
  <c r="AB132" i="6"/>
  <c r="Q133" i="6"/>
  <c r="R133" i="6"/>
  <c r="S133" i="6"/>
  <c r="T133" i="6"/>
  <c r="U133" i="6"/>
  <c r="W133" i="6"/>
  <c r="X133" i="6"/>
  <c r="Y133" i="6"/>
  <c r="Z133" i="6"/>
  <c r="AA133" i="6"/>
  <c r="AB133" i="6"/>
  <c r="Q134" i="6"/>
  <c r="R134" i="6"/>
  <c r="S134" i="6"/>
  <c r="T134" i="6"/>
  <c r="U134" i="6"/>
  <c r="W134" i="6"/>
  <c r="X134" i="6"/>
  <c r="Y134" i="6"/>
  <c r="Z134" i="6"/>
  <c r="AA134" i="6"/>
  <c r="AB134" i="6"/>
  <c r="Q135" i="6"/>
  <c r="R135" i="6"/>
  <c r="S135" i="6"/>
  <c r="T135" i="6"/>
  <c r="U135" i="6"/>
  <c r="W135" i="6"/>
  <c r="X135" i="6"/>
  <c r="Y135" i="6"/>
  <c r="Z135" i="6"/>
  <c r="AA135" i="6"/>
  <c r="AB135" i="6"/>
  <c r="Q136" i="6"/>
  <c r="R136" i="6"/>
  <c r="S136" i="6"/>
  <c r="T136" i="6"/>
  <c r="U136" i="6"/>
  <c r="W136" i="6"/>
  <c r="X136" i="6"/>
  <c r="Y136" i="6"/>
  <c r="Z136" i="6"/>
  <c r="AA136" i="6"/>
  <c r="AB136" i="6"/>
  <c r="Q137" i="6"/>
  <c r="R137" i="6"/>
  <c r="S137" i="6"/>
  <c r="T137" i="6"/>
  <c r="U137" i="6"/>
  <c r="W137" i="6"/>
  <c r="X137" i="6"/>
  <c r="Y137" i="6"/>
  <c r="Z137" i="6"/>
  <c r="AA137" i="6"/>
  <c r="AB137" i="6"/>
  <c r="Q138" i="6"/>
  <c r="R138" i="6"/>
  <c r="S138" i="6"/>
  <c r="T138" i="6"/>
  <c r="U138" i="6"/>
  <c r="W138" i="6"/>
  <c r="X138" i="6"/>
  <c r="Y138" i="6"/>
  <c r="Z138" i="6"/>
  <c r="AA138" i="6"/>
  <c r="AB138" i="6"/>
  <c r="Q139" i="6"/>
  <c r="R139" i="6"/>
  <c r="S139" i="6"/>
  <c r="T139" i="6"/>
  <c r="U139" i="6"/>
  <c r="W139" i="6"/>
  <c r="X139" i="6"/>
  <c r="Y139" i="6"/>
  <c r="Z139" i="6"/>
  <c r="AA139" i="6"/>
  <c r="AB139" i="6"/>
  <c r="Q140" i="6"/>
  <c r="R140" i="6"/>
  <c r="S140" i="6"/>
  <c r="T140" i="6"/>
  <c r="U140" i="6"/>
  <c r="W140" i="6"/>
  <c r="X140" i="6"/>
  <c r="Y140" i="6"/>
  <c r="Z140" i="6"/>
  <c r="AA140" i="6"/>
  <c r="AB140" i="6"/>
  <c r="Q141" i="6"/>
  <c r="R141" i="6"/>
  <c r="S141" i="6"/>
  <c r="T141" i="6"/>
  <c r="U141" i="6"/>
  <c r="W141" i="6"/>
  <c r="X141" i="6"/>
  <c r="Y141" i="6"/>
  <c r="Z141" i="6"/>
  <c r="AA141" i="6"/>
  <c r="AB141" i="6"/>
  <c r="Q142" i="6"/>
  <c r="R142" i="6"/>
  <c r="S142" i="6"/>
  <c r="T142" i="6"/>
  <c r="U142" i="6"/>
  <c r="W142" i="6"/>
  <c r="X142" i="6"/>
  <c r="Y142" i="6"/>
  <c r="Z142" i="6"/>
  <c r="AA142" i="6"/>
  <c r="AB142" i="6"/>
  <c r="Q143" i="6"/>
  <c r="R143" i="6"/>
  <c r="S143" i="6"/>
  <c r="T143" i="6"/>
  <c r="U143" i="6"/>
  <c r="W143" i="6"/>
  <c r="X143" i="6"/>
  <c r="Y143" i="6"/>
  <c r="Z143" i="6"/>
  <c r="AA143" i="6"/>
  <c r="AB143" i="6"/>
  <c r="Q144" i="6"/>
  <c r="R144" i="6"/>
  <c r="S144" i="6"/>
  <c r="T144" i="6"/>
  <c r="U144" i="6"/>
  <c r="W144" i="6"/>
  <c r="X144" i="6"/>
  <c r="Y144" i="6"/>
  <c r="Z144" i="6"/>
  <c r="AA144" i="6"/>
  <c r="AB144" i="6"/>
  <c r="Q145" i="6"/>
  <c r="R145" i="6"/>
  <c r="S145" i="6"/>
  <c r="T145" i="6"/>
  <c r="U145" i="6"/>
  <c r="W145" i="6"/>
  <c r="X145" i="6"/>
  <c r="Y145" i="6"/>
  <c r="Z145" i="6"/>
  <c r="AA145" i="6"/>
  <c r="AB145" i="6"/>
  <c r="Q146" i="6"/>
  <c r="R146" i="6"/>
  <c r="S146" i="6"/>
  <c r="T146" i="6"/>
  <c r="U146" i="6"/>
  <c r="W146" i="6"/>
  <c r="X146" i="6"/>
  <c r="Y146" i="6"/>
  <c r="Z146" i="6"/>
  <c r="AA146" i="6"/>
  <c r="AB146" i="6"/>
  <c r="Q147" i="6"/>
  <c r="R147" i="6"/>
  <c r="S147" i="6"/>
  <c r="T147" i="6"/>
  <c r="U147" i="6"/>
  <c r="W147" i="6"/>
  <c r="X147" i="6"/>
  <c r="Y147" i="6"/>
  <c r="Z147" i="6"/>
  <c r="AA147" i="6"/>
  <c r="AB147" i="6"/>
  <c r="Q148" i="6"/>
  <c r="R148" i="6"/>
  <c r="S148" i="6"/>
  <c r="T148" i="6"/>
  <c r="U148" i="6"/>
  <c r="W148" i="6"/>
  <c r="X148" i="6"/>
  <c r="Y148" i="6"/>
  <c r="Z148" i="6"/>
  <c r="AA148" i="6"/>
  <c r="AB148" i="6"/>
  <c r="Q149" i="6"/>
  <c r="R149" i="6"/>
  <c r="S149" i="6"/>
  <c r="T149" i="6"/>
  <c r="U149" i="6"/>
  <c r="W149" i="6"/>
  <c r="X149" i="6"/>
  <c r="Y149" i="6"/>
  <c r="Z149" i="6"/>
  <c r="AA149" i="6"/>
  <c r="AB149" i="6"/>
  <c r="Q150" i="6"/>
  <c r="R150" i="6"/>
  <c r="S150" i="6"/>
  <c r="T150" i="6"/>
  <c r="U150" i="6"/>
  <c r="W150" i="6"/>
  <c r="X150" i="6"/>
  <c r="Y150" i="6"/>
  <c r="Z150" i="6"/>
  <c r="AA150" i="6"/>
  <c r="AB150" i="6"/>
  <c r="Q151" i="6"/>
  <c r="R151" i="6"/>
  <c r="S151" i="6"/>
  <c r="T151" i="6"/>
  <c r="U151" i="6"/>
  <c r="W151" i="6"/>
  <c r="X151" i="6"/>
  <c r="Y151" i="6"/>
  <c r="Z151" i="6"/>
  <c r="AA151" i="6"/>
  <c r="AB151" i="6"/>
  <c r="Q152" i="6"/>
  <c r="R152" i="6"/>
  <c r="S152" i="6"/>
  <c r="T152" i="6"/>
  <c r="U152" i="6"/>
  <c r="W152" i="6"/>
  <c r="X152" i="6"/>
  <c r="Y152" i="6"/>
  <c r="Z152" i="6"/>
  <c r="AA152" i="6"/>
  <c r="AB152" i="6"/>
  <c r="U153" i="6"/>
  <c r="AB153" i="6"/>
  <c r="Q154" i="6"/>
  <c r="R154" i="6"/>
  <c r="S154" i="6"/>
  <c r="T154" i="6"/>
  <c r="U154" i="6"/>
  <c r="W154" i="6"/>
  <c r="X154" i="6"/>
  <c r="Y154" i="6"/>
  <c r="Z154" i="6"/>
  <c r="AA154" i="6"/>
  <c r="AB154" i="6"/>
  <c r="Q155" i="6"/>
  <c r="R155" i="6"/>
  <c r="S155" i="6"/>
  <c r="T155" i="6"/>
  <c r="U155" i="6"/>
  <c r="W155" i="6"/>
  <c r="X155" i="6"/>
  <c r="Y155" i="6"/>
  <c r="Z155" i="6"/>
  <c r="AA155" i="6"/>
  <c r="AB155" i="6"/>
  <c r="Q156" i="6"/>
  <c r="R156" i="6"/>
  <c r="S156" i="6"/>
  <c r="T156" i="6"/>
  <c r="U156" i="6"/>
  <c r="W156" i="6"/>
  <c r="X156" i="6"/>
  <c r="Y156" i="6"/>
  <c r="Z156" i="6"/>
  <c r="AA156" i="6"/>
  <c r="AB156" i="6"/>
  <c r="Q157" i="6"/>
  <c r="R157" i="6"/>
  <c r="S157" i="6"/>
  <c r="T157" i="6"/>
  <c r="U157" i="6"/>
  <c r="W157" i="6"/>
  <c r="X157" i="6"/>
  <c r="Y157" i="6"/>
  <c r="Z157" i="6"/>
  <c r="AA157" i="6"/>
  <c r="AB157" i="6"/>
  <c r="Q158" i="6"/>
  <c r="R158" i="6"/>
  <c r="S158" i="6"/>
  <c r="T158" i="6"/>
  <c r="U158" i="6"/>
  <c r="W158" i="6"/>
  <c r="X158" i="6"/>
  <c r="Y158" i="6"/>
  <c r="Z158" i="6"/>
  <c r="AA158" i="6"/>
  <c r="AB158" i="6"/>
  <c r="Q159" i="6"/>
  <c r="R159" i="6"/>
  <c r="S159" i="6"/>
  <c r="T159" i="6"/>
  <c r="U159" i="6"/>
  <c r="W159" i="6"/>
  <c r="X159" i="6"/>
  <c r="Y159" i="6"/>
  <c r="Z159" i="6"/>
  <c r="AA159" i="6"/>
  <c r="AB159" i="6"/>
  <c r="Q160" i="6"/>
  <c r="R160" i="6"/>
  <c r="S160" i="6"/>
  <c r="T160" i="6"/>
  <c r="U160" i="6"/>
  <c r="W160" i="6"/>
  <c r="X160" i="6"/>
  <c r="Y160" i="6"/>
  <c r="Z160" i="6"/>
  <c r="AA160" i="6"/>
  <c r="AB160" i="6"/>
  <c r="Q161" i="6"/>
  <c r="R161" i="6"/>
  <c r="S161" i="6"/>
  <c r="T161" i="6"/>
  <c r="U161" i="6"/>
  <c r="W161" i="6"/>
  <c r="X161" i="6"/>
  <c r="Y161" i="6"/>
  <c r="Z161" i="6"/>
  <c r="AA161" i="6"/>
  <c r="AB161" i="6"/>
  <c r="Q162" i="6"/>
  <c r="R162" i="6"/>
  <c r="S162" i="6"/>
  <c r="T162" i="6"/>
  <c r="U162" i="6"/>
  <c r="W162" i="6"/>
  <c r="X162" i="6"/>
  <c r="Y162" i="6"/>
  <c r="Z162" i="6"/>
  <c r="AA162" i="6"/>
  <c r="AB162" i="6"/>
  <c r="Q163" i="6"/>
  <c r="R163" i="6"/>
  <c r="S163" i="6"/>
  <c r="T163" i="6"/>
  <c r="U163" i="6"/>
  <c r="W163" i="6"/>
  <c r="X163" i="6"/>
  <c r="Y163" i="6"/>
  <c r="Z163" i="6"/>
  <c r="AA163" i="6"/>
  <c r="AB163" i="6"/>
  <c r="Q164" i="6"/>
  <c r="R164" i="6"/>
  <c r="S164" i="6"/>
  <c r="T164" i="6"/>
  <c r="U164" i="6"/>
  <c r="W164" i="6"/>
  <c r="X164" i="6"/>
  <c r="Y164" i="6"/>
  <c r="Z164" i="6"/>
  <c r="AA164" i="6"/>
  <c r="AB164" i="6"/>
  <c r="Q165" i="6"/>
  <c r="R165" i="6"/>
  <c r="S165" i="6"/>
  <c r="T165" i="6"/>
  <c r="U165" i="6"/>
  <c r="W165" i="6"/>
  <c r="X165" i="6"/>
  <c r="Y165" i="6"/>
  <c r="Z165" i="6"/>
  <c r="AA165" i="6"/>
  <c r="AB165" i="6"/>
  <c r="Q166" i="6"/>
  <c r="R166" i="6"/>
  <c r="S166" i="6"/>
  <c r="T166" i="6"/>
  <c r="U166" i="6"/>
  <c r="W166" i="6"/>
  <c r="X166" i="6"/>
  <c r="Y166" i="6"/>
  <c r="Z166" i="6"/>
  <c r="AA166" i="6"/>
  <c r="AB166" i="6"/>
  <c r="Q167" i="6"/>
  <c r="R167" i="6"/>
  <c r="S167" i="6"/>
  <c r="T167" i="6"/>
  <c r="U167" i="6"/>
  <c r="W167" i="6"/>
  <c r="X167" i="6"/>
  <c r="Y167" i="6"/>
  <c r="Z167" i="6"/>
  <c r="AA167" i="6"/>
  <c r="AB167" i="6"/>
  <c r="Q168" i="6"/>
  <c r="R168" i="6"/>
  <c r="S168" i="6"/>
  <c r="T168" i="6"/>
  <c r="U168" i="6"/>
  <c r="W168" i="6"/>
  <c r="X168" i="6"/>
  <c r="Y168" i="6"/>
  <c r="Z168" i="6"/>
  <c r="AA168" i="6"/>
  <c r="AB168" i="6"/>
  <c r="Q169" i="6"/>
  <c r="R169" i="6"/>
  <c r="S169" i="6"/>
  <c r="T169" i="6"/>
  <c r="U169" i="6"/>
  <c r="W169" i="6"/>
  <c r="X169" i="6"/>
  <c r="Y169" i="6"/>
  <c r="Z169" i="6"/>
  <c r="AA169" i="6"/>
  <c r="AB169" i="6"/>
  <c r="Q170" i="6"/>
  <c r="R170" i="6"/>
  <c r="S170" i="6"/>
  <c r="T170" i="6"/>
  <c r="U170" i="6"/>
  <c r="W170" i="6"/>
  <c r="X170" i="6"/>
  <c r="Y170" i="6"/>
  <c r="Z170" i="6"/>
  <c r="AA170" i="6"/>
  <c r="AB170" i="6"/>
  <c r="Q171" i="6"/>
  <c r="R171" i="6"/>
  <c r="S171" i="6"/>
  <c r="T171" i="6"/>
  <c r="U171" i="6"/>
  <c r="W171" i="6"/>
  <c r="X171" i="6"/>
  <c r="Y171" i="6"/>
  <c r="Z171" i="6"/>
  <c r="AA171" i="6"/>
  <c r="AB171" i="6"/>
  <c r="Q172" i="6"/>
  <c r="R172" i="6"/>
  <c r="S172" i="6"/>
  <c r="T172" i="6"/>
  <c r="U172" i="6"/>
  <c r="W172" i="6"/>
  <c r="X172" i="6"/>
  <c r="Y172" i="6"/>
  <c r="Z172" i="6"/>
  <c r="AA172" i="6"/>
  <c r="AB172" i="6"/>
  <c r="Q173" i="6"/>
  <c r="R173" i="6"/>
  <c r="S173" i="6"/>
  <c r="T173" i="6"/>
  <c r="U173" i="6"/>
  <c r="W173" i="6"/>
  <c r="X173" i="6"/>
  <c r="Y173" i="6"/>
  <c r="Z173" i="6"/>
  <c r="AA173" i="6"/>
  <c r="AB173" i="6"/>
  <c r="Q174" i="6"/>
  <c r="R174" i="6"/>
  <c r="S174" i="6"/>
  <c r="T174" i="6"/>
  <c r="U174" i="6"/>
  <c r="W174" i="6"/>
  <c r="X174" i="6"/>
  <c r="Y174" i="6"/>
  <c r="Z174" i="6"/>
  <c r="AA174" i="6"/>
  <c r="AB174" i="6"/>
  <c r="Q175" i="6"/>
  <c r="R175" i="6"/>
  <c r="S175" i="6"/>
  <c r="T175" i="6"/>
  <c r="U175" i="6"/>
  <c r="W175" i="6"/>
  <c r="X175" i="6"/>
  <c r="Y175" i="6"/>
  <c r="Z175" i="6"/>
  <c r="AA175" i="6"/>
  <c r="AB175" i="6"/>
  <c r="Q176" i="6"/>
  <c r="R176" i="6"/>
  <c r="S176" i="6"/>
  <c r="T176" i="6"/>
  <c r="U176" i="6"/>
  <c r="W176" i="6"/>
  <c r="X176" i="6"/>
  <c r="Y176" i="6"/>
  <c r="Z176" i="6"/>
  <c r="AA176" i="6"/>
  <c r="AB176" i="6"/>
  <c r="Q177" i="6"/>
  <c r="R177" i="6"/>
  <c r="S177" i="6"/>
  <c r="T177" i="6"/>
  <c r="U177" i="6"/>
  <c r="W177" i="6"/>
  <c r="X177" i="6"/>
  <c r="Y177" i="6"/>
  <c r="Z177" i="6"/>
  <c r="AA177" i="6"/>
  <c r="AB177" i="6"/>
  <c r="Q178" i="6"/>
  <c r="R178" i="6"/>
  <c r="S178" i="6"/>
  <c r="T178" i="6"/>
  <c r="U178" i="6"/>
  <c r="W178" i="6"/>
  <c r="X178" i="6"/>
  <c r="Y178" i="6"/>
  <c r="Z178" i="6"/>
  <c r="AA178" i="6"/>
  <c r="AB178" i="6"/>
  <c r="Q179" i="6"/>
  <c r="R179" i="6"/>
  <c r="S179" i="6"/>
  <c r="T179" i="6"/>
  <c r="U179" i="6"/>
  <c r="W179" i="6"/>
  <c r="X179" i="6"/>
  <c r="Y179" i="6"/>
  <c r="Z179" i="6"/>
  <c r="AA179" i="6"/>
  <c r="AB179" i="6"/>
  <c r="Q180" i="6"/>
  <c r="R180" i="6"/>
  <c r="S180" i="6"/>
  <c r="T180" i="6"/>
  <c r="U180" i="6"/>
  <c r="W180" i="6"/>
  <c r="X180" i="6"/>
  <c r="Y180" i="6"/>
  <c r="Z180" i="6"/>
  <c r="AA180" i="6"/>
  <c r="AB180" i="6"/>
  <c r="Q181" i="6"/>
  <c r="R181" i="6"/>
  <c r="S181" i="6"/>
  <c r="T181" i="6"/>
  <c r="U181" i="6"/>
  <c r="W181" i="6"/>
  <c r="X181" i="6"/>
  <c r="Y181" i="6"/>
  <c r="Z181" i="6"/>
  <c r="AA181" i="6"/>
  <c r="AB181" i="6"/>
  <c r="Q182" i="6"/>
  <c r="R182" i="6"/>
  <c r="S182" i="6"/>
  <c r="T182" i="6"/>
  <c r="U182" i="6"/>
  <c r="W182" i="6"/>
  <c r="X182" i="6"/>
  <c r="Y182" i="6"/>
  <c r="Z182" i="6"/>
  <c r="AA182" i="6"/>
  <c r="AB182" i="6"/>
  <c r="Q183" i="6"/>
  <c r="R183" i="6"/>
  <c r="S183" i="6"/>
  <c r="T183" i="6"/>
  <c r="U183" i="6"/>
  <c r="W183" i="6"/>
  <c r="X183" i="6"/>
  <c r="Y183" i="6"/>
  <c r="Z183" i="6"/>
  <c r="AA183" i="6"/>
  <c r="AB183" i="6"/>
  <c r="Q184" i="6"/>
  <c r="R184" i="6"/>
  <c r="S184" i="6"/>
  <c r="T184" i="6"/>
  <c r="U184" i="6"/>
  <c r="W184" i="6"/>
  <c r="X184" i="6"/>
  <c r="Y184" i="6"/>
  <c r="Z184" i="6"/>
  <c r="AA184" i="6"/>
  <c r="AB184" i="6"/>
  <c r="Q185" i="6"/>
  <c r="R185" i="6"/>
  <c r="S185" i="6"/>
  <c r="T185" i="6"/>
  <c r="U185" i="6"/>
  <c r="W185" i="6"/>
  <c r="X185" i="6"/>
  <c r="Y185" i="6"/>
  <c r="Z185" i="6"/>
  <c r="AA185" i="6"/>
  <c r="AB185" i="6"/>
  <c r="Q186" i="6"/>
  <c r="R186" i="6"/>
  <c r="S186" i="6"/>
  <c r="T186" i="6"/>
  <c r="U186" i="6"/>
  <c r="W186" i="6"/>
  <c r="X186" i="6"/>
  <c r="Y186" i="6"/>
  <c r="Z186" i="6"/>
  <c r="AA186" i="6"/>
  <c r="AB186" i="6"/>
  <c r="Q187" i="6"/>
  <c r="R187" i="6"/>
  <c r="S187" i="6"/>
  <c r="T187" i="6"/>
  <c r="U187" i="6"/>
  <c r="W187" i="6"/>
  <c r="X187" i="6"/>
  <c r="Y187" i="6"/>
  <c r="Z187" i="6"/>
  <c r="AA187" i="6"/>
  <c r="AB187" i="6"/>
  <c r="Q188" i="6"/>
  <c r="R188" i="6"/>
  <c r="S188" i="6"/>
  <c r="T188" i="6"/>
  <c r="U188" i="6"/>
  <c r="W188" i="6"/>
  <c r="X188" i="6"/>
  <c r="Y188" i="6"/>
  <c r="Z188" i="6"/>
  <c r="AA188" i="6"/>
  <c r="AB188" i="6"/>
  <c r="Q189" i="6"/>
  <c r="R189" i="6"/>
  <c r="S189" i="6"/>
  <c r="T189" i="6"/>
  <c r="U189" i="6"/>
  <c r="W189" i="6"/>
  <c r="X189" i="6"/>
  <c r="Y189" i="6"/>
  <c r="Z189" i="6"/>
  <c r="AA189" i="6"/>
  <c r="AB189" i="6"/>
  <c r="Q190" i="6"/>
  <c r="R190" i="6"/>
  <c r="S190" i="6"/>
  <c r="T190" i="6"/>
  <c r="U190" i="6"/>
  <c r="W190" i="6"/>
  <c r="X190" i="6"/>
  <c r="Y190" i="6"/>
  <c r="Z190" i="6"/>
  <c r="AA190" i="6"/>
  <c r="AB190" i="6"/>
  <c r="Q191" i="6"/>
  <c r="R191" i="6"/>
  <c r="S191" i="6"/>
  <c r="T191" i="6"/>
  <c r="U191" i="6"/>
  <c r="W191" i="6"/>
  <c r="X191" i="6"/>
  <c r="Y191" i="6"/>
  <c r="Z191" i="6"/>
  <c r="AA191" i="6"/>
  <c r="AB191" i="6"/>
  <c r="Q192" i="6"/>
  <c r="R192" i="6"/>
  <c r="S192" i="6"/>
  <c r="T192" i="6"/>
  <c r="U192" i="6"/>
  <c r="W192" i="6"/>
  <c r="X192" i="6"/>
  <c r="Y192" i="6"/>
  <c r="Z192" i="6"/>
  <c r="AA192" i="6"/>
  <c r="AB192" i="6"/>
  <c r="Q193" i="6"/>
  <c r="R193" i="6"/>
  <c r="S193" i="6"/>
  <c r="T193" i="6"/>
  <c r="U193" i="6"/>
  <c r="W193" i="6"/>
  <c r="X193" i="6"/>
  <c r="Y193" i="6"/>
  <c r="Z193" i="6"/>
  <c r="AA193" i="6"/>
  <c r="AB193" i="6"/>
  <c r="Q194" i="6"/>
  <c r="R194" i="6"/>
  <c r="S194" i="6"/>
  <c r="T194" i="6"/>
  <c r="U194" i="6"/>
  <c r="W194" i="6"/>
  <c r="X194" i="6"/>
  <c r="Y194" i="6"/>
  <c r="Z194" i="6"/>
  <c r="AA194" i="6"/>
  <c r="AB194" i="6"/>
  <c r="Q195" i="6"/>
  <c r="R195" i="6"/>
  <c r="S195" i="6"/>
  <c r="T195" i="6"/>
  <c r="U195" i="6"/>
  <c r="W195" i="6"/>
  <c r="X195" i="6"/>
  <c r="Y195" i="6"/>
  <c r="Z195" i="6"/>
  <c r="AA195" i="6"/>
  <c r="AB195" i="6"/>
  <c r="Q196" i="6"/>
  <c r="R196" i="6"/>
  <c r="S196" i="6"/>
  <c r="T196" i="6"/>
  <c r="U196" i="6"/>
  <c r="W196" i="6"/>
  <c r="X196" i="6"/>
  <c r="Y196" i="6"/>
  <c r="Z196" i="6"/>
  <c r="AA196" i="6"/>
  <c r="AB196" i="6"/>
  <c r="Q197" i="6"/>
  <c r="R197" i="6"/>
  <c r="S197" i="6"/>
  <c r="T197" i="6"/>
  <c r="U197" i="6"/>
  <c r="W197" i="6"/>
  <c r="X197" i="6"/>
  <c r="Y197" i="6"/>
  <c r="Z197" i="6"/>
  <c r="AA197" i="6"/>
  <c r="AB197" i="6"/>
  <c r="Q198" i="6"/>
  <c r="R198" i="6"/>
  <c r="S198" i="6"/>
  <c r="T198" i="6"/>
  <c r="U198" i="6"/>
  <c r="W198" i="6"/>
  <c r="X198" i="6"/>
  <c r="Y198" i="6"/>
  <c r="Z198" i="6"/>
  <c r="AA198" i="6"/>
  <c r="AB198" i="6"/>
  <c r="Q199" i="6"/>
  <c r="R199" i="6"/>
  <c r="S199" i="6"/>
  <c r="T199" i="6"/>
  <c r="U199" i="6"/>
  <c r="W199" i="6"/>
  <c r="X199" i="6"/>
  <c r="Y199" i="6"/>
  <c r="Z199" i="6"/>
  <c r="AA199" i="6"/>
  <c r="AB199" i="6"/>
  <c r="Q200" i="6"/>
  <c r="R200" i="6"/>
  <c r="S200" i="6"/>
  <c r="T200" i="6"/>
  <c r="U200" i="6"/>
  <c r="W200" i="6"/>
  <c r="X200" i="6"/>
  <c r="Y200" i="6"/>
  <c r="Z200" i="6"/>
  <c r="AA200" i="6"/>
  <c r="AB200" i="6"/>
  <c r="Q201" i="6"/>
  <c r="R201" i="6"/>
  <c r="S201" i="6"/>
  <c r="T201" i="6"/>
  <c r="U201" i="6"/>
  <c r="W201" i="6"/>
  <c r="X201" i="6"/>
  <c r="Y201" i="6"/>
  <c r="Z201" i="6"/>
  <c r="AA201" i="6"/>
  <c r="AB201" i="6"/>
  <c r="Q202" i="6"/>
  <c r="R202" i="6"/>
  <c r="S202" i="6"/>
  <c r="T202" i="6"/>
  <c r="U202" i="6"/>
  <c r="W202" i="6"/>
  <c r="X202" i="6"/>
  <c r="Y202" i="6"/>
  <c r="Z202" i="6"/>
  <c r="AA202" i="6"/>
  <c r="AB202" i="6"/>
  <c r="Q203" i="6"/>
  <c r="R203" i="6"/>
  <c r="S203" i="6"/>
  <c r="T203" i="6"/>
  <c r="U203" i="6"/>
  <c r="W203" i="6"/>
  <c r="X203" i="6"/>
  <c r="Y203" i="6"/>
  <c r="Z203" i="6"/>
  <c r="AA203" i="6"/>
  <c r="AB203" i="6"/>
  <c r="Q204" i="6"/>
  <c r="R204" i="6"/>
  <c r="S204" i="6"/>
  <c r="T204" i="6"/>
  <c r="U204" i="6"/>
  <c r="W204" i="6"/>
  <c r="X204" i="6"/>
  <c r="Y204" i="6"/>
  <c r="Z204" i="6"/>
  <c r="AA204" i="6"/>
  <c r="AB204" i="6"/>
  <c r="Q205" i="6"/>
  <c r="R205" i="6"/>
  <c r="S205" i="6"/>
  <c r="T205" i="6"/>
  <c r="U205" i="6"/>
  <c r="W205" i="6"/>
  <c r="X205" i="6"/>
  <c r="Y205" i="6"/>
  <c r="Z205" i="6"/>
  <c r="AA205" i="6"/>
  <c r="AB205" i="6"/>
  <c r="Q206" i="6"/>
  <c r="R206" i="6"/>
  <c r="S206" i="6"/>
  <c r="T206" i="6"/>
  <c r="U206" i="6"/>
  <c r="W206" i="6"/>
  <c r="X206" i="6"/>
  <c r="Y206" i="6"/>
  <c r="Z206" i="6"/>
  <c r="AA206" i="6"/>
  <c r="AB206" i="6"/>
  <c r="Q207" i="6"/>
  <c r="R207" i="6"/>
  <c r="S207" i="6"/>
  <c r="T207" i="6"/>
  <c r="U207" i="6"/>
  <c r="W207" i="6"/>
  <c r="X207" i="6"/>
  <c r="Y207" i="6"/>
  <c r="Z207" i="6"/>
  <c r="AA207" i="6"/>
  <c r="AB207" i="6"/>
  <c r="Q208" i="6"/>
  <c r="R208" i="6"/>
  <c r="S208" i="6"/>
  <c r="T208" i="6"/>
  <c r="U208" i="6"/>
  <c r="W208" i="6"/>
  <c r="X208" i="6"/>
  <c r="Y208" i="6"/>
  <c r="Z208" i="6"/>
  <c r="AA208" i="6"/>
  <c r="AB208" i="6"/>
  <c r="Q209" i="6"/>
  <c r="R209" i="6"/>
  <c r="S209" i="6"/>
  <c r="T209" i="6"/>
  <c r="U209" i="6"/>
  <c r="W209" i="6"/>
  <c r="X209" i="6"/>
  <c r="Y209" i="6"/>
  <c r="Z209" i="6"/>
  <c r="AA209" i="6"/>
  <c r="AB209" i="6"/>
  <c r="Q210" i="6"/>
  <c r="R210" i="6"/>
  <c r="S210" i="6"/>
  <c r="T210" i="6"/>
  <c r="U210" i="6"/>
  <c r="W210" i="6"/>
  <c r="X210" i="6"/>
  <c r="Y210" i="6"/>
  <c r="Z210" i="6"/>
  <c r="AA210" i="6"/>
  <c r="AB210" i="6"/>
  <c r="Q211" i="6"/>
  <c r="R211" i="6"/>
  <c r="S211" i="6"/>
  <c r="T211" i="6"/>
  <c r="U211" i="6"/>
  <c r="W211" i="6"/>
  <c r="X211" i="6"/>
  <c r="Y211" i="6"/>
  <c r="Z211" i="6"/>
  <c r="AA211" i="6"/>
  <c r="AB211" i="6"/>
  <c r="Q212" i="6"/>
  <c r="R212" i="6"/>
  <c r="S212" i="6"/>
  <c r="T212" i="6"/>
  <c r="U212" i="6"/>
  <c r="W212" i="6"/>
  <c r="X212" i="6"/>
  <c r="Y212" i="6"/>
  <c r="Z212" i="6"/>
  <c r="AA212" i="6"/>
  <c r="AB212" i="6"/>
  <c r="Q213" i="6"/>
  <c r="R213" i="6"/>
  <c r="S213" i="6"/>
  <c r="T213" i="6"/>
  <c r="U213" i="6"/>
  <c r="W213" i="6"/>
  <c r="X213" i="6"/>
  <c r="Y213" i="6"/>
  <c r="Z213" i="6"/>
  <c r="AA213" i="6"/>
  <c r="AB213" i="6"/>
  <c r="Q214" i="6"/>
  <c r="R214" i="6"/>
  <c r="S214" i="6"/>
  <c r="T214" i="6"/>
  <c r="U214" i="6"/>
  <c r="W214" i="6"/>
  <c r="X214" i="6"/>
  <c r="Y214" i="6"/>
  <c r="Z214" i="6"/>
  <c r="AA214" i="6"/>
  <c r="AB214" i="6"/>
  <c r="Q215" i="6"/>
  <c r="R215" i="6"/>
  <c r="S215" i="6"/>
  <c r="T215" i="6"/>
  <c r="U215" i="6"/>
  <c r="W215" i="6"/>
  <c r="X215" i="6"/>
  <c r="Y215" i="6"/>
  <c r="Z215" i="6"/>
  <c r="AA215" i="6"/>
  <c r="AB215" i="6"/>
  <c r="Q216" i="6"/>
  <c r="R216" i="6"/>
  <c r="S216" i="6"/>
  <c r="T216" i="6"/>
  <c r="U216" i="6"/>
  <c r="W216" i="6"/>
  <c r="X216" i="6"/>
  <c r="Y216" i="6"/>
  <c r="Z216" i="6"/>
  <c r="AA216" i="6"/>
  <c r="AB216" i="6"/>
  <c r="Q217" i="6"/>
  <c r="R217" i="6"/>
  <c r="S217" i="6"/>
  <c r="T217" i="6"/>
  <c r="U217" i="6"/>
  <c r="W217" i="6"/>
  <c r="X217" i="6"/>
  <c r="Y217" i="6"/>
  <c r="Z217" i="6"/>
  <c r="AA217" i="6"/>
  <c r="AB217" i="6"/>
  <c r="Q218" i="6"/>
  <c r="R218" i="6"/>
  <c r="S218" i="6"/>
  <c r="T218" i="6"/>
  <c r="U218" i="6"/>
  <c r="W218" i="6"/>
  <c r="X218" i="6"/>
  <c r="Y218" i="6"/>
  <c r="Z218" i="6"/>
  <c r="AA218" i="6"/>
  <c r="AB218" i="6"/>
  <c r="Q219" i="6"/>
  <c r="R219" i="6"/>
  <c r="S219" i="6"/>
  <c r="T219" i="6"/>
  <c r="U219" i="6"/>
  <c r="W219" i="6"/>
  <c r="X219" i="6"/>
  <c r="Y219" i="6"/>
  <c r="Z219" i="6"/>
  <c r="AA219" i="6"/>
  <c r="AB219" i="6"/>
  <c r="Q220" i="6"/>
  <c r="R220" i="6"/>
  <c r="S220" i="6"/>
  <c r="T220" i="6"/>
  <c r="U220" i="6"/>
  <c r="W220" i="6"/>
  <c r="X220" i="6"/>
  <c r="Y220" i="6"/>
  <c r="Z220" i="6"/>
  <c r="AA220" i="6"/>
  <c r="AB220" i="6"/>
  <c r="Q221" i="6"/>
  <c r="R221" i="6"/>
  <c r="S221" i="6"/>
  <c r="T221" i="6"/>
  <c r="U221" i="6"/>
  <c r="W221" i="6"/>
  <c r="X221" i="6"/>
  <c r="Y221" i="6"/>
  <c r="Z221" i="6"/>
  <c r="AA221" i="6"/>
  <c r="AB221" i="6"/>
  <c r="Q222" i="6"/>
  <c r="R222" i="6"/>
  <c r="S222" i="6"/>
  <c r="T222" i="6"/>
  <c r="U222" i="6"/>
  <c r="W222" i="6"/>
  <c r="X222" i="6"/>
  <c r="Y222" i="6"/>
  <c r="Z222" i="6"/>
  <c r="AA222" i="6"/>
  <c r="AB222" i="6"/>
  <c r="Q223" i="6"/>
  <c r="R223" i="6"/>
  <c r="S223" i="6"/>
  <c r="T223" i="6"/>
  <c r="U223" i="6"/>
  <c r="W223" i="6"/>
  <c r="X223" i="6"/>
  <c r="Y223" i="6"/>
  <c r="Z223" i="6"/>
  <c r="AA223" i="6"/>
  <c r="AB223" i="6"/>
  <c r="Q224" i="6"/>
  <c r="R224" i="6"/>
  <c r="S224" i="6"/>
  <c r="T224" i="6"/>
  <c r="U224" i="6"/>
  <c r="W224" i="6"/>
  <c r="X224" i="6"/>
  <c r="Y224" i="6"/>
  <c r="Z224" i="6"/>
  <c r="AA224" i="6"/>
  <c r="AB224" i="6"/>
  <c r="Q225" i="6"/>
  <c r="R225" i="6"/>
  <c r="S225" i="6"/>
  <c r="T225" i="6"/>
  <c r="U225" i="6"/>
  <c r="W225" i="6"/>
  <c r="X225" i="6"/>
  <c r="Y225" i="6"/>
  <c r="Z225" i="6"/>
  <c r="AA225" i="6"/>
  <c r="AB225" i="6"/>
  <c r="Q226" i="6"/>
  <c r="R226" i="6"/>
  <c r="S226" i="6"/>
  <c r="T226" i="6"/>
  <c r="U226" i="6"/>
  <c r="W226" i="6"/>
  <c r="X226" i="6"/>
  <c r="Y226" i="6"/>
  <c r="Z226" i="6"/>
  <c r="AA226" i="6"/>
  <c r="AB226" i="6"/>
  <c r="Q227" i="6"/>
  <c r="R227" i="6"/>
  <c r="S227" i="6"/>
  <c r="T227" i="6"/>
  <c r="U227" i="6"/>
  <c r="W227" i="6"/>
  <c r="X227" i="6"/>
  <c r="Y227" i="6"/>
  <c r="Z227" i="6"/>
  <c r="AA227" i="6"/>
  <c r="AB227" i="6"/>
  <c r="Q228" i="6"/>
  <c r="R228" i="6"/>
  <c r="S228" i="6"/>
  <c r="T228" i="6"/>
  <c r="U228" i="6"/>
  <c r="W228" i="6"/>
  <c r="X228" i="6"/>
  <c r="Y228" i="6"/>
  <c r="Z228" i="6"/>
  <c r="AA228" i="6"/>
  <c r="AB228" i="6"/>
  <c r="Q229" i="6"/>
  <c r="R229" i="6"/>
  <c r="S229" i="6"/>
  <c r="T229" i="6"/>
  <c r="U229" i="6"/>
  <c r="W229" i="6"/>
  <c r="X229" i="6"/>
  <c r="Y229" i="6"/>
  <c r="Z229" i="6"/>
  <c r="AA229" i="6"/>
  <c r="AB229" i="6"/>
  <c r="Q230" i="6"/>
  <c r="R230" i="6"/>
  <c r="S230" i="6"/>
  <c r="T230" i="6"/>
  <c r="U230" i="6"/>
  <c r="W230" i="6"/>
  <c r="X230" i="6"/>
  <c r="Y230" i="6"/>
  <c r="Z230" i="6"/>
  <c r="AA230" i="6"/>
  <c r="AB230" i="6"/>
  <c r="Q231" i="6"/>
  <c r="R231" i="6"/>
  <c r="S231" i="6"/>
  <c r="T231" i="6"/>
  <c r="U231" i="6"/>
  <c r="W231" i="6"/>
  <c r="X231" i="6"/>
  <c r="Y231" i="6"/>
  <c r="Z231" i="6"/>
  <c r="AA231" i="6"/>
  <c r="AB231" i="6"/>
  <c r="Q232" i="6"/>
  <c r="R232" i="6"/>
  <c r="S232" i="6"/>
  <c r="T232" i="6"/>
  <c r="U232" i="6"/>
  <c r="W232" i="6"/>
  <c r="X232" i="6"/>
  <c r="Y232" i="6"/>
  <c r="Z232" i="6"/>
  <c r="AA232" i="6"/>
  <c r="AB232" i="6"/>
  <c r="Q233" i="6"/>
  <c r="R233" i="6"/>
  <c r="S233" i="6"/>
  <c r="T233" i="6"/>
  <c r="U233" i="6"/>
  <c r="W233" i="6"/>
  <c r="X233" i="6"/>
  <c r="Y233" i="6"/>
  <c r="Z233" i="6"/>
  <c r="AA233" i="6"/>
  <c r="AB233" i="6"/>
  <c r="Q234" i="6"/>
  <c r="R234" i="6"/>
  <c r="S234" i="6"/>
  <c r="T234" i="6"/>
  <c r="U234" i="6"/>
  <c r="W234" i="6"/>
  <c r="X234" i="6"/>
  <c r="Y234" i="6"/>
  <c r="Z234" i="6"/>
  <c r="AA234" i="6"/>
  <c r="AB234" i="6"/>
  <c r="Q235" i="6"/>
  <c r="R235" i="6"/>
  <c r="S235" i="6"/>
  <c r="T235" i="6"/>
  <c r="U235" i="6"/>
  <c r="W235" i="6"/>
  <c r="X235" i="6"/>
  <c r="Y235" i="6"/>
  <c r="Z235" i="6"/>
  <c r="AA235" i="6"/>
  <c r="AB235" i="6"/>
  <c r="Q236" i="6"/>
  <c r="R236" i="6"/>
  <c r="S236" i="6"/>
  <c r="T236" i="6"/>
  <c r="U236" i="6"/>
  <c r="W236" i="6"/>
  <c r="X236" i="6"/>
  <c r="Y236" i="6"/>
  <c r="Z236" i="6"/>
  <c r="AA236" i="6"/>
  <c r="AB236" i="6"/>
  <c r="Q237" i="6"/>
  <c r="R237" i="6"/>
  <c r="S237" i="6"/>
  <c r="T237" i="6"/>
  <c r="U237" i="6"/>
  <c r="W237" i="6"/>
  <c r="X237" i="6"/>
  <c r="Y237" i="6"/>
  <c r="Z237" i="6"/>
  <c r="AA237" i="6"/>
  <c r="AB237" i="6"/>
  <c r="Q238" i="6"/>
  <c r="R238" i="6"/>
  <c r="S238" i="6"/>
  <c r="T238" i="6"/>
  <c r="U238" i="6"/>
  <c r="W238" i="6"/>
  <c r="X238" i="6"/>
  <c r="Y238" i="6"/>
  <c r="Z238" i="6"/>
  <c r="AA238" i="6"/>
  <c r="AB238" i="6"/>
  <c r="Q239" i="6"/>
  <c r="R239" i="6"/>
  <c r="S239" i="6"/>
  <c r="T239" i="6"/>
  <c r="U239" i="6"/>
  <c r="W239" i="6"/>
  <c r="X239" i="6"/>
  <c r="Y239" i="6"/>
  <c r="Z239" i="6"/>
  <c r="AA239" i="6"/>
  <c r="AB239" i="6"/>
  <c r="Q240" i="6"/>
  <c r="R240" i="6"/>
  <c r="S240" i="6"/>
  <c r="T240" i="6"/>
  <c r="U240" i="6"/>
  <c r="W240" i="6"/>
  <c r="X240" i="6"/>
  <c r="Y240" i="6"/>
  <c r="Z240" i="6"/>
  <c r="AA240" i="6"/>
  <c r="AB240" i="6"/>
  <c r="Q241" i="6"/>
  <c r="R241" i="6"/>
  <c r="S241" i="6"/>
  <c r="T241" i="6"/>
  <c r="U241" i="6"/>
  <c r="W241" i="6"/>
  <c r="X241" i="6"/>
  <c r="Y241" i="6"/>
  <c r="Z241" i="6"/>
  <c r="AA241" i="6"/>
  <c r="AB241" i="6"/>
  <c r="Q242" i="6"/>
  <c r="R242" i="6"/>
  <c r="S242" i="6"/>
  <c r="T242" i="6"/>
  <c r="U242" i="6"/>
  <c r="W242" i="6"/>
  <c r="X242" i="6"/>
  <c r="Y242" i="6"/>
  <c r="Z242" i="6"/>
  <c r="AA242" i="6"/>
  <c r="AB242" i="6"/>
  <c r="Q243" i="6"/>
  <c r="R243" i="6"/>
  <c r="S243" i="6"/>
  <c r="T243" i="6"/>
  <c r="U243" i="6"/>
  <c r="W243" i="6"/>
  <c r="X243" i="6"/>
  <c r="Y243" i="6"/>
  <c r="Z243" i="6"/>
  <c r="AA243" i="6"/>
  <c r="AB243" i="6"/>
  <c r="Q244" i="6"/>
  <c r="R244" i="6"/>
  <c r="S244" i="6"/>
  <c r="T244" i="6"/>
  <c r="U244" i="6"/>
  <c r="W244" i="6"/>
  <c r="X244" i="6"/>
  <c r="Y244" i="6"/>
  <c r="Z244" i="6"/>
  <c r="AA244" i="6"/>
  <c r="AB244" i="6"/>
  <c r="Q245" i="6"/>
  <c r="R245" i="6"/>
  <c r="S245" i="6"/>
  <c r="T245" i="6"/>
  <c r="U245" i="6"/>
  <c r="W245" i="6"/>
  <c r="X245" i="6"/>
  <c r="Y245" i="6"/>
  <c r="Z245" i="6"/>
  <c r="AA245" i="6"/>
  <c r="AB245" i="6"/>
  <c r="Q246" i="6"/>
  <c r="R246" i="6"/>
  <c r="S246" i="6"/>
  <c r="T246" i="6"/>
  <c r="U246" i="6"/>
  <c r="W246" i="6"/>
  <c r="X246" i="6"/>
  <c r="Y246" i="6"/>
  <c r="Z246" i="6"/>
  <c r="AA246" i="6"/>
  <c r="AB246" i="6"/>
  <c r="Q247" i="6"/>
  <c r="R247" i="6"/>
  <c r="S247" i="6"/>
  <c r="T247" i="6"/>
  <c r="U247" i="6"/>
  <c r="W247" i="6"/>
  <c r="X247" i="6"/>
  <c r="Y247" i="6"/>
  <c r="Z247" i="6"/>
  <c r="AA247" i="6"/>
  <c r="AB247" i="6"/>
  <c r="Q248" i="6"/>
  <c r="R248" i="6"/>
  <c r="S248" i="6"/>
  <c r="T248" i="6"/>
  <c r="U248" i="6"/>
  <c r="W248" i="6"/>
  <c r="X248" i="6"/>
  <c r="Y248" i="6"/>
  <c r="Z248" i="6"/>
  <c r="AA248" i="6"/>
  <c r="AB248" i="6"/>
  <c r="Q249" i="6"/>
  <c r="R249" i="6"/>
  <c r="S249" i="6"/>
  <c r="T249" i="6"/>
  <c r="U249" i="6"/>
  <c r="W249" i="6"/>
  <c r="X249" i="6"/>
  <c r="Y249" i="6"/>
  <c r="Z249" i="6"/>
  <c r="AA249" i="6"/>
  <c r="AB249" i="6"/>
  <c r="R250" i="6"/>
  <c r="S250" i="6"/>
  <c r="T250" i="6"/>
  <c r="U250" i="6"/>
  <c r="W250" i="6"/>
  <c r="X250" i="6"/>
  <c r="Y250" i="6"/>
  <c r="Z250" i="6"/>
  <c r="AA250" i="6"/>
  <c r="AB250" i="6"/>
  <c r="Q251" i="6"/>
  <c r="R251" i="6"/>
  <c r="S251" i="6"/>
  <c r="T251" i="6"/>
  <c r="U251" i="6"/>
  <c r="W251" i="6"/>
  <c r="X251" i="6"/>
  <c r="Y251" i="6"/>
  <c r="Z251" i="6"/>
  <c r="AA251" i="6"/>
  <c r="AB251" i="6"/>
  <c r="Q252" i="6"/>
  <c r="R252" i="6"/>
  <c r="S252" i="6"/>
  <c r="T252" i="6"/>
  <c r="U252" i="6"/>
  <c r="W252" i="6"/>
  <c r="X252" i="6"/>
  <c r="Y252" i="6"/>
  <c r="Z252" i="6"/>
  <c r="AA252" i="6"/>
  <c r="AB252" i="6"/>
  <c r="Q253" i="6"/>
  <c r="R253" i="6"/>
  <c r="S253" i="6"/>
  <c r="T253" i="6"/>
  <c r="U253" i="6"/>
  <c r="W253" i="6"/>
  <c r="X253" i="6"/>
  <c r="Y253" i="6"/>
  <c r="Z253" i="6"/>
  <c r="AA253" i="6"/>
  <c r="AB253" i="6"/>
  <c r="Q254" i="6"/>
  <c r="R254" i="6"/>
  <c r="S254" i="6"/>
  <c r="T254" i="6"/>
  <c r="U254" i="6"/>
  <c r="W254" i="6"/>
  <c r="X254" i="6"/>
  <c r="Y254" i="6"/>
  <c r="Z254" i="6"/>
  <c r="AA254" i="6"/>
  <c r="AB254" i="6"/>
  <c r="Q255" i="6"/>
  <c r="R255" i="6"/>
  <c r="S255" i="6"/>
  <c r="T255" i="6"/>
  <c r="U255" i="6"/>
  <c r="W255" i="6"/>
  <c r="X255" i="6"/>
  <c r="Y255" i="6"/>
  <c r="Z255" i="6"/>
  <c r="AA255" i="6"/>
  <c r="AB255" i="6"/>
  <c r="Q256" i="6"/>
  <c r="R256" i="6"/>
  <c r="S256" i="6"/>
  <c r="T256" i="6"/>
  <c r="U256" i="6"/>
  <c r="W256" i="6"/>
  <c r="X256" i="6"/>
  <c r="Y256" i="6"/>
  <c r="Z256" i="6"/>
  <c r="AA256" i="6"/>
  <c r="AB256" i="6"/>
  <c r="Q257" i="6"/>
  <c r="R257" i="6"/>
  <c r="S257" i="6"/>
  <c r="T257" i="6"/>
  <c r="U257" i="6"/>
  <c r="W257" i="6"/>
  <c r="X257" i="6"/>
  <c r="Y257" i="6"/>
  <c r="Z257" i="6"/>
  <c r="AA257" i="6"/>
  <c r="AB257" i="6"/>
  <c r="Q258" i="6"/>
  <c r="R258" i="6"/>
  <c r="S258" i="6"/>
  <c r="T258" i="6"/>
  <c r="U258" i="6"/>
  <c r="W258" i="6"/>
  <c r="X258" i="6"/>
  <c r="Y258" i="6"/>
  <c r="Z258" i="6"/>
  <c r="AA258" i="6"/>
  <c r="AB258" i="6"/>
  <c r="Q259" i="6"/>
  <c r="R259" i="6"/>
  <c r="S259" i="6"/>
  <c r="T259" i="6"/>
  <c r="U259" i="6"/>
  <c r="W259" i="6"/>
  <c r="X259" i="6"/>
  <c r="Y259" i="6"/>
  <c r="Z259" i="6"/>
  <c r="AA259" i="6"/>
  <c r="AB259" i="6"/>
  <c r="Q260" i="6"/>
  <c r="R260" i="6"/>
  <c r="S260" i="6"/>
  <c r="T260" i="6"/>
  <c r="U260" i="6"/>
  <c r="W260" i="6"/>
  <c r="X260" i="6"/>
  <c r="Y260" i="6"/>
  <c r="Z260" i="6"/>
  <c r="AA260" i="6"/>
  <c r="AB260" i="6"/>
  <c r="Q261" i="6"/>
  <c r="R261" i="6"/>
  <c r="S261" i="6"/>
  <c r="T261" i="6"/>
  <c r="U261" i="6"/>
  <c r="W261" i="6"/>
  <c r="X261" i="6"/>
  <c r="Y261" i="6"/>
  <c r="Z261" i="6"/>
  <c r="AA261" i="6"/>
  <c r="AB261" i="6"/>
  <c r="Q262" i="6"/>
  <c r="R262" i="6"/>
  <c r="S262" i="6"/>
  <c r="T262" i="6"/>
  <c r="U262" i="6"/>
  <c r="W262" i="6"/>
  <c r="X262" i="6"/>
  <c r="Y262" i="6"/>
  <c r="Z262" i="6"/>
  <c r="AA262" i="6"/>
  <c r="AB262" i="6"/>
  <c r="Q263" i="6"/>
  <c r="R263" i="6"/>
  <c r="S263" i="6"/>
  <c r="T263" i="6"/>
  <c r="U263" i="6"/>
  <c r="W263" i="6"/>
  <c r="X263" i="6"/>
  <c r="Y263" i="6"/>
  <c r="Z263" i="6"/>
  <c r="AA263" i="6"/>
  <c r="AB263" i="6"/>
  <c r="Q264" i="6"/>
  <c r="R264" i="6"/>
  <c r="S264" i="6"/>
  <c r="T264" i="6"/>
  <c r="U264" i="6"/>
  <c r="W264" i="6"/>
  <c r="X264" i="6"/>
  <c r="Y264" i="6"/>
  <c r="Z264" i="6"/>
  <c r="AA264" i="6"/>
  <c r="AB264" i="6"/>
  <c r="Q265" i="6"/>
  <c r="R265" i="6"/>
  <c r="S265" i="6"/>
  <c r="T265" i="6"/>
  <c r="U265" i="6"/>
  <c r="W265" i="6"/>
  <c r="X265" i="6"/>
  <c r="Y265" i="6"/>
  <c r="Z265" i="6"/>
  <c r="AA265" i="6"/>
  <c r="AB265" i="6"/>
  <c r="Q266" i="6"/>
  <c r="R266" i="6"/>
  <c r="S266" i="6"/>
  <c r="T266" i="6"/>
  <c r="U266" i="6"/>
  <c r="W266" i="6"/>
  <c r="X266" i="6"/>
  <c r="Y266" i="6"/>
  <c r="Z266" i="6"/>
  <c r="AA266" i="6"/>
  <c r="AB266" i="6"/>
  <c r="Q267" i="6"/>
  <c r="R267" i="6"/>
  <c r="S267" i="6"/>
  <c r="T267" i="6"/>
  <c r="U267" i="6"/>
  <c r="W267" i="6"/>
  <c r="X267" i="6"/>
  <c r="Y267" i="6"/>
  <c r="Z267" i="6"/>
  <c r="AA267" i="6"/>
  <c r="AB267" i="6"/>
  <c r="Q268" i="6"/>
  <c r="R268" i="6"/>
  <c r="S268" i="6"/>
  <c r="T268" i="6"/>
  <c r="U268" i="6"/>
  <c r="W268" i="6"/>
  <c r="X268" i="6"/>
  <c r="Y268" i="6"/>
  <c r="Z268" i="6"/>
  <c r="AA268" i="6"/>
  <c r="AB268" i="6"/>
  <c r="Q269" i="6"/>
  <c r="R269" i="6"/>
  <c r="S269" i="6"/>
  <c r="T269" i="6"/>
  <c r="U269" i="6"/>
  <c r="W269" i="6"/>
  <c r="X269" i="6"/>
  <c r="Y269" i="6"/>
  <c r="Z269" i="6"/>
  <c r="AA269" i="6"/>
  <c r="AB269" i="6"/>
  <c r="Q270" i="6"/>
  <c r="R270" i="6"/>
  <c r="S270" i="6"/>
  <c r="T270" i="6"/>
  <c r="U270" i="6"/>
  <c r="W270" i="6"/>
  <c r="X270" i="6"/>
  <c r="Y270" i="6"/>
  <c r="Z270" i="6"/>
  <c r="AA270" i="6"/>
  <c r="AB270" i="6"/>
  <c r="Q271" i="6"/>
  <c r="R271" i="6"/>
  <c r="S271" i="6"/>
  <c r="T271" i="6"/>
  <c r="U271" i="6"/>
  <c r="W271" i="6"/>
  <c r="X271" i="6"/>
  <c r="Y271" i="6"/>
  <c r="Z271" i="6"/>
  <c r="AA271" i="6"/>
  <c r="AB271" i="6"/>
  <c r="Q272" i="6"/>
  <c r="R272" i="6"/>
  <c r="S272" i="6"/>
  <c r="T272" i="6"/>
  <c r="U272" i="6"/>
  <c r="W272" i="6"/>
  <c r="X272" i="6"/>
  <c r="Y272" i="6"/>
  <c r="Z272" i="6"/>
  <c r="AA272" i="6"/>
  <c r="AB272" i="6"/>
  <c r="Q273" i="6"/>
  <c r="R273" i="6"/>
  <c r="S273" i="6"/>
  <c r="T273" i="6"/>
  <c r="U273" i="6"/>
  <c r="W273" i="6"/>
  <c r="X273" i="6"/>
  <c r="Y273" i="6"/>
  <c r="Z273" i="6"/>
  <c r="AA273" i="6"/>
  <c r="AB273" i="6"/>
  <c r="Q274" i="6"/>
  <c r="R274" i="6"/>
  <c r="S274" i="6"/>
  <c r="T274" i="6"/>
  <c r="U274" i="6"/>
  <c r="W274" i="6"/>
  <c r="X274" i="6"/>
  <c r="Y274" i="6"/>
  <c r="Z274" i="6"/>
  <c r="AA274" i="6"/>
  <c r="AB274" i="6"/>
  <c r="Q275" i="6"/>
  <c r="R275" i="6"/>
  <c r="S275" i="6"/>
  <c r="T275" i="6"/>
  <c r="U275" i="6"/>
  <c r="W275" i="6"/>
  <c r="X275" i="6"/>
  <c r="Y275" i="6"/>
  <c r="Z275" i="6"/>
  <c r="AA275" i="6"/>
  <c r="AB275" i="6"/>
  <c r="Q276" i="6"/>
  <c r="R276" i="6"/>
  <c r="S276" i="6"/>
  <c r="T276" i="6"/>
  <c r="U276" i="6"/>
  <c r="W276" i="6"/>
  <c r="X276" i="6"/>
  <c r="Y276" i="6"/>
  <c r="Z276" i="6"/>
  <c r="AA276" i="6"/>
  <c r="AB276" i="6"/>
  <c r="Q277" i="6"/>
  <c r="R277" i="6"/>
  <c r="S277" i="6"/>
  <c r="T277" i="6"/>
  <c r="U277" i="6"/>
  <c r="W277" i="6"/>
  <c r="X277" i="6"/>
  <c r="Y277" i="6"/>
  <c r="Z277" i="6"/>
  <c r="AA277" i="6"/>
  <c r="AB277" i="6"/>
  <c r="Q278" i="6"/>
  <c r="R278" i="6"/>
  <c r="S278" i="6"/>
  <c r="T278" i="6"/>
  <c r="U278" i="6"/>
  <c r="W278" i="6"/>
  <c r="X278" i="6"/>
  <c r="Y278" i="6"/>
  <c r="Z278" i="6"/>
  <c r="AA278" i="6"/>
  <c r="AB278" i="6"/>
  <c r="Q279" i="6"/>
  <c r="R279" i="6"/>
  <c r="S279" i="6"/>
  <c r="T279" i="6"/>
  <c r="U279" i="6"/>
  <c r="W279" i="6"/>
  <c r="X279" i="6"/>
  <c r="Y279" i="6"/>
  <c r="Z279" i="6"/>
  <c r="AA279" i="6"/>
  <c r="AB279" i="6"/>
  <c r="Q280" i="6"/>
  <c r="R280" i="6"/>
  <c r="S280" i="6"/>
  <c r="T280" i="6"/>
  <c r="U280" i="6"/>
  <c r="W280" i="6"/>
  <c r="X280" i="6"/>
  <c r="Y280" i="6"/>
  <c r="Z280" i="6"/>
  <c r="AA280" i="6"/>
  <c r="AB280" i="6"/>
  <c r="Q281" i="6"/>
  <c r="R281" i="6"/>
  <c r="S281" i="6"/>
  <c r="T281" i="6"/>
  <c r="U281" i="6"/>
  <c r="W281" i="6"/>
  <c r="X281" i="6"/>
  <c r="Y281" i="6"/>
  <c r="Z281" i="6"/>
  <c r="AA281" i="6"/>
  <c r="AB281" i="6"/>
  <c r="Q282" i="6"/>
  <c r="R282" i="6"/>
  <c r="S282" i="6"/>
  <c r="T282" i="6"/>
  <c r="U282" i="6"/>
  <c r="W282" i="6"/>
  <c r="X282" i="6"/>
  <c r="Y282" i="6"/>
  <c r="Z282" i="6"/>
  <c r="AA282" i="6"/>
  <c r="AB282" i="6"/>
  <c r="Q283" i="6"/>
  <c r="R283" i="6"/>
  <c r="S283" i="6"/>
  <c r="T283" i="6"/>
  <c r="U283" i="6"/>
  <c r="W283" i="6"/>
  <c r="X283" i="6"/>
  <c r="Y283" i="6"/>
  <c r="Z283" i="6"/>
  <c r="AA283" i="6"/>
  <c r="AB283" i="6"/>
  <c r="Q284" i="6"/>
  <c r="R284" i="6"/>
  <c r="S284" i="6"/>
  <c r="T284" i="6"/>
  <c r="U284" i="6"/>
  <c r="W284" i="6"/>
  <c r="X284" i="6"/>
  <c r="Y284" i="6"/>
  <c r="Z284" i="6"/>
  <c r="AA284" i="6"/>
  <c r="AB284" i="6"/>
  <c r="Q285" i="6"/>
  <c r="R285" i="6"/>
  <c r="S285" i="6"/>
  <c r="T285" i="6"/>
  <c r="U285" i="6"/>
  <c r="W285" i="6"/>
  <c r="X285" i="6"/>
  <c r="Y285" i="6"/>
  <c r="Z285" i="6"/>
  <c r="AA285" i="6"/>
  <c r="AB285" i="6"/>
  <c r="Q286" i="6"/>
  <c r="R286" i="6"/>
  <c r="S286" i="6"/>
  <c r="T286" i="6"/>
  <c r="U286" i="6"/>
  <c r="W286" i="6"/>
  <c r="X286" i="6"/>
  <c r="Y286" i="6"/>
  <c r="Z286" i="6"/>
  <c r="AA286" i="6"/>
  <c r="AB286" i="6"/>
  <c r="Q287" i="6"/>
  <c r="R287" i="6"/>
  <c r="S287" i="6"/>
  <c r="T287" i="6"/>
  <c r="U287" i="6"/>
  <c r="W287" i="6"/>
  <c r="X287" i="6"/>
  <c r="Y287" i="6"/>
  <c r="Z287" i="6"/>
  <c r="AA287" i="6"/>
  <c r="AB287" i="6"/>
  <c r="Q288" i="6"/>
  <c r="R288" i="6"/>
  <c r="S288" i="6"/>
  <c r="T288" i="6"/>
  <c r="U288" i="6"/>
  <c r="W288" i="6"/>
  <c r="X288" i="6"/>
  <c r="Y288" i="6"/>
  <c r="Z288" i="6"/>
  <c r="AA288" i="6"/>
  <c r="AB288" i="6"/>
  <c r="Q289" i="6"/>
  <c r="R289" i="6"/>
  <c r="S289" i="6"/>
  <c r="T289" i="6"/>
  <c r="U289" i="6"/>
  <c r="W289" i="6"/>
  <c r="X289" i="6"/>
  <c r="Y289" i="6"/>
  <c r="Z289" i="6"/>
  <c r="AA289" i="6"/>
  <c r="AB289" i="6"/>
  <c r="Q290" i="6"/>
  <c r="R290" i="6"/>
  <c r="S290" i="6"/>
  <c r="T290" i="6"/>
  <c r="U290" i="6"/>
  <c r="W290" i="6"/>
  <c r="X290" i="6"/>
  <c r="Y290" i="6"/>
  <c r="Z290" i="6"/>
  <c r="AA290" i="6"/>
  <c r="AB290" i="6"/>
  <c r="Q291" i="6"/>
  <c r="R291" i="6"/>
  <c r="S291" i="6"/>
  <c r="T291" i="6"/>
  <c r="U291" i="6"/>
  <c r="W291" i="6"/>
  <c r="X291" i="6"/>
  <c r="Y291" i="6"/>
  <c r="Z291" i="6"/>
  <c r="AA291" i="6"/>
  <c r="AB291" i="6"/>
  <c r="Q292" i="6"/>
  <c r="R292" i="6"/>
  <c r="S292" i="6"/>
  <c r="T292" i="6"/>
  <c r="U292" i="6"/>
  <c r="W292" i="6"/>
  <c r="X292" i="6"/>
  <c r="Y292" i="6"/>
  <c r="Z292" i="6"/>
  <c r="AA292" i="6"/>
  <c r="AB292" i="6"/>
  <c r="Q293" i="6"/>
  <c r="R293" i="6"/>
  <c r="S293" i="6"/>
  <c r="T293" i="6"/>
  <c r="U293" i="6"/>
  <c r="W293" i="6"/>
  <c r="X293" i="6"/>
  <c r="Y293" i="6"/>
  <c r="Z293" i="6"/>
  <c r="AA293" i="6"/>
  <c r="AB293" i="6"/>
  <c r="Q294" i="6"/>
  <c r="R294" i="6"/>
  <c r="S294" i="6"/>
  <c r="T294" i="6"/>
  <c r="U294" i="6"/>
  <c r="W294" i="6"/>
  <c r="X294" i="6"/>
  <c r="Y294" i="6"/>
  <c r="Z294" i="6"/>
  <c r="AA294" i="6"/>
  <c r="AB294" i="6"/>
  <c r="Q295" i="6"/>
  <c r="R295" i="6"/>
  <c r="S295" i="6"/>
  <c r="T295" i="6"/>
  <c r="U295" i="6"/>
  <c r="W295" i="6"/>
  <c r="X295" i="6"/>
  <c r="Y295" i="6"/>
  <c r="Z295" i="6"/>
  <c r="AA295" i="6"/>
  <c r="AB295" i="6"/>
  <c r="Q296" i="6"/>
  <c r="R296" i="6"/>
  <c r="S296" i="6"/>
  <c r="T296" i="6"/>
  <c r="U296" i="6"/>
  <c r="W296" i="6"/>
  <c r="X296" i="6"/>
  <c r="Y296" i="6"/>
  <c r="Z296" i="6"/>
  <c r="AA296" i="6"/>
  <c r="AB296" i="6"/>
  <c r="Q297" i="6"/>
  <c r="R297" i="6"/>
  <c r="S297" i="6"/>
  <c r="T297" i="6"/>
  <c r="U297" i="6"/>
  <c r="W297" i="6"/>
  <c r="X297" i="6"/>
  <c r="Y297" i="6"/>
  <c r="Z297" i="6"/>
  <c r="AA297" i="6"/>
  <c r="AB297" i="6"/>
  <c r="Q298" i="6"/>
  <c r="R298" i="6"/>
  <c r="S298" i="6"/>
  <c r="T298" i="6"/>
  <c r="U298" i="6"/>
  <c r="W298" i="6"/>
  <c r="X298" i="6"/>
  <c r="Y298" i="6"/>
  <c r="Z298" i="6"/>
  <c r="AA298" i="6"/>
  <c r="AB298" i="6"/>
  <c r="Q299" i="6"/>
  <c r="R299" i="6"/>
  <c r="S299" i="6"/>
  <c r="T299" i="6"/>
  <c r="U299" i="6"/>
  <c r="W299" i="6"/>
  <c r="X299" i="6"/>
  <c r="Y299" i="6"/>
  <c r="Z299" i="6"/>
  <c r="AA299" i="6"/>
  <c r="AB299" i="6"/>
  <c r="Q300" i="6"/>
  <c r="R300" i="6"/>
  <c r="S300" i="6"/>
  <c r="T300" i="6"/>
  <c r="U300" i="6"/>
  <c r="W300" i="6"/>
  <c r="X300" i="6"/>
  <c r="Y300" i="6"/>
  <c r="Z300" i="6"/>
  <c r="AA300" i="6"/>
  <c r="AB300" i="6"/>
  <c r="Q301" i="6"/>
  <c r="R301" i="6"/>
  <c r="S301" i="6"/>
  <c r="T301" i="6"/>
  <c r="U301" i="6"/>
  <c r="W301" i="6"/>
  <c r="X301" i="6"/>
  <c r="Y301" i="6"/>
  <c r="Z301" i="6"/>
  <c r="AA301" i="6"/>
  <c r="AB301" i="6"/>
  <c r="Q302" i="6"/>
  <c r="R302" i="6"/>
  <c r="S302" i="6"/>
  <c r="T302" i="6"/>
  <c r="U302" i="6"/>
  <c r="W302" i="6"/>
  <c r="X302" i="6"/>
  <c r="Y302" i="6"/>
  <c r="Z302" i="6"/>
  <c r="AA302" i="6"/>
  <c r="AB302" i="6"/>
  <c r="Q303" i="6"/>
  <c r="R303" i="6"/>
  <c r="S303" i="6"/>
  <c r="T303" i="6"/>
  <c r="U303" i="6"/>
  <c r="W303" i="6"/>
  <c r="X303" i="6"/>
  <c r="Y303" i="6"/>
  <c r="Z303" i="6"/>
  <c r="AA303" i="6"/>
  <c r="AB303" i="6"/>
  <c r="C3" i="8"/>
  <c r="E3" i="8"/>
  <c r="H3" i="8"/>
  <c r="C4" i="8"/>
  <c r="D4" i="8"/>
  <c r="E4" i="8"/>
  <c r="F4" i="8"/>
  <c r="G4" i="8"/>
  <c r="H4" i="8"/>
  <c r="I4" i="8"/>
  <c r="J4" i="8"/>
  <c r="K4" i="8"/>
  <c r="L4" i="8"/>
  <c r="M4" i="8"/>
  <c r="N4" i="8"/>
  <c r="C5" i="8"/>
  <c r="E5" i="8"/>
  <c r="H5" i="8"/>
  <c r="C6" i="8"/>
  <c r="D6" i="8"/>
  <c r="E6" i="8"/>
  <c r="F6" i="8"/>
  <c r="G6" i="8"/>
  <c r="H6" i="8"/>
  <c r="I6" i="8"/>
  <c r="J6" i="8"/>
  <c r="K6" i="8"/>
  <c r="L6" i="8"/>
  <c r="N6" i="8"/>
  <c r="C7" i="8"/>
  <c r="E7" i="8"/>
  <c r="H7" i="8"/>
  <c r="C8" i="8"/>
  <c r="D8" i="8"/>
  <c r="E8" i="8"/>
  <c r="F8" i="8"/>
  <c r="G8" i="8"/>
  <c r="H8" i="8"/>
  <c r="I8" i="8"/>
  <c r="J8" i="8"/>
  <c r="K8" i="8"/>
  <c r="L8" i="8"/>
  <c r="M8" i="8"/>
  <c r="N8" i="8"/>
  <c r="L3" i="1"/>
  <c r="M3" i="1"/>
  <c r="N3" i="1"/>
  <c r="O3" i="1"/>
  <c r="R3" i="1"/>
  <c r="S3" i="1"/>
  <c r="T3" i="1"/>
  <c r="U3" i="1"/>
  <c r="V3" i="1"/>
  <c r="L4" i="1"/>
  <c r="M4" i="1"/>
  <c r="N4" i="1"/>
  <c r="O4" i="1"/>
  <c r="R4" i="1"/>
  <c r="S4" i="1"/>
  <c r="T4" i="1"/>
  <c r="U4" i="1"/>
  <c r="V4" i="1"/>
  <c r="L5" i="1"/>
  <c r="M5" i="1"/>
  <c r="N5" i="1"/>
  <c r="O5" i="1"/>
  <c r="R5" i="1"/>
  <c r="S5" i="1"/>
  <c r="T5" i="1"/>
  <c r="U5" i="1"/>
  <c r="V5" i="1"/>
  <c r="L6" i="1"/>
  <c r="M6" i="1"/>
  <c r="N6" i="1"/>
  <c r="O6" i="1"/>
  <c r="R6" i="1"/>
  <c r="S6" i="1"/>
  <c r="T6" i="1"/>
  <c r="U6" i="1"/>
  <c r="V6" i="1"/>
  <c r="L7" i="1"/>
  <c r="M7" i="1"/>
  <c r="N7" i="1"/>
  <c r="O7" i="1"/>
  <c r="R7" i="1"/>
  <c r="S7" i="1"/>
  <c r="T7" i="1"/>
  <c r="U7" i="1"/>
  <c r="V7" i="1"/>
  <c r="L8" i="1"/>
  <c r="M8" i="1"/>
  <c r="N8" i="1"/>
  <c r="O8" i="1"/>
  <c r="R8" i="1"/>
  <c r="S8" i="1"/>
  <c r="T8" i="1"/>
  <c r="U8" i="1"/>
  <c r="V8" i="1"/>
  <c r="L9" i="1"/>
  <c r="M9" i="1"/>
  <c r="N9" i="1"/>
  <c r="O9" i="1"/>
  <c r="R9" i="1"/>
  <c r="S9" i="1"/>
  <c r="T9" i="1"/>
  <c r="U9" i="1"/>
  <c r="V9" i="1"/>
  <c r="L10" i="1"/>
  <c r="M10" i="1"/>
  <c r="N10" i="1"/>
  <c r="O10" i="1"/>
  <c r="R10" i="1"/>
  <c r="S10" i="1"/>
  <c r="T10" i="1"/>
  <c r="U10" i="1"/>
  <c r="V10" i="1"/>
  <c r="L11" i="1"/>
  <c r="M11" i="1"/>
  <c r="N11" i="1"/>
  <c r="O11" i="1"/>
  <c r="R11" i="1"/>
  <c r="S11" i="1"/>
  <c r="T11" i="1"/>
  <c r="U11" i="1"/>
  <c r="V11" i="1"/>
  <c r="L12" i="1"/>
  <c r="M12" i="1"/>
  <c r="N12" i="1"/>
  <c r="O12" i="1"/>
  <c r="R12" i="1"/>
  <c r="S12" i="1"/>
  <c r="T12" i="1"/>
  <c r="U12" i="1"/>
  <c r="V12" i="1"/>
  <c r="L13" i="1"/>
  <c r="M13" i="1"/>
  <c r="N13" i="1"/>
  <c r="O13" i="1"/>
  <c r="R13" i="1"/>
  <c r="S13" i="1"/>
  <c r="T13" i="1"/>
  <c r="U13" i="1"/>
  <c r="V13" i="1"/>
  <c r="L14" i="1"/>
  <c r="M14" i="1"/>
  <c r="N14" i="1"/>
  <c r="O14" i="1"/>
  <c r="R14" i="1"/>
  <c r="S14" i="1"/>
  <c r="T14" i="1"/>
  <c r="U14" i="1"/>
  <c r="V14" i="1"/>
  <c r="L15" i="1"/>
  <c r="M15" i="1"/>
  <c r="N15" i="1"/>
  <c r="O15" i="1"/>
  <c r="R15" i="1"/>
  <c r="S15" i="1"/>
  <c r="T15" i="1"/>
  <c r="U15" i="1"/>
  <c r="V15" i="1"/>
  <c r="L16" i="1"/>
  <c r="M16" i="1"/>
  <c r="N16" i="1"/>
  <c r="O16" i="1"/>
  <c r="R16" i="1"/>
  <c r="S16" i="1"/>
  <c r="T16" i="1"/>
  <c r="U16" i="1"/>
  <c r="V16" i="1"/>
  <c r="L17" i="1"/>
  <c r="M17" i="1"/>
  <c r="N17" i="1"/>
  <c r="O17" i="1"/>
  <c r="R17" i="1"/>
  <c r="S17" i="1"/>
  <c r="T17" i="1"/>
  <c r="U17" i="1"/>
  <c r="V17" i="1"/>
  <c r="L18" i="1"/>
  <c r="M18" i="1"/>
  <c r="N18" i="1"/>
  <c r="O18" i="1"/>
  <c r="R18" i="1"/>
  <c r="S18" i="1"/>
  <c r="T18" i="1"/>
  <c r="U18" i="1"/>
  <c r="V18" i="1"/>
  <c r="L19" i="1"/>
  <c r="M19" i="1"/>
  <c r="N19" i="1"/>
  <c r="O19" i="1"/>
  <c r="R19" i="1"/>
  <c r="S19" i="1"/>
  <c r="T19" i="1"/>
  <c r="U19" i="1"/>
  <c r="V19" i="1"/>
  <c r="L20" i="1"/>
  <c r="M20" i="1"/>
  <c r="N20" i="1"/>
  <c r="O20" i="1"/>
  <c r="R20" i="1"/>
  <c r="S20" i="1"/>
  <c r="T20" i="1"/>
  <c r="U20" i="1"/>
  <c r="V20" i="1"/>
  <c r="L21" i="1"/>
  <c r="M21" i="1"/>
  <c r="N21" i="1"/>
  <c r="O21" i="1"/>
  <c r="R21" i="1"/>
  <c r="S21" i="1"/>
  <c r="T21" i="1"/>
  <c r="U21" i="1"/>
  <c r="V21" i="1"/>
  <c r="L22" i="1"/>
  <c r="M22" i="1"/>
  <c r="N22" i="1"/>
  <c r="O22" i="1"/>
  <c r="R22" i="1"/>
  <c r="S22" i="1"/>
  <c r="T22" i="1"/>
  <c r="U22" i="1"/>
  <c r="V22" i="1"/>
  <c r="L23" i="1"/>
  <c r="M23" i="1"/>
  <c r="N23" i="1"/>
  <c r="O23" i="1"/>
  <c r="R23" i="1"/>
  <c r="S23" i="1"/>
  <c r="T23" i="1"/>
  <c r="U23" i="1"/>
  <c r="V23" i="1"/>
  <c r="L24" i="1"/>
  <c r="M24" i="1"/>
  <c r="N24" i="1"/>
  <c r="O24" i="1"/>
  <c r="R24" i="1"/>
  <c r="S24" i="1"/>
  <c r="T24" i="1"/>
  <c r="U24" i="1"/>
  <c r="V24" i="1"/>
  <c r="L25" i="1"/>
  <c r="M25" i="1"/>
  <c r="N25" i="1"/>
  <c r="O25" i="1"/>
  <c r="R25" i="1"/>
  <c r="S25" i="1"/>
  <c r="T25" i="1"/>
  <c r="U25" i="1"/>
  <c r="V25" i="1"/>
  <c r="L26" i="1"/>
  <c r="M26" i="1"/>
  <c r="N26" i="1"/>
  <c r="O26" i="1"/>
  <c r="R26" i="1"/>
  <c r="S26" i="1"/>
  <c r="T26" i="1"/>
  <c r="U26" i="1"/>
  <c r="V26" i="1"/>
  <c r="L27" i="1"/>
  <c r="M27" i="1"/>
  <c r="N27" i="1"/>
  <c r="O27" i="1"/>
  <c r="R27" i="1"/>
  <c r="S27" i="1"/>
  <c r="T27" i="1"/>
  <c r="U27" i="1"/>
  <c r="V27" i="1"/>
  <c r="L28" i="1"/>
  <c r="M28" i="1"/>
  <c r="N28" i="1"/>
  <c r="O28" i="1"/>
  <c r="R28" i="1"/>
  <c r="S28" i="1"/>
  <c r="T28" i="1"/>
  <c r="U28" i="1"/>
  <c r="V28" i="1"/>
  <c r="L29" i="1"/>
  <c r="M29" i="1"/>
  <c r="N29" i="1"/>
  <c r="O29" i="1"/>
  <c r="R29" i="1"/>
  <c r="S29" i="1"/>
  <c r="T29" i="1"/>
  <c r="U29" i="1"/>
  <c r="V29" i="1"/>
  <c r="L30" i="1"/>
  <c r="M30" i="1"/>
  <c r="N30" i="1"/>
  <c r="O30" i="1"/>
  <c r="R30" i="1"/>
  <c r="S30" i="1"/>
  <c r="T30" i="1"/>
  <c r="U30" i="1"/>
  <c r="V30" i="1"/>
  <c r="L31" i="1"/>
  <c r="M31" i="1"/>
  <c r="N31" i="1"/>
  <c r="O31" i="1"/>
  <c r="R31" i="1"/>
  <c r="S31" i="1"/>
  <c r="T31" i="1"/>
  <c r="U31" i="1"/>
  <c r="V31" i="1"/>
  <c r="L32" i="1"/>
  <c r="M32" i="1"/>
  <c r="N32" i="1"/>
  <c r="O32" i="1"/>
  <c r="R32" i="1"/>
  <c r="S32" i="1"/>
  <c r="T32" i="1"/>
  <c r="U32" i="1"/>
  <c r="V32" i="1"/>
  <c r="L33" i="1"/>
  <c r="M33" i="1"/>
  <c r="N33" i="1"/>
  <c r="O33" i="1"/>
  <c r="R33" i="1"/>
  <c r="S33" i="1"/>
  <c r="T33" i="1"/>
  <c r="U33" i="1"/>
  <c r="V33" i="1"/>
  <c r="L34" i="1"/>
  <c r="M34" i="1"/>
  <c r="N34" i="1"/>
  <c r="O34" i="1"/>
  <c r="R34" i="1"/>
  <c r="S34" i="1"/>
  <c r="T34" i="1"/>
  <c r="U34" i="1"/>
  <c r="V34" i="1"/>
  <c r="L35" i="1"/>
  <c r="M35" i="1"/>
  <c r="N35" i="1"/>
  <c r="O35" i="1"/>
  <c r="R35" i="1"/>
  <c r="S35" i="1"/>
  <c r="T35" i="1"/>
  <c r="U35" i="1"/>
  <c r="V35" i="1"/>
  <c r="L36" i="1"/>
  <c r="M36" i="1"/>
  <c r="N36" i="1"/>
  <c r="O36" i="1"/>
  <c r="R36" i="1"/>
  <c r="S36" i="1"/>
  <c r="T36" i="1"/>
  <c r="U36" i="1"/>
  <c r="V36" i="1"/>
  <c r="L37" i="1"/>
  <c r="M37" i="1"/>
  <c r="N37" i="1"/>
  <c r="O37" i="1"/>
  <c r="R37" i="1"/>
  <c r="S37" i="1"/>
  <c r="T37" i="1"/>
  <c r="U37" i="1"/>
  <c r="V37" i="1"/>
  <c r="L38" i="1"/>
  <c r="M38" i="1"/>
  <c r="N38" i="1"/>
  <c r="O38" i="1"/>
  <c r="R38" i="1"/>
  <c r="S38" i="1"/>
  <c r="T38" i="1"/>
  <c r="U38" i="1"/>
  <c r="V38" i="1"/>
  <c r="L39" i="1"/>
  <c r="M39" i="1"/>
  <c r="N39" i="1"/>
  <c r="O39" i="1"/>
  <c r="R39" i="1"/>
  <c r="S39" i="1"/>
  <c r="T39" i="1"/>
  <c r="U39" i="1"/>
  <c r="V39" i="1"/>
  <c r="L40" i="1"/>
  <c r="M40" i="1"/>
  <c r="N40" i="1"/>
  <c r="O40" i="1"/>
  <c r="R40" i="1"/>
  <c r="S40" i="1"/>
  <c r="T40" i="1"/>
  <c r="U40" i="1"/>
  <c r="V40" i="1"/>
  <c r="L41" i="1"/>
  <c r="M41" i="1"/>
  <c r="N41" i="1"/>
  <c r="O41" i="1"/>
  <c r="R41" i="1"/>
  <c r="S41" i="1"/>
  <c r="T41" i="1"/>
  <c r="U41" i="1"/>
  <c r="V41" i="1"/>
  <c r="L42" i="1"/>
  <c r="M42" i="1"/>
  <c r="N42" i="1"/>
  <c r="O42" i="1"/>
  <c r="R42" i="1"/>
  <c r="S42" i="1"/>
  <c r="T42" i="1"/>
  <c r="U42" i="1"/>
  <c r="V42" i="1"/>
  <c r="L43" i="1"/>
  <c r="M43" i="1"/>
  <c r="N43" i="1"/>
  <c r="O43" i="1"/>
  <c r="R43" i="1"/>
  <c r="S43" i="1"/>
  <c r="T43" i="1"/>
  <c r="U43" i="1"/>
  <c r="V43" i="1"/>
  <c r="L44" i="1"/>
  <c r="M44" i="1"/>
  <c r="N44" i="1"/>
  <c r="O44" i="1"/>
  <c r="R44" i="1"/>
  <c r="S44" i="1"/>
  <c r="T44" i="1"/>
  <c r="U44" i="1"/>
  <c r="V44" i="1"/>
  <c r="L45" i="1"/>
  <c r="M45" i="1"/>
  <c r="N45" i="1"/>
  <c r="O45" i="1"/>
  <c r="R45" i="1"/>
  <c r="S45" i="1"/>
  <c r="T45" i="1"/>
  <c r="U45" i="1"/>
  <c r="V45" i="1"/>
  <c r="L46" i="1"/>
  <c r="M46" i="1"/>
  <c r="N46" i="1"/>
  <c r="O46" i="1"/>
  <c r="R46" i="1"/>
  <c r="S46" i="1"/>
  <c r="T46" i="1"/>
  <c r="U46" i="1"/>
  <c r="V46" i="1"/>
  <c r="L47" i="1"/>
  <c r="M47" i="1"/>
  <c r="N47" i="1"/>
  <c r="O47" i="1"/>
  <c r="R47" i="1"/>
  <c r="S47" i="1"/>
  <c r="T47" i="1"/>
  <c r="U47" i="1"/>
  <c r="V47" i="1"/>
  <c r="L48" i="1"/>
  <c r="M48" i="1"/>
  <c r="N48" i="1"/>
  <c r="O48" i="1"/>
  <c r="R48" i="1"/>
  <c r="S48" i="1"/>
  <c r="T48" i="1"/>
  <c r="U48" i="1"/>
  <c r="V48" i="1"/>
  <c r="L49" i="1"/>
  <c r="M49" i="1"/>
  <c r="N49" i="1"/>
  <c r="O49" i="1"/>
  <c r="R49" i="1"/>
  <c r="S49" i="1"/>
  <c r="T49" i="1"/>
  <c r="U49" i="1"/>
  <c r="V49" i="1"/>
  <c r="L50" i="1"/>
  <c r="M50" i="1"/>
  <c r="N50" i="1"/>
  <c r="O50" i="1"/>
  <c r="R50" i="1"/>
  <c r="S50" i="1"/>
  <c r="T50" i="1"/>
  <c r="U50" i="1"/>
  <c r="V50" i="1"/>
  <c r="L51" i="1"/>
  <c r="M51" i="1"/>
  <c r="N51" i="1"/>
  <c r="O51" i="1"/>
  <c r="R51" i="1"/>
  <c r="S51" i="1"/>
  <c r="T51" i="1"/>
  <c r="U51" i="1"/>
  <c r="V51" i="1"/>
  <c r="L52" i="1"/>
  <c r="M52" i="1"/>
  <c r="N52" i="1"/>
  <c r="O52" i="1"/>
  <c r="R52" i="1"/>
  <c r="S52" i="1"/>
  <c r="T52" i="1"/>
  <c r="U52" i="1"/>
  <c r="V52" i="1"/>
  <c r="L53" i="1"/>
  <c r="M53" i="1"/>
  <c r="N53" i="1"/>
  <c r="O53" i="1"/>
  <c r="R53" i="1"/>
  <c r="S53" i="1"/>
  <c r="T53" i="1"/>
  <c r="U53" i="1"/>
  <c r="V53" i="1"/>
  <c r="L54" i="1"/>
  <c r="M54" i="1"/>
  <c r="N54" i="1"/>
  <c r="O54" i="1"/>
  <c r="R54" i="1"/>
  <c r="S54" i="1"/>
  <c r="T54" i="1"/>
  <c r="U54" i="1"/>
  <c r="V54" i="1"/>
  <c r="L55" i="1"/>
  <c r="M55" i="1"/>
  <c r="N55" i="1"/>
  <c r="O55" i="1"/>
  <c r="R55" i="1"/>
  <c r="S55" i="1"/>
  <c r="T55" i="1"/>
  <c r="U55" i="1"/>
  <c r="V55" i="1"/>
  <c r="L56" i="1"/>
  <c r="M56" i="1"/>
  <c r="N56" i="1"/>
  <c r="O56" i="1"/>
  <c r="R56" i="1"/>
  <c r="S56" i="1"/>
  <c r="T56" i="1"/>
  <c r="U56" i="1"/>
  <c r="V56" i="1"/>
  <c r="L57" i="1"/>
  <c r="M57" i="1"/>
  <c r="N57" i="1"/>
  <c r="O57" i="1"/>
  <c r="R57" i="1"/>
  <c r="S57" i="1"/>
  <c r="T57" i="1"/>
  <c r="U57" i="1"/>
  <c r="V57" i="1"/>
  <c r="L58" i="1"/>
  <c r="M58" i="1"/>
  <c r="N58" i="1"/>
  <c r="O58" i="1"/>
  <c r="R58" i="1"/>
  <c r="S58" i="1"/>
  <c r="T58" i="1"/>
  <c r="U58" i="1"/>
  <c r="V58" i="1"/>
  <c r="L59" i="1"/>
  <c r="M59" i="1"/>
  <c r="N59" i="1"/>
  <c r="O59" i="1"/>
  <c r="R59" i="1"/>
  <c r="S59" i="1"/>
  <c r="T59" i="1"/>
  <c r="U59" i="1"/>
  <c r="V59" i="1"/>
  <c r="L60" i="1"/>
  <c r="M60" i="1"/>
  <c r="N60" i="1"/>
  <c r="O60" i="1"/>
  <c r="R60" i="1"/>
  <c r="S60" i="1"/>
  <c r="T60" i="1"/>
  <c r="U60" i="1"/>
  <c r="V60" i="1"/>
  <c r="L61" i="1"/>
  <c r="M61" i="1"/>
  <c r="N61" i="1"/>
  <c r="O61" i="1"/>
  <c r="R61" i="1"/>
  <c r="S61" i="1"/>
  <c r="T61" i="1"/>
  <c r="U61" i="1"/>
  <c r="V61" i="1"/>
  <c r="L62" i="1"/>
  <c r="M62" i="1"/>
  <c r="N62" i="1"/>
  <c r="O62" i="1"/>
  <c r="R62" i="1"/>
  <c r="S62" i="1"/>
  <c r="T62" i="1"/>
  <c r="U62" i="1"/>
  <c r="V62" i="1"/>
  <c r="L63" i="1"/>
  <c r="M63" i="1"/>
  <c r="N63" i="1"/>
  <c r="O63" i="1"/>
  <c r="R63" i="1"/>
  <c r="S63" i="1"/>
  <c r="T63" i="1"/>
  <c r="U63" i="1"/>
  <c r="V63" i="1"/>
  <c r="L64" i="1"/>
  <c r="M64" i="1"/>
  <c r="N64" i="1"/>
  <c r="O64" i="1"/>
  <c r="R64" i="1"/>
  <c r="S64" i="1"/>
  <c r="T64" i="1"/>
  <c r="U64" i="1"/>
  <c r="V64" i="1"/>
  <c r="L65" i="1"/>
  <c r="M65" i="1"/>
  <c r="N65" i="1"/>
  <c r="O65" i="1"/>
  <c r="R65" i="1"/>
  <c r="S65" i="1"/>
  <c r="T65" i="1"/>
  <c r="U65" i="1"/>
  <c r="V65" i="1"/>
  <c r="L66" i="1"/>
  <c r="M66" i="1"/>
  <c r="N66" i="1"/>
  <c r="O66" i="1"/>
  <c r="R66" i="1"/>
  <c r="S66" i="1"/>
  <c r="T66" i="1"/>
  <c r="U66" i="1"/>
  <c r="V66" i="1"/>
  <c r="L67" i="1"/>
  <c r="M67" i="1"/>
  <c r="N67" i="1"/>
  <c r="O67" i="1"/>
  <c r="R67" i="1"/>
  <c r="S67" i="1"/>
  <c r="T67" i="1"/>
  <c r="U67" i="1"/>
  <c r="V67" i="1"/>
  <c r="L68" i="1"/>
  <c r="M68" i="1"/>
  <c r="N68" i="1"/>
  <c r="O68" i="1"/>
  <c r="R68" i="1"/>
  <c r="S68" i="1"/>
  <c r="T68" i="1"/>
  <c r="U68" i="1"/>
  <c r="V68" i="1"/>
  <c r="L69" i="1"/>
  <c r="M69" i="1"/>
  <c r="N69" i="1"/>
  <c r="O69" i="1"/>
  <c r="R69" i="1"/>
  <c r="S69" i="1"/>
  <c r="T69" i="1"/>
  <c r="U69" i="1"/>
  <c r="V69" i="1"/>
  <c r="L70" i="1"/>
  <c r="M70" i="1"/>
  <c r="N70" i="1"/>
  <c r="O70" i="1"/>
  <c r="R70" i="1"/>
  <c r="S70" i="1"/>
  <c r="T70" i="1"/>
  <c r="U70" i="1"/>
  <c r="V70" i="1"/>
  <c r="L71" i="1"/>
  <c r="M71" i="1"/>
  <c r="N71" i="1"/>
  <c r="O71" i="1"/>
  <c r="R71" i="1"/>
  <c r="S71" i="1"/>
  <c r="T71" i="1"/>
  <c r="U71" i="1"/>
  <c r="V71" i="1"/>
  <c r="L72" i="1"/>
  <c r="M72" i="1"/>
  <c r="N72" i="1"/>
  <c r="O72" i="1"/>
  <c r="R72" i="1"/>
  <c r="S72" i="1"/>
  <c r="T72" i="1"/>
  <c r="U72" i="1"/>
  <c r="V72" i="1"/>
  <c r="L73" i="1"/>
  <c r="M73" i="1"/>
  <c r="N73" i="1"/>
  <c r="O73" i="1"/>
  <c r="R73" i="1"/>
  <c r="S73" i="1"/>
  <c r="T73" i="1"/>
  <c r="U73" i="1"/>
  <c r="V73" i="1"/>
  <c r="L74" i="1"/>
  <c r="M74" i="1"/>
  <c r="N74" i="1"/>
  <c r="O74" i="1"/>
  <c r="R74" i="1"/>
  <c r="S74" i="1"/>
  <c r="T74" i="1"/>
  <c r="U74" i="1"/>
  <c r="V74" i="1"/>
  <c r="L75" i="1"/>
  <c r="M75" i="1"/>
  <c r="N75" i="1"/>
  <c r="O75" i="1"/>
  <c r="R75" i="1"/>
  <c r="S75" i="1"/>
  <c r="T75" i="1"/>
  <c r="U75" i="1"/>
  <c r="V75" i="1"/>
  <c r="L76" i="1"/>
  <c r="M76" i="1"/>
  <c r="N76" i="1"/>
  <c r="O76" i="1"/>
  <c r="R76" i="1"/>
  <c r="S76" i="1"/>
  <c r="T76" i="1"/>
  <c r="U76" i="1"/>
  <c r="V76" i="1"/>
  <c r="L77" i="1"/>
  <c r="M77" i="1"/>
  <c r="N77" i="1"/>
  <c r="O77" i="1"/>
  <c r="R77" i="1"/>
  <c r="S77" i="1"/>
  <c r="T77" i="1"/>
  <c r="U77" i="1"/>
  <c r="V77" i="1"/>
  <c r="L78" i="1"/>
  <c r="M78" i="1"/>
  <c r="N78" i="1"/>
  <c r="O78" i="1"/>
  <c r="R78" i="1"/>
  <c r="S78" i="1"/>
  <c r="T78" i="1"/>
  <c r="U78" i="1"/>
  <c r="V78" i="1"/>
  <c r="L79" i="1"/>
  <c r="M79" i="1"/>
  <c r="N79" i="1"/>
  <c r="O79" i="1"/>
  <c r="R79" i="1"/>
  <c r="S79" i="1"/>
  <c r="T79" i="1"/>
  <c r="U79" i="1"/>
  <c r="V79" i="1"/>
  <c r="L80" i="1"/>
  <c r="M80" i="1"/>
  <c r="N80" i="1"/>
  <c r="O80" i="1"/>
  <c r="R80" i="1"/>
  <c r="S80" i="1"/>
  <c r="T80" i="1"/>
  <c r="U80" i="1"/>
  <c r="V80" i="1"/>
  <c r="L81" i="1"/>
  <c r="M81" i="1"/>
  <c r="N81" i="1"/>
  <c r="O81" i="1"/>
  <c r="R81" i="1"/>
  <c r="S81" i="1"/>
  <c r="T81" i="1"/>
  <c r="U81" i="1"/>
  <c r="V81" i="1"/>
  <c r="L82" i="1"/>
  <c r="M82" i="1"/>
  <c r="N82" i="1"/>
  <c r="O82" i="1"/>
  <c r="R82" i="1"/>
  <c r="S82" i="1"/>
  <c r="T82" i="1"/>
  <c r="U82" i="1"/>
  <c r="V82" i="1"/>
  <c r="L83" i="1"/>
  <c r="M83" i="1"/>
  <c r="N83" i="1"/>
  <c r="O83" i="1"/>
  <c r="R83" i="1"/>
  <c r="S83" i="1"/>
  <c r="T83" i="1"/>
  <c r="U83" i="1"/>
  <c r="V83" i="1"/>
  <c r="L84" i="1"/>
  <c r="M84" i="1"/>
  <c r="N84" i="1"/>
  <c r="O84" i="1"/>
  <c r="R84" i="1"/>
  <c r="S84" i="1"/>
  <c r="T84" i="1"/>
  <c r="U84" i="1"/>
  <c r="V84" i="1"/>
  <c r="L85" i="1"/>
  <c r="M85" i="1"/>
  <c r="N85" i="1"/>
  <c r="O85" i="1"/>
  <c r="R85" i="1"/>
  <c r="S85" i="1"/>
  <c r="T85" i="1"/>
  <c r="U85" i="1"/>
  <c r="V85" i="1"/>
  <c r="L86" i="1"/>
  <c r="M86" i="1"/>
  <c r="N86" i="1"/>
  <c r="O86" i="1"/>
  <c r="R86" i="1"/>
  <c r="S86" i="1"/>
  <c r="T86" i="1"/>
  <c r="U86" i="1"/>
  <c r="V86" i="1"/>
  <c r="L87" i="1"/>
  <c r="M87" i="1"/>
  <c r="N87" i="1"/>
  <c r="O87" i="1"/>
  <c r="R87" i="1"/>
  <c r="S87" i="1"/>
  <c r="T87" i="1"/>
  <c r="U87" i="1"/>
  <c r="V87" i="1"/>
  <c r="L88" i="1"/>
  <c r="M88" i="1"/>
  <c r="N88" i="1"/>
  <c r="O88" i="1"/>
  <c r="R88" i="1"/>
  <c r="S88" i="1"/>
  <c r="T88" i="1"/>
  <c r="U88" i="1"/>
  <c r="V88" i="1"/>
  <c r="L89" i="1"/>
  <c r="M89" i="1"/>
  <c r="N89" i="1"/>
  <c r="O89" i="1"/>
  <c r="R89" i="1"/>
  <c r="S89" i="1"/>
  <c r="T89" i="1"/>
  <c r="U89" i="1"/>
  <c r="V89" i="1"/>
  <c r="L90" i="1"/>
  <c r="M90" i="1"/>
  <c r="N90" i="1"/>
  <c r="O90" i="1"/>
  <c r="R90" i="1"/>
  <c r="S90" i="1"/>
  <c r="T90" i="1"/>
  <c r="U90" i="1"/>
  <c r="V90" i="1"/>
  <c r="L91" i="1"/>
  <c r="M91" i="1"/>
  <c r="N91" i="1"/>
  <c r="O91" i="1"/>
  <c r="R91" i="1"/>
  <c r="S91" i="1"/>
  <c r="T91" i="1"/>
  <c r="U91" i="1"/>
  <c r="V91" i="1"/>
  <c r="L92" i="1"/>
  <c r="M92" i="1"/>
  <c r="N92" i="1"/>
  <c r="O92" i="1"/>
  <c r="R92" i="1"/>
  <c r="S92" i="1"/>
  <c r="T92" i="1"/>
  <c r="U92" i="1"/>
  <c r="V92" i="1"/>
  <c r="L93" i="1"/>
  <c r="M93" i="1"/>
  <c r="N93" i="1"/>
  <c r="O93" i="1"/>
  <c r="R93" i="1"/>
  <c r="S93" i="1"/>
  <c r="T93" i="1"/>
  <c r="U93" i="1"/>
  <c r="V93" i="1"/>
  <c r="L94" i="1"/>
  <c r="M94" i="1"/>
  <c r="N94" i="1"/>
  <c r="O94" i="1"/>
  <c r="R94" i="1"/>
  <c r="S94" i="1"/>
  <c r="T94" i="1"/>
  <c r="U94" i="1"/>
  <c r="V94" i="1"/>
  <c r="L95" i="1"/>
  <c r="M95" i="1"/>
  <c r="N95" i="1"/>
  <c r="O95" i="1"/>
  <c r="R95" i="1"/>
  <c r="S95" i="1"/>
  <c r="T95" i="1"/>
  <c r="U95" i="1"/>
  <c r="V95" i="1"/>
  <c r="L96" i="1"/>
  <c r="M96" i="1"/>
  <c r="N96" i="1"/>
  <c r="O96" i="1"/>
  <c r="R96" i="1"/>
  <c r="S96" i="1"/>
  <c r="T96" i="1"/>
  <c r="U96" i="1"/>
  <c r="V96" i="1"/>
  <c r="L97" i="1"/>
  <c r="M97" i="1"/>
  <c r="N97" i="1"/>
  <c r="O97" i="1"/>
  <c r="R97" i="1"/>
  <c r="S97" i="1"/>
  <c r="T97" i="1"/>
  <c r="U97" i="1"/>
  <c r="V97" i="1"/>
  <c r="L98" i="1"/>
  <c r="M98" i="1"/>
  <c r="N98" i="1"/>
  <c r="O98" i="1"/>
  <c r="R98" i="1"/>
  <c r="S98" i="1"/>
  <c r="T98" i="1"/>
  <c r="U98" i="1"/>
  <c r="V98" i="1"/>
  <c r="L99" i="1"/>
  <c r="M99" i="1"/>
  <c r="N99" i="1"/>
  <c r="O99" i="1"/>
  <c r="R99" i="1"/>
  <c r="S99" i="1"/>
  <c r="T99" i="1"/>
  <c r="U99" i="1"/>
  <c r="V99" i="1"/>
  <c r="L100" i="1"/>
  <c r="M100" i="1"/>
  <c r="N100" i="1"/>
  <c r="O100" i="1"/>
  <c r="R100" i="1"/>
  <c r="S100" i="1"/>
  <c r="T100" i="1"/>
  <c r="U100" i="1"/>
  <c r="V100" i="1"/>
  <c r="L101" i="1"/>
  <c r="M101" i="1"/>
  <c r="N101" i="1"/>
  <c r="O101" i="1"/>
  <c r="R101" i="1"/>
  <c r="S101" i="1"/>
  <c r="T101" i="1"/>
  <c r="U101" i="1"/>
  <c r="V101" i="1"/>
  <c r="L102" i="1"/>
  <c r="M102" i="1"/>
  <c r="N102" i="1"/>
  <c r="O102" i="1"/>
  <c r="R102" i="1"/>
  <c r="S102" i="1"/>
  <c r="T102" i="1"/>
  <c r="U102" i="1"/>
  <c r="V102" i="1"/>
  <c r="L103" i="1"/>
  <c r="M103" i="1"/>
  <c r="N103" i="1"/>
  <c r="O103" i="1"/>
  <c r="R103" i="1"/>
  <c r="S103" i="1"/>
  <c r="T103" i="1"/>
  <c r="U103" i="1"/>
  <c r="V103" i="1"/>
  <c r="L104" i="1"/>
  <c r="M104" i="1"/>
  <c r="N104" i="1"/>
  <c r="O104" i="1"/>
  <c r="R104" i="1"/>
  <c r="S104" i="1"/>
  <c r="T104" i="1"/>
  <c r="U104" i="1"/>
  <c r="V104" i="1"/>
  <c r="L105" i="1"/>
  <c r="M105" i="1"/>
  <c r="N105" i="1"/>
  <c r="O105" i="1"/>
  <c r="R105" i="1"/>
  <c r="S105" i="1"/>
  <c r="T105" i="1"/>
  <c r="U105" i="1"/>
  <c r="V105" i="1"/>
  <c r="L106" i="1"/>
  <c r="M106" i="1"/>
  <c r="N106" i="1"/>
  <c r="O106" i="1"/>
  <c r="R106" i="1"/>
  <c r="S106" i="1"/>
  <c r="T106" i="1"/>
  <c r="U106" i="1"/>
  <c r="V106" i="1"/>
  <c r="L107" i="1"/>
  <c r="M107" i="1"/>
  <c r="N107" i="1"/>
  <c r="O107" i="1"/>
  <c r="R107" i="1"/>
  <c r="S107" i="1"/>
  <c r="T107" i="1"/>
  <c r="U107" i="1"/>
  <c r="V107" i="1"/>
  <c r="L108" i="1"/>
  <c r="M108" i="1"/>
  <c r="N108" i="1"/>
  <c r="O108" i="1"/>
  <c r="R108" i="1"/>
  <c r="S108" i="1"/>
  <c r="T108" i="1"/>
  <c r="U108" i="1"/>
  <c r="V108" i="1"/>
  <c r="L109" i="1"/>
  <c r="M109" i="1"/>
  <c r="N109" i="1"/>
  <c r="O109" i="1"/>
  <c r="R109" i="1"/>
  <c r="S109" i="1"/>
  <c r="T109" i="1"/>
  <c r="U109" i="1"/>
  <c r="V109" i="1"/>
  <c r="L110" i="1"/>
  <c r="M110" i="1"/>
  <c r="N110" i="1"/>
  <c r="O110" i="1"/>
  <c r="R110" i="1"/>
  <c r="S110" i="1"/>
  <c r="T110" i="1"/>
  <c r="U110" i="1"/>
  <c r="V110" i="1"/>
  <c r="L111" i="1"/>
  <c r="M111" i="1"/>
  <c r="N111" i="1"/>
  <c r="O111" i="1"/>
  <c r="R111" i="1"/>
  <c r="S111" i="1"/>
  <c r="T111" i="1"/>
  <c r="U111" i="1"/>
  <c r="V111" i="1"/>
  <c r="L112" i="1"/>
  <c r="M112" i="1"/>
  <c r="N112" i="1"/>
  <c r="O112" i="1"/>
  <c r="R112" i="1"/>
  <c r="S112" i="1"/>
  <c r="T112" i="1"/>
  <c r="U112" i="1"/>
  <c r="V112" i="1"/>
  <c r="L113" i="1"/>
  <c r="M113" i="1"/>
  <c r="N113" i="1"/>
  <c r="O113" i="1"/>
  <c r="R113" i="1"/>
  <c r="S113" i="1"/>
  <c r="T113" i="1"/>
  <c r="U113" i="1"/>
  <c r="V113" i="1"/>
  <c r="L114" i="1"/>
  <c r="M114" i="1"/>
  <c r="N114" i="1"/>
  <c r="O114" i="1"/>
  <c r="R114" i="1"/>
  <c r="S114" i="1"/>
  <c r="T114" i="1"/>
  <c r="U114" i="1"/>
  <c r="V114" i="1"/>
  <c r="L115" i="1"/>
  <c r="M115" i="1"/>
  <c r="N115" i="1"/>
  <c r="O115" i="1"/>
  <c r="R115" i="1"/>
  <c r="S115" i="1"/>
  <c r="T115" i="1"/>
  <c r="U115" i="1"/>
  <c r="V115" i="1"/>
  <c r="L116" i="1"/>
  <c r="M116" i="1"/>
  <c r="N116" i="1"/>
  <c r="O116" i="1"/>
  <c r="R116" i="1"/>
  <c r="S116" i="1"/>
  <c r="T116" i="1"/>
  <c r="U116" i="1"/>
  <c r="V116" i="1"/>
  <c r="L117" i="1"/>
  <c r="M117" i="1"/>
  <c r="N117" i="1"/>
  <c r="O117" i="1"/>
  <c r="R117" i="1"/>
  <c r="S117" i="1"/>
  <c r="T117" i="1"/>
  <c r="U117" i="1"/>
  <c r="V117" i="1"/>
  <c r="L118" i="1"/>
  <c r="M118" i="1"/>
  <c r="N118" i="1"/>
  <c r="O118" i="1"/>
  <c r="R118" i="1"/>
  <c r="S118" i="1"/>
  <c r="T118" i="1"/>
  <c r="U118" i="1"/>
  <c r="V118" i="1"/>
  <c r="L119" i="1"/>
  <c r="M119" i="1"/>
  <c r="N119" i="1"/>
  <c r="O119" i="1"/>
  <c r="R119" i="1"/>
  <c r="S119" i="1"/>
  <c r="T119" i="1"/>
  <c r="U119" i="1"/>
  <c r="V119" i="1"/>
  <c r="L120" i="1"/>
  <c r="M120" i="1"/>
  <c r="N120" i="1"/>
  <c r="O120" i="1"/>
  <c r="R120" i="1"/>
  <c r="S120" i="1"/>
  <c r="T120" i="1"/>
  <c r="U120" i="1"/>
  <c r="V120" i="1"/>
  <c r="L121" i="1"/>
  <c r="M121" i="1"/>
  <c r="N121" i="1"/>
  <c r="O121" i="1"/>
  <c r="R121" i="1"/>
  <c r="S121" i="1"/>
  <c r="T121" i="1"/>
  <c r="U121" i="1"/>
  <c r="V121" i="1"/>
  <c r="L122" i="1"/>
  <c r="M122" i="1"/>
  <c r="N122" i="1"/>
  <c r="O122" i="1"/>
  <c r="R122" i="1"/>
  <c r="S122" i="1"/>
  <c r="T122" i="1"/>
  <c r="U122" i="1"/>
  <c r="V122" i="1"/>
  <c r="L123" i="1"/>
  <c r="M123" i="1"/>
  <c r="N123" i="1"/>
  <c r="O123" i="1"/>
  <c r="R123" i="1"/>
  <c r="S123" i="1"/>
  <c r="T123" i="1"/>
  <c r="U123" i="1"/>
  <c r="V123" i="1"/>
  <c r="L124" i="1"/>
  <c r="M124" i="1"/>
  <c r="N124" i="1"/>
  <c r="O124" i="1"/>
  <c r="R124" i="1"/>
  <c r="S124" i="1"/>
  <c r="T124" i="1"/>
  <c r="U124" i="1"/>
  <c r="V124" i="1"/>
  <c r="L125" i="1"/>
  <c r="M125" i="1"/>
  <c r="N125" i="1"/>
  <c r="O125" i="1"/>
  <c r="R125" i="1"/>
  <c r="S125" i="1"/>
  <c r="T125" i="1"/>
  <c r="U125" i="1"/>
  <c r="V125" i="1"/>
  <c r="L126" i="1"/>
  <c r="M126" i="1"/>
  <c r="N126" i="1"/>
  <c r="O126" i="1"/>
  <c r="R126" i="1"/>
  <c r="S126" i="1"/>
  <c r="T126" i="1"/>
  <c r="U126" i="1"/>
  <c r="V126" i="1"/>
  <c r="L127" i="1"/>
  <c r="M127" i="1"/>
  <c r="N127" i="1"/>
  <c r="O127" i="1"/>
  <c r="R127" i="1"/>
  <c r="S127" i="1"/>
  <c r="T127" i="1"/>
  <c r="U127" i="1"/>
  <c r="V127" i="1"/>
  <c r="L128" i="1"/>
  <c r="M128" i="1"/>
  <c r="N128" i="1"/>
  <c r="O128" i="1"/>
  <c r="R128" i="1"/>
  <c r="S128" i="1"/>
  <c r="T128" i="1"/>
  <c r="U128" i="1"/>
  <c r="V128" i="1"/>
  <c r="L129" i="1"/>
  <c r="M129" i="1"/>
  <c r="N129" i="1"/>
  <c r="O129" i="1"/>
  <c r="R129" i="1"/>
  <c r="S129" i="1"/>
  <c r="T129" i="1"/>
  <c r="U129" i="1"/>
  <c r="V129" i="1"/>
  <c r="L130" i="1"/>
  <c r="M130" i="1"/>
  <c r="N130" i="1"/>
  <c r="O130" i="1"/>
  <c r="R130" i="1"/>
  <c r="S130" i="1"/>
  <c r="T130" i="1"/>
  <c r="U130" i="1"/>
  <c r="V130" i="1"/>
  <c r="L131" i="1"/>
  <c r="M131" i="1"/>
  <c r="N131" i="1"/>
  <c r="O131" i="1"/>
  <c r="R131" i="1"/>
  <c r="S131" i="1"/>
  <c r="T131" i="1"/>
  <c r="U131" i="1"/>
  <c r="V131" i="1"/>
  <c r="L132" i="1"/>
  <c r="M132" i="1"/>
  <c r="N132" i="1"/>
  <c r="O132" i="1"/>
  <c r="R132" i="1"/>
  <c r="S132" i="1"/>
  <c r="T132" i="1"/>
  <c r="U132" i="1"/>
  <c r="V132" i="1"/>
  <c r="L133" i="1"/>
  <c r="M133" i="1"/>
  <c r="N133" i="1"/>
  <c r="O133" i="1"/>
  <c r="R133" i="1"/>
  <c r="S133" i="1"/>
  <c r="T133" i="1"/>
  <c r="U133" i="1"/>
  <c r="V133" i="1"/>
  <c r="L134" i="1"/>
  <c r="M134" i="1"/>
  <c r="N134" i="1"/>
  <c r="O134" i="1"/>
  <c r="R134" i="1"/>
  <c r="S134" i="1"/>
  <c r="T134" i="1"/>
  <c r="U134" i="1"/>
  <c r="V134" i="1"/>
  <c r="L135" i="1"/>
  <c r="M135" i="1"/>
  <c r="N135" i="1"/>
  <c r="O135" i="1"/>
  <c r="R135" i="1"/>
  <c r="S135" i="1"/>
  <c r="T135" i="1"/>
  <c r="U135" i="1"/>
  <c r="V135" i="1"/>
  <c r="L136" i="1"/>
  <c r="M136" i="1"/>
  <c r="N136" i="1"/>
  <c r="O136" i="1"/>
  <c r="R136" i="1"/>
  <c r="S136" i="1"/>
  <c r="T136" i="1"/>
  <c r="U136" i="1"/>
  <c r="V136" i="1"/>
  <c r="L137" i="1"/>
  <c r="M137" i="1"/>
  <c r="N137" i="1"/>
  <c r="O137" i="1"/>
  <c r="R137" i="1"/>
  <c r="S137" i="1"/>
  <c r="T137" i="1"/>
  <c r="U137" i="1"/>
  <c r="V137" i="1"/>
  <c r="L138" i="1"/>
  <c r="M138" i="1"/>
  <c r="N138" i="1"/>
  <c r="O138" i="1"/>
  <c r="R138" i="1"/>
  <c r="S138" i="1"/>
  <c r="T138" i="1"/>
  <c r="U138" i="1"/>
  <c r="V138" i="1"/>
  <c r="L139" i="1"/>
  <c r="M139" i="1"/>
  <c r="N139" i="1"/>
  <c r="O139" i="1"/>
  <c r="R139" i="1"/>
  <c r="S139" i="1"/>
  <c r="T139" i="1"/>
  <c r="U139" i="1"/>
  <c r="V139" i="1"/>
  <c r="L140" i="1"/>
  <c r="M140" i="1"/>
  <c r="N140" i="1"/>
  <c r="O140" i="1"/>
  <c r="R140" i="1"/>
  <c r="S140" i="1"/>
  <c r="T140" i="1"/>
  <c r="U140" i="1"/>
  <c r="V140" i="1"/>
  <c r="L141" i="1"/>
  <c r="M141" i="1"/>
  <c r="N141" i="1"/>
  <c r="O141" i="1"/>
  <c r="R141" i="1"/>
  <c r="S141" i="1"/>
  <c r="T141" i="1"/>
  <c r="U141" i="1"/>
  <c r="V141" i="1"/>
  <c r="L142" i="1"/>
  <c r="M142" i="1"/>
  <c r="N142" i="1"/>
  <c r="O142" i="1"/>
  <c r="R142" i="1"/>
  <c r="S142" i="1"/>
  <c r="T142" i="1"/>
  <c r="U142" i="1"/>
  <c r="V142" i="1"/>
  <c r="L143" i="1"/>
  <c r="M143" i="1"/>
  <c r="N143" i="1"/>
  <c r="O143" i="1"/>
  <c r="R143" i="1"/>
  <c r="S143" i="1"/>
  <c r="T143" i="1"/>
  <c r="U143" i="1"/>
  <c r="V143" i="1"/>
  <c r="L144" i="1"/>
  <c r="M144" i="1"/>
  <c r="N144" i="1"/>
  <c r="O144" i="1"/>
  <c r="R144" i="1"/>
  <c r="S144" i="1"/>
  <c r="T144" i="1"/>
  <c r="U144" i="1"/>
  <c r="V144" i="1"/>
  <c r="L145" i="1"/>
  <c r="M145" i="1"/>
  <c r="N145" i="1"/>
  <c r="O145" i="1"/>
  <c r="R145" i="1"/>
  <c r="S145" i="1"/>
  <c r="T145" i="1"/>
  <c r="U145" i="1"/>
  <c r="V145" i="1"/>
  <c r="L146" i="1"/>
  <c r="M146" i="1"/>
  <c r="N146" i="1"/>
  <c r="O146" i="1"/>
  <c r="R146" i="1"/>
  <c r="S146" i="1"/>
  <c r="T146" i="1"/>
  <c r="U146" i="1"/>
  <c r="V146" i="1"/>
  <c r="L147" i="1"/>
  <c r="M147" i="1"/>
  <c r="N147" i="1"/>
  <c r="O147" i="1"/>
  <c r="R147" i="1"/>
  <c r="S147" i="1"/>
  <c r="T147" i="1"/>
  <c r="U147" i="1"/>
  <c r="V147" i="1"/>
  <c r="L148" i="1"/>
  <c r="M148" i="1"/>
  <c r="N148" i="1"/>
  <c r="O148" i="1"/>
  <c r="R148" i="1"/>
  <c r="S148" i="1"/>
  <c r="T148" i="1"/>
  <c r="U148" i="1"/>
  <c r="V148" i="1"/>
  <c r="L149" i="1"/>
  <c r="M149" i="1"/>
  <c r="N149" i="1"/>
  <c r="O149" i="1"/>
  <c r="R149" i="1"/>
  <c r="S149" i="1"/>
  <c r="T149" i="1"/>
  <c r="U149" i="1"/>
  <c r="V149" i="1"/>
  <c r="L150" i="1"/>
  <c r="M150" i="1"/>
  <c r="N150" i="1"/>
  <c r="O150" i="1"/>
  <c r="R150" i="1"/>
  <c r="S150" i="1"/>
  <c r="T150" i="1"/>
  <c r="U150" i="1"/>
  <c r="V150" i="1"/>
  <c r="L151" i="1"/>
  <c r="M151" i="1"/>
  <c r="N151" i="1"/>
  <c r="O151" i="1"/>
  <c r="R151" i="1"/>
  <c r="S151" i="1"/>
  <c r="T151" i="1"/>
  <c r="U151" i="1"/>
  <c r="V151" i="1"/>
  <c r="L152" i="1"/>
  <c r="M152" i="1"/>
  <c r="N152" i="1"/>
  <c r="O152" i="1"/>
  <c r="R152" i="1"/>
  <c r="S152" i="1"/>
  <c r="T152" i="1"/>
  <c r="U152" i="1"/>
  <c r="V152" i="1"/>
  <c r="L154" i="1"/>
  <c r="M154" i="1"/>
  <c r="N154" i="1"/>
  <c r="O154" i="1"/>
  <c r="R154" i="1"/>
  <c r="S154" i="1"/>
  <c r="T154" i="1"/>
  <c r="U154" i="1"/>
  <c r="V154" i="1"/>
  <c r="L155" i="1"/>
  <c r="M155" i="1"/>
  <c r="N155" i="1"/>
  <c r="O155" i="1"/>
  <c r="R155" i="1"/>
  <c r="S155" i="1"/>
  <c r="T155" i="1"/>
  <c r="U155" i="1"/>
  <c r="V155" i="1"/>
  <c r="L156" i="1"/>
  <c r="M156" i="1"/>
  <c r="N156" i="1"/>
  <c r="O156" i="1"/>
  <c r="R156" i="1"/>
  <c r="S156" i="1"/>
  <c r="T156" i="1"/>
  <c r="U156" i="1"/>
  <c r="V156" i="1"/>
  <c r="L157" i="1"/>
  <c r="M157" i="1"/>
  <c r="N157" i="1"/>
  <c r="O157" i="1"/>
  <c r="R157" i="1"/>
  <c r="S157" i="1"/>
  <c r="T157" i="1"/>
  <c r="U157" i="1"/>
  <c r="V157" i="1"/>
  <c r="L158" i="1"/>
  <c r="M158" i="1"/>
  <c r="N158" i="1"/>
  <c r="O158" i="1"/>
  <c r="R158" i="1"/>
  <c r="S158" i="1"/>
  <c r="T158" i="1"/>
  <c r="U158" i="1"/>
  <c r="V158" i="1"/>
  <c r="L159" i="1"/>
  <c r="M159" i="1"/>
  <c r="N159" i="1"/>
  <c r="O159" i="1"/>
  <c r="R159" i="1"/>
  <c r="S159" i="1"/>
  <c r="T159" i="1"/>
  <c r="U159" i="1"/>
  <c r="V159" i="1"/>
  <c r="L160" i="1"/>
  <c r="M160" i="1"/>
  <c r="N160" i="1"/>
  <c r="O160" i="1"/>
  <c r="R160" i="1"/>
  <c r="S160" i="1"/>
  <c r="T160" i="1"/>
  <c r="U160" i="1"/>
  <c r="V160" i="1"/>
  <c r="L161" i="1"/>
  <c r="M161" i="1"/>
  <c r="N161" i="1"/>
  <c r="O161" i="1"/>
  <c r="R161" i="1"/>
  <c r="S161" i="1"/>
  <c r="T161" i="1"/>
  <c r="U161" i="1"/>
  <c r="V161" i="1"/>
  <c r="L162" i="1"/>
  <c r="M162" i="1"/>
  <c r="N162" i="1"/>
  <c r="O162" i="1"/>
  <c r="R162" i="1"/>
  <c r="S162" i="1"/>
  <c r="T162" i="1"/>
  <c r="U162" i="1"/>
  <c r="V162" i="1"/>
  <c r="L163" i="1"/>
  <c r="M163" i="1"/>
  <c r="N163" i="1"/>
  <c r="O163" i="1"/>
  <c r="R163" i="1"/>
  <c r="S163" i="1"/>
  <c r="T163" i="1"/>
  <c r="U163" i="1"/>
  <c r="V163" i="1"/>
  <c r="L164" i="1"/>
  <c r="M164" i="1"/>
  <c r="N164" i="1"/>
  <c r="O164" i="1"/>
  <c r="R164" i="1"/>
  <c r="S164" i="1"/>
  <c r="T164" i="1"/>
  <c r="U164" i="1"/>
  <c r="V164" i="1"/>
  <c r="L165" i="1"/>
  <c r="M165" i="1"/>
  <c r="N165" i="1"/>
  <c r="O165" i="1"/>
  <c r="R165" i="1"/>
  <c r="S165" i="1"/>
  <c r="T165" i="1"/>
  <c r="U165" i="1"/>
  <c r="V165" i="1"/>
  <c r="L166" i="1"/>
  <c r="M166" i="1"/>
  <c r="N166" i="1"/>
  <c r="O166" i="1"/>
  <c r="R166" i="1"/>
  <c r="S166" i="1"/>
  <c r="T166" i="1"/>
  <c r="U166" i="1"/>
  <c r="V166" i="1"/>
  <c r="L167" i="1"/>
  <c r="M167" i="1"/>
  <c r="N167" i="1"/>
  <c r="O167" i="1"/>
  <c r="R167" i="1"/>
  <c r="S167" i="1"/>
  <c r="T167" i="1"/>
  <c r="U167" i="1"/>
  <c r="V167" i="1"/>
  <c r="L168" i="1"/>
  <c r="M168" i="1"/>
  <c r="N168" i="1"/>
  <c r="O168" i="1"/>
  <c r="R168" i="1"/>
  <c r="S168" i="1"/>
  <c r="T168" i="1"/>
  <c r="U168" i="1"/>
  <c r="V168" i="1"/>
  <c r="L169" i="1"/>
  <c r="M169" i="1"/>
  <c r="N169" i="1"/>
  <c r="O169" i="1"/>
  <c r="R169" i="1"/>
  <c r="S169" i="1"/>
  <c r="T169" i="1"/>
  <c r="U169" i="1"/>
  <c r="V169" i="1"/>
  <c r="L170" i="1"/>
  <c r="M170" i="1"/>
  <c r="N170" i="1"/>
  <c r="O170" i="1"/>
  <c r="R170" i="1"/>
  <c r="S170" i="1"/>
  <c r="T170" i="1"/>
  <c r="U170" i="1"/>
  <c r="V170" i="1"/>
  <c r="L171" i="1"/>
  <c r="M171" i="1"/>
  <c r="N171" i="1"/>
  <c r="O171" i="1"/>
  <c r="R171" i="1"/>
  <c r="S171" i="1"/>
  <c r="T171" i="1"/>
  <c r="U171" i="1"/>
  <c r="V171" i="1"/>
  <c r="L172" i="1"/>
  <c r="M172" i="1"/>
  <c r="N172" i="1"/>
  <c r="O172" i="1"/>
  <c r="R172" i="1"/>
  <c r="S172" i="1"/>
  <c r="T172" i="1"/>
  <c r="U172" i="1"/>
  <c r="V172" i="1"/>
  <c r="L173" i="1"/>
  <c r="M173" i="1"/>
  <c r="N173" i="1"/>
  <c r="O173" i="1"/>
  <c r="R173" i="1"/>
  <c r="S173" i="1"/>
  <c r="T173" i="1"/>
  <c r="U173" i="1"/>
  <c r="V173" i="1"/>
  <c r="L174" i="1"/>
  <c r="M174" i="1"/>
  <c r="N174" i="1"/>
  <c r="O174" i="1"/>
  <c r="R174" i="1"/>
  <c r="S174" i="1"/>
  <c r="T174" i="1"/>
  <c r="U174" i="1"/>
  <c r="V174" i="1"/>
  <c r="L175" i="1"/>
  <c r="M175" i="1"/>
  <c r="N175" i="1"/>
  <c r="O175" i="1"/>
  <c r="R175" i="1"/>
  <c r="S175" i="1"/>
  <c r="T175" i="1"/>
  <c r="U175" i="1"/>
  <c r="V175" i="1"/>
  <c r="L176" i="1"/>
  <c r="M176" i="1"/>
  <c r="N176" i="1"/>
  <c r="O176" i="1"/>
  <c r="R176" i="1"/>
  <c r="S176" i="1"/>
  <c r="T176" i="1"/>
  <c r="U176" i="1"/>
  <c r="V176" i="1"/>
  <c r="L177" i="1"/>
  <c r="M177" i="1"/>
  <c r="N177" i="1"/>
  <c r="O177" i="1"/>
  <c r="R177" i="1"/>
  <c r="S177" i="1"/>
  <c r="T177" i="1"/>
  <c r="U177" i="1"/>
  <c r="V177" i="1"/>
  <c r="L178" i="1"/>
  <c r="M178" i="1"/>
  <c r="N178" i="1"/>
  <c r="O178" i="1"/>
  <c r="R178" i="1"/>
  <c r="S178" i="1"/>
  <c r="T178" i="1"/>
  <c r="U178" i="1"/>
  <c r="V178" i="1"/>
  <c r="L179" i="1"/>
  <c r="M179" i="1"/>
  <c r="N179" i="1"/>
  <c r="O179" i="1"/>
  <c r="R179" i="1"/>
  <c r="S179" i="1"/>
  <c r="T179" i="1"/>
  <c r="U179" i="1"/>
  <c r="V179" i="1"/>
  <c r="L180" i="1"/>
  <c r="M180" i="1"/>
  <c r="N180" i="1"/>
  <c r="O180" i="1"/>
  <c r="R180" i="1"/>
  <c r="S180" i="1"/>
  <c r="T180" i="1"/>
  <c r="U180" i="1"/>
  <c r="V180" i="1"/>
  <c r="L181" i="1"/>
  <c r="M181" i="1"/>
  <c r="N181" i="1"/>
  <c r="O181" i="1"/>
  <c r="R181" i="1"/>
  <c r="S181" i="1"/>
  <c r="T181" i="1"/>
  <c r="U181" i="1"/>
  <c r="V181" i="1"/>
  <c r="L182" i="1"/>
  <c r="M182" i="1"/>
  <c r="N182" i="1"/>
  <c r="O182" i="1"/>
  <c r="R182" i="1"/>
  <c r="S182" i="1"/>
  <c r="T182" i="1"/>
  <c r="U182" i="1"/>
  <c r="V182" i="1"/>
  <c r="L183" i="1"/>
  <c r="M183" i="1"/>
  <c r="N183" i="1"/>
  <c r="O183" i="1"/>
  <c r="R183" i="1"/>
  <c r="S183" i="1"/>
  <c r="T183" i="1"/>
  <c r="U183" i="1"/>
  <c r="V183" i="1"/>
  <c r="L184" i="1"/>
  <c r="M184" i="1"/>
  <c r="N184" i="1"/>
  <c r="O184" i="1"/>
  <c r="R184" i="1"/>
  <c r="S184" i="1"/>
  <c r="T184" i="1"/>
  <c r="U184" i="1"/>
  <c r="V184" i="1"/>
  <c r="L185" i="1"/>
  <c r="M185" i="1"/>
  <c r="N185" i="1"/>
  <c r="O185" i="1"/>
  <c r="R185" i="1"/>
  <c r="S185" i="1"/>
  <c r="T185" i="1"/>
  <c r="U185" i="1"/>
  <c r="V185" i="1"/>
  <c r="L186" i="1"/>
  <c r="M186" i="1"/>
  <c r="N186" i="1"/>
  <c r="O186" i="1"/>
  <c r="R186" i="1"/>
  <c r="S186" i="1"/>
  <c r="T186" i="1"/>
  <c r="U186" i="1"/>
  <c r="V186" i="1"/>
  <c r="L187" i="1"/>
  <c r="M187" i="1"/>
  <c r="N187" i="1"/>
  <c r="O187" i="1"/>
  <c r="R187" i="1"/>
  <c r="S187" i="1"/>
  <c r="T187" i="1"/>
  <c r="U187" i="1"/>
  <c r="V187" i="1"/>
  <c r="L188" i="1"/>
  <c r="M188" i="1"/>
  <c r="N188" i="1"/>
  <c r="O188" i="1"/>
  <c r="R188" i="1"/>
  <c r="S188" i="1"/>
  <c r="T188" i="1"/>
  <c r="U188" i="1"/>
  <c r="V188" i="1"/>
  <c r="L189" i="1"/>
  <c r="M189" i="1"/>
  <c r="N189" i="1"/>
  <c r="O189" i="1"/>
  <c r="R189" i="1"/>
  <c r="S189" i="1"/>
  <c r="T189" i="1"/>
  <c r="U189" i="1"/>
  <c r="V189" i="1"/>
  <c r="L190" i="1"/>
  <c r="M190" i="1"/>
  <c r="N190" i="1"/>
  <c r="O190" i="1"/>
  <c r="R190" i="1"/>
  <c r="S190" i="1"/>
  <c r="T190" i="1"/>
  <c r="U190" i="1"/>
  <c r="V190" i="1"/>
  <c r="L191" i="1"/>
  <c r="M191" i="1"/>
  <c r="N191" i="1"/>
  <c r="O191" i="1"/>
  <c r="R191" i="1"/>
  <c r="S191" i="1"/>
  <c r="T191" i="1"/>
  <c r="U191" i="1"/>
  <c r="V191" i="1"/>
  <c r="L192" i="1"/>
  <c r="M192" i="1"/>
  <c r="N192" i="1"/>
  <c r="O192" i="1"/>
  <c r="R192" i="1"/>
  <c r="S192" i="1"/>
  <c r="T192" i="1"/>
  <c r="U192" i="1"/>
  <c r="V192" i="1"/>
  <c r="L193" i="1"/>
  <c r="M193" i="1"/>
  <c r="N193" i="1"/>
  <c r="O193" i="1"/>
  <c r="R193" i="1"/>
  <c r="S193" i="1"/>
  <c r="T193" i="1"/>
  <c r="U193" i="1"/>
  <c r="V193" i="1"/>
  <c r="L194" i="1"/>
  <c r="M194" i="1"/>
  <c r="N194" i="1"/>
  <c r="O194" i="1"/>
  <c r="R194" i="1"/>
  <c r="S194" i="1"/>
  <c r="T194" i="1"/>
  <c r="U194" i="1"/>
  <c r="V194" i="1"/>
  <c r="L195" i="1"/>
  <c r="M195" i="1"/>
  <c r="N195" i="1"/>
  <c r="O195" i="1"/>
  <c r="R195" i="1"/>
  <c r="S195" i="1"/>
  <c r="T195" i="1"/>
  <c r="U195" i="1"/>
  <c r="V195" i="1"/>
  <c r="L196" i="1"/>
  <c r="M196" i="1"/>
  <c r="N196" i="1"/>
  <c r="O196" i="1"/>
  <c r="R196" i="1"/>
  <c r="S196" i="1"/>
  <c r="T196" i="1"/>
  <c r="U196" i="1"/>
  <c r="V196" i="1"/>
  <c r="L197" i="1"/>
  <c r="M197" i="1"/>
  <c r="N197" i="1"/>
  <c r="O197" i="1"/>
  <c r="R197" i="1"/>
  <c r="S197" i="1"/>
  <c r="T197" i="1"/>
  <c r="U197" i="1"/>
  <c r="V197" i="1"/>
  <c r="L198" i="1"/>
  <c r="M198" i="1"/>
  <c r="N198" i="1"/>
  <c r="O198" i="1"/>
  <c r="R198" i="1"/>
  <c r="S198" i="1"/>
  <c r="T198" i="1"/>
  <c r="U198" i="1"/>
  <c r="V198" i="1"/>
  <c r="L199" i="1"/>
  <c r="M199" i="1"/>
  <c r="N199" i="1"/>
  <c r="O199" i="1"/>
  <c r="R199" i="1"/>
  <c r="S199" i="1"/>
  <c r="T199" i="1"/>
  <c r="U199" i="1"/>
  <c r="V199" i="1"/>
  <c r="L200" i="1"/>
  <c r="M200" i="1"/>
  <c r="N200" i="1"/>
  <c r="O200" i="1"/>
  <c r="R200" i="1"/>
  <c r="S200" i="1"/>
  <c r="T200" i="1"/>
  <c r="U200" i="1"/>
  <c r="V200" i="1"/>
  <c r="L201" i="1"/>
  <c r="M201" i="1"/>
  <c r="N201" i="1"/>
  <c r="O201" i="1"/>
  <c r="R201" i="1"/>
  <c r="S201" i="1"/>
  <c r="T201" i="1"/>
  <c r="U201" i="1"/>
  <c r="V201" i="1"/>
  <c r="L202" i="1"/>
  <c r="M202" i="1"/>
  <c r="N202" i="1"/>
  <c r="O202" i="1"/>
  <c r="R202" i="1"/>
  <c r="S202" i="1"/>
  <c r="T202" i="1"/>
  <c r="U202" i="1"/>
  <c r="V202" i="1"/>
  <c r="L203" i="1"/>
  <c r="M203" i="1"/>
  <c r="N203" i="1"/>
  <c r="O203" i="1"/>
  <c r="R203" i="1"/>
  <c r="S203" i="1"/>
  <c r="T203" i="1"/>
  <c r="U203" i="1"/>
  <c r="V203" i="1"/>
  <c r="L204" i="1"/>
  <c r="M204" i="1"/>
  <c r="N204" i="1"/>
  <c r="O204" i="1"/>
  <c r="R204" i="1"/>
  <c r="S204" i="1"/>
  <c r="T204" i="1"/>
  <c r="U204" i="1"/>
  <c r="V204" i="1"/>
  <c r="L205" i="1"/>
  <c r="M205" i="1"/>
  <c r="N205" i="1"/>
  <c r="O205" i="1"/>
  <c r="R205" i="1"/>
  <c r="S205" i="1"/>
  <c r="T205" i="1"/>
  <c r="U205" i="1"/>
  <c r="V205" i="1"/>
  <c r="L206" i="1"/>
  <c r="M206" i="1"/>
  <c r="N206" i="1"/>
  <c r="O206" i="1"/>
  <c r="R206" i="1"/>
  <c r="S206" i="1"/>
  <c r="T206" i="1"/>
  <c r="U206" i="1"/>
  <c r="V206" i="1"/>
  <c r="L207" i="1"/>
  <c r="M207" i="1"/>
  <c r="N207" i="1"/>
  <c r="O207" i="1"/>
  <c r="R207" i="1"/>
  <c r="S207" i="1"/>
  <c r="T207" i="1"/>
  <c r="U207" i="1"/>
  <c r="V207" i="1"/>
  <c r="L208" i="1"/>
  <c r="M208" i="1"/>
  <c r="N208" i="1"/>
  <c r="O208" i="1"/>
  <c r="R208" i="1"/>
  <c r="S208" i="1"/>
  <c r="T208" i="1"/>
  <c r="U208" i="1"/>
  <c r="V208" i="1"/>
  <c r="L209" i="1"/>
  <c r="M209" i="1"/>
  <c r="N209" i="1"/>
  <c r="O209" i="1"/>
  <c r="R209" i="1"/>
  <c r="S209" i="1"/>
  <c r="T209" i="1"/>
  <c r="U209" i="1"/>
  <c r="V209" i="1"/>
  <c r="L210" i="1"/>
  <c r="M210" i="1"/>
  <c r="N210" i="1"/>
  <c r="O210" i="1"/>
  <c r="R210" i="1"/>
  <c r="S210" i="1"/>
  <c r="T210" i="1"/>
  <c r="U210" i="1"/>
  <c r="V210" i="1"/>
  <c r="L211" i="1"/>
  <c r="M211" i="1"/>
  <c r="N211" i="1"/>
  <c r="O211" i="1"/>
  <c r="R211" i="1"/>
  <c r="S211" i="1"/>
  <c r="T211" i="1"/>
  <c r="U211" i="1"/>
  <c r="V211" i="1"/>
  <c r="L212" i="1"/>
  <c r="M212" i="1"/>
  <c r="N212" i="1"/>
  <c r="O212" i="1"/>
  <c r="R212" i="1"/>
  <c r="S212" i="1"/>
  <c r="T212" i="1"/>
  <c r="U212" i="1"/>
  <c r="V212" i="1"/>
  <c r="L213" i="1"/>
  <c r="M213" i="1"/>
  <c r="N213" i="1"/>
  <c r="O213" i="1"/>
  <c r="R213" i="1"/>
  <c r="S213" i="1"/>
  <c r="T213" i="1"/>
  <c r="U213" i="1"/>
  <c r="V213" i="1"/>
  <c r="L214" i="1"/>
  <c r="M214" i="1"/>
  <c r="N214" i="1"/>
  <c r="O214" i="1"/>
  <c r="R214" i="1"/>
  <c r="S214" i="1"/>
  <c r="T214" i="1"/>
  <c r="U214" i="1"/>
  <c r="V214" i="1"/>
  <c r="L215" i="1"/>
  <c r="M215" i="1"/>
  <c r="N215" i="1"/>
  <c r="O215" i="1"/>
  <c r="R215" i="1"/>
  <c r="S215" i="1"/>
  <c r="T215" i="1"/>
  <c r="U215" i="1"/>
  <c r="V215" i="1"/>
  <c r="L216" i="1"/>
  <c r="M216" i="1"/>
  <c r="N216" i="1"/>
  <c r="O216" i="1"/>
  <c r="R216" i="1"/>
  <c r="S216" i="1"/>
  <c r="T216" i="1"/>
  <c r="U216" i="1"/>
  <c r="V216" i="1"/>
  <c r="L217" i="1"/>
  <c r="M217" i="1"/>
  <c r="N217" i="1"/>
  <c r="O217" i="1"/>
  <c r="R217" i="1"/>
  <c r="S217" i="1"/>
  <c r="T217" i="1"/>
  <c r="U217" i="1"/>
  <c r="V217" i="1"/>
  <c r="L218" i="1"/>
  <c r="M218" i="1"/>
  <c r="N218" i="1"/>
  <c r="O218" i="1"/>
  <c r="R218" i="1"/>
  <c r="S218" i="1"/>
  <c r="T218" i="1"/>
  <c r="U218" i="1"/>
  <c r="V218" i="1"/>
  <c r="L219" i="1"/>
  <c r="M219" i="1"/>
  <c r="N219" i="1"/>
  <c r="O219" i="1"/>
  <c r="R219" i="1"/>
  <c r="S219" i="1"/>
  <c r="T219" i="1"/>
  <c r="U219" i="1"/>
  <c r="V219" i="1"/>
  <c r="L220" i="1"/>
  <c r="M220" i="1"/>
  <c r="N220" i="1"/>
  <c r="O220" i="1"/>
  <c r="R220" i="1"/>
  <c r="S220" i="1"/>
  <c r="T220" i="1"/>
  <c r="U220" i="1"/>
  <c r="V220" i="1"/>
  <c r="L221" i="1"/>
  <c r="M221" i="1"/>
  <c r="N221" i="1"/>
  <c r="O221" i="1"/>
  <c r="R221" i="1"/>
  <c r="S221" i="1"/>
  <c r="T221" i="1"/>
  <c r="U221" i="1"/>
  <c r="V221" i="1"/>
  <c r="L222" i="1"/>
  <c r="M222" i="1"/>
  <c r="N222" i="1"/>
  <c r="O222" i="1"/>
  <c r="R222" i="1"/>
  <c r="S222" i="1"/>
  <c r="T222" i="1"/>
  <c r="U222" i="1"/>
  <c r="V222" i="1"/>
  <c r="L223" i="1"/>
  <c r="M223" i="1"/>
  <c r="N223" i="1"/>
  <c r="O223" i="1"/>
  <c r="R223" i="1"/>
  <c r="S223" i="1"/>
  <c r="T223" i="1"/>
  <c r="U223" i="1"/>
  <c r="V223" i="1"/>
  <c r="L224" i="1"/>
  <c r="M224" i="1"/>
  <c r="N224" i="1"/>
  <c r="O224" i="1"/>
  <c r="R224" i="1"/>
  <c r="S224" i="1"/>
  <c r="T224" i="1"/>
  <c r="U224" i="1"/>
  <c r="V224" i="1"/>
  <c r="L225" i="1"/>
  <c r="M225" i="1"/>
  <c r="N225" i="1"/>
  <c r="O225" i="1"/>
  <c r="R225" i="1"/>
  <c r="S225" i="1"/>
  <c r="T225" i="1"/>
  <c r="U225" i="1"/>
  <c r="V225" i="1"/>
  <c r="L226" i="1"/>
  <c r="M226" i="1"/>
  <c r="N226" i="1"/>
  <c r="O226" i="1"/>
  <c r="R226" i="1"/>
  <c r="S226" i="1"/>
  <c r="T226" i="1"/>
  <c r="U226" i="1"/>
  <c r="V226" i="1"/>
  <c r="L227" i="1"/>
  <c r="M227" i="1"/>
  <c r="N227" i="1"/>
  <c r="O227" i="1"/>
  <c r="R227" i="1"/>
  <c r="S227" i="1"/>
  <c r="T227" i="1"/>
  <c r="U227" i="1"/>
  <c r="V227" i="1"/>
  <c r="L228" i="1"/>
  <c r="M228" i="1"/>
  <c r="N228" i="1"/>
  <c r="O228" i="1"/>
  <c r="R228" i="1"/>
  <c r="S228" i="1"/>
  <c r="T228" i="1"/>
  <c r="U228" i="1"/>
  <c r="V228" i="1"/>
  <c r="L229" i="1"/>
  <c r="M229" i="1"/>
  <c r="N229" i="1"/>
  <c r="O229" i="1"/>
  <c r="R229" i="1"/>
  <c r="S229" i="1"/>
  <c r="T229" i="1"/>
  <c r="U229" i="1"/>
  <c r="V229" i="1"/>
  <c r="L230" i="1"/>
  <c r="M230" i="1"/>
  <c r="N230" i="1"/>
  <c r="O230" i="1"/>
  <c r="R230" i="1"/>
  <c r="S230" i="1"/>
  <c r="T230" i="1"/>
  <c r="U230" i="1"/>
  <c r="V230" i="1"/>
  <c r="L231" i="1"/>
  <c r="M231" i="1"/>
  <c r="N231" i="1"/>
  <c r="O231" i="1"/>
  <c r="R231" i="1"/>
  <c r="S231" i="1"/>
  <c r="T231" i="1"/>
  <c r="U231" i="1"/>
  <c r="V231" i="1"/>
  <c r="L232" i="1"/>
  <c r="M232" i="1"/>
  <c r="N232" i="1"/>
  <c r="O232" i="1"/>
  <c r="R232" i="1"/>
  <c r="S232" i="1"/>
  <c r="T232" i="1"/>
  <c r="U232" i="1"/>
  <c r="V232" i="1"/>
  <c r="L233" i="1"/>
  <c r="M233" i="1"/>
  <c r="N233" i="1"/>
  <c r="O233" i="1"/>
  <c r="R233" i="1"/>
  <c r="S233" i="1"/>
  <c r="T233" i="1"/>
  <c r="U233" i="1"/>
  <c r="V233" i="1"/>
  <c r="L234" i="1"/>
  <c r="M234" i="1"/>
  <c r="N234" i="1"/>
  <c r="O234" i="1"/>
  <c r="R234" i="1"/>
  <c r="S234" i="1"/>
  <c r="T234" i="1"/>
  <c r="U234" i="1"/>
  <c r="V234" i="1"/>
  <c r="L235" i="1"/>
  <c r="M235" i="1"/>
  <c r="N235" i="1"/>
  <c r="O235" i="1"/>
  <c r="R235" i="1"/>
  <c r="S235" i="1"/>
  <c r="T235" i="1"/>
  <c r="U235" i="1"/>
  <c r="V235" i="1"/>
  <c r="L236" i="1"/>
  <c r="M236" i="1"/>
  <c r="N236" i="1"/>
  <c r="O236" i="1"/>
  <c r="R236" i="1"/>
  <c r="S236" i="1"/>
  <c r="T236" i="1"/>
  <c r="U236" i="1"/>
  <c r="V236" i="1"/>
  <c r="L237" i="1"/>
  <c r="M237" i="1"/>
  <c r="N237" i="1"/>
  <c r="O237" i="1"/>
  <c r="R237" i="1"/>
  <c r="S237" i="1"/>
  <c r="T237" i="1"/>
  <c r="U237" i="1"/>
  <c r="V237" i="1"/>
  <c r="L238" i="1"/>
  <c r="M238" i="1"/>
  <c r="N238" i="1"/>
  <c r="O238" i="1"/>
  <c r="R238" i="1"/>
  <c r="S238" i="1"/>
  <c r="T238" i="1"/>
  <c r="U238" i="1"/>
  <c r="V238" i="1"/>
  <c r="L239" i="1"/>
  <c r="M239" i="1"/>
  <c r="N239" i="1"/>
  <c r="O239" i="1"/>
  <c r="R239" i="1"/>
  <c r="S239" i="1"/>
  <c r="T239" i="1"/>
  <c r="U239" i="1"/>
  <c r="V239" i="1"/>
  <c r="L240" i="1"/>
  <c r="M240" i="1"/>
  <c r="N240" i="1"/>
  <c r="O240" i="1"/>
  <c r="R240" i="1"/>
  <c r="S240" i="1"/>
  <c r="T240" i="1"/>
  <c r="U240" i="1"/>
  <c r="V240" i="1"/>
  <c r="L241" i="1"/>
  <c r="M241" i="1"/>
  <c r="N241" i="1"/>
  <c r="O241" i="1"/>
  <c r="R241" i="1"/>
  <c r="S241" i="1"/>
  <c r="T241" i="1"/>
  <c r="U241" i="1"/>
  <c r="V241" i="1"/>
  <c r="L242" i="1"/>
  <c r="M242" i="1"/>
  <c r="N242" i="1"/>
  <c r="O242" i="1"/>
  <c r="R242" i="1"/>
  <c r="S242" i="1"/>
  <c r="T242" i="1"/>
  <c r="U242" i="1"/>
  <c r="V242" i="1"/>
  <c r="L243" i="1"/>
  <c r="M243" i="1"/>
  <c r="N243" i="1"/>
  <c r="O243" i="1"/>
  <c r="R243" i="1"/>
  <c r="S243" i="1"/>
  <c r="T243" i="1"/>
  <c r="U243" i="1"/>
  <c r="V243" i="1"/>
  <c r="L244" i="1"/>
  <c r="M244" i="1"/>
  <c r="N244" i="1"/>
  <c r="O244" i="1"/>
  <c r="R244" i="1"/>
  <c r="S244" i="1"/>
  <c r="T244" i="1"/>
  <c r="U244" i="1"/>
  <c r="V244" i="1"/>
  <c r="L245" i="1"/>
  <c r="M245" i="1"/>
  <c r="N245" i="1"/>
  <c r="O245" i="1"/>
  <c r="R245" i="1"/>
  <c r="S245" i="1"/>
  <c r="T245" i="1"/>
  <c r="U245" i="1"/>
  <c r="V245" i="1"/>
  <c r="L246" i="1"/>
  <c r="M246" i="1"/>
  <c r="N246" i="1"/>
  <c r="O246" i="1"/>
  <c r="R246" i="1"/>
  <c r="S246" i="1"/>
  <c r="T246" i="1"/>
  <c r="U246" i="1"/>
  <c r="V246" i="1"/>
  <c r="L247" i="1"/>
  <c r="M247" i="1"/>
  <c r="N247" i="1"/>
  <c r="O247" i="1"/>
  <c r="R247" i="1"/>
  <c r="S247" i="1"/>
  <c r="T247" i="1"/>
  <c r="U247" i="1"/>
  <c r="V247" i="1"/>
  <c r="L248" i="1"/>
  <c r="M248" i="1"/>
  <c r="N248" i="1"/>
  <c r="O248" i="1"/>
  <c r="R248" i="1"/>
  <c r="S248" i="1"/>
  <c r="T248" i="1"/>
  <c r="U248" i="1"/>
  <c r="V248" i="1"/>
  <c r="L249" i="1"/>
  <c r="M249" i="1"/>
  <c r="N249" i="1"/>
  <c r="O249" i="1"/>
  <c r="R249" i="1"/>
  <c r="S249" i="1"/>
  <c r="T249" i="1"/>
  <c r="U249" i="1"/>
  <c r="V249" i="1"/>
  <c r="L250" i="1"/>
  <c r="M250" i="1"/>
  <c r="N250" i="1"/>
  <c r="O250" i="1"/>
  <c r="R250" i="1"/>
  <c r="S250" i="1"/>
  <c r="T250" i="1"/>
  <c r="U250" i="1"/>
  <c r="V250" i="1"/>
  <c r="L251" i="1"/>
  <c r="M251" i="1"/>
  <c r="N251" i="1"/>
  <c r="O251" i="1"/>
  <c r="R251" i="1"/>
  <c r="S251" i="1"/>
  <c r="T251" i="1"/>
  <c r="U251" i="1"/>
  <c r="V251" i="1"/>
  <c r="L252" i="1"/>
  <c r="M252" i="1"/>
  <c r="N252" i="1"/>
  <c r="O252" i="1"/>
  <c r="R252" i="1"/>
  <c r="S252" i="1"/>
  <c r="T252" i="1"/>
  <c r="U252" i="1"/>
  <c r="V252" i="1"/>
  <c r="L253" i="1"/>
  <c r="M253" i="1"/>
  <c r="N253" i="1"/>
  <c r="O253" i="1"/>
  <c r="R253" i="1"/>
  <c r="S253" i="1"/>
  <c r="T253" i="1"/>
  <c r="U253" i="1"/>
  <c r="V253" i="1"/>
  <c r="L254" i="1"/>
  <c r="M254" i="1"/>
  <c r="N254" i="1"/>
  <c r="O254" i="1"/>
  <c r="R254" i="1"/>
  <c r="S254" i="1"/>
  <c r="T254" i="1"/>
  <c r="U254" i="1"/>
  <c r="V254" i="1"/>
  <c r="L255" i="1"/>
  <c r="M255" i="1"/>
  <c r="N255" i="1"/>
  <c r="O255" i="1"/>
  <c r="R255" i="1"/>
  <c r="S255" i="1"/>
  <c r="T255" i="1"/>
  <c r="U255" i="1"/>
  <c r="V255" i="1"/>
  <c r="L256" i="1"/>
  <c r="M256" i="1"/>
  <c r="N256" i="1"/>
  <c r="O256" i="1"/>
  <c r="R256" i="1"/>
  <c r="S256" i="1"/>
  <c r="T256" i="1"/>
  <c r="U256" i="1"/>
  <c r="V256" i="1"/>
  <c r="L257" i="1"/>
  <c r="M257" i="1"/>
  <c r="N257" i="1"/>
  <c r="O257" i="1"/>
  <c r="R257" i="1"/>
  <c r="S257" i="1"/>
  <c r="T257" i="1"/>
  <c r="U257" i="1"/>
  <c r="V257" i="1"/>
  <c r="L258" i="1"/>
  <c r="M258" i="1"/>
  <c r="N258" i="1"/>
  <c r="O258" i="1"/>
  <c r="R258" i="1"/>
  <c r="S258" i="1"/>
  <c r="T258" i="1"/>
  <c r="U258" i="1"/>
  <c r="V258" i="1"/>
  <c r="L259" i="1"/>
  <c r="M259" i="1"/>
  <c r="N259" i="1"/>
  <c r="O259" i="1"/>
  <c r="R259" i="1"/>
  <c r="S259" i="1"/>
  <c r="T259" i="1"/>
  <c r="U259" i="1"/>
  <c r="V259" i="1"/>
  <c r="L260" i="1"/>
  <c r="M260" i="1"/>
  <c r="N260" i="1"/>
  <c r="O260" i="1"/>
  <c r="R260" i="1"/>
  <c r="S260" i="1"/>
  <c r="T260" i="1"/>
  <c r="U260" i="1"/>
  <c r="V260" i="1"/>
  <c r="L261" i="1"/>
  <c r="M261" i="1"/>
  <c r="N261" i="1"/>
  <c r="O261" i="1"/>
  <c r="R261" i="1"/>
  <c r="S261" i="1"/>
  <c r="T261" i="1"/>
  <c r="U261" i="1"/>
  <c r="V261" i="1"/>
  <c r="L262" i="1"/>
  <c r="M262" i="1"/>
  <c r="N262" i="1"/>
  <c r="O262" i="1"/>
  <c r="R262" i="1"/>
  <c r="S262" i="1"/>
  <c r="T262" i="1"/>
  <c r="U262" i="1"/>
  <c r="V262" i="1"/>
  <c r="L263" i="1"/>
  <c r="M263" i="1"/>
  <c r="N263" i="1"/>
  <c r="O263" i="1"/>
  <c r="R263" i="1"/>
  <c r="S263" i="1"/>
  <c r="T263" i="1"/>
  <c r="U263" i="1"/>
  <c r="V263" i="1"/>
  <c r="L264" i="1"/>
  <c r="M264" i="1"/>
  <c r="N264" i="1"/>
  <c r="O264" i="1"/>
  <c r="R264" i="1"/>
  <c r="S264" i="1"/>
  <c r="T264" i="1"/>
  <c r="U264" i="1"/>
  <c r="V264" i="1"/>
  <c r="L265" i="1"/>
  <c r="M265" i="1"/>
  <c r="N265" i="1"/>
  <c r="O265" i="1"/>
  <c r="R265" i="1"/>
  <c r="S265" i="1"/>
  <c r="T265" i="1"/>
  <c r="U265" i="1"/>
  <c r="V265" i="1"/>
  <c r="L266" i="1"/>
  <c r="M266" i="1"/>
  <c r="N266" i="1"/>
  <c r="O266" i="1"/>
  <c r="R266" i="1"/>
  <c r="S266" i="1"/>
  <c r="T266" i="1"/>
  <c r="U266" i="1"/>
  <c r="V266" i="1"/>
  <c r="L267" i="1"/>
  <c r="M267" i="1"/>
  <c r="N267" i="1"/>
  <c r="O267" i="1"/>
  <c r="R267" i="1"/>
  <c r="S267" i="1"/>
  <c r="T267" i="1"/>
  <c r="U267" i="1"/>
  <c r="V267" i="1"/>
  <c r="L268" i="1"/>
  <c r="M268" i="1"/>
  <c r="N268" i="1"/>
  <c r="O268" i="1"/>
  <c r="R268" i="1"/>
  <c r="S268" i="1"/>
  <c r="T268" i="1"/>
  <c r="U268" i="1"/>
  <c r="V268" i="1"/>
  <c r="L269" i="1"/>
  <c r="M269" i="1"/>
  <c r="N269" i="1"/>
  <c r="O269" i="1"/>
  <c r="R269" i="1"/>
  <c r="S269" i="1"/>
  <c r="T269" i="1"/>
  <c r="U269" i="1"/>
  <c r="V269" i="1"/>
  <c r="L270" i="1"/>
  <c r="M270" i="1"/>
  <c r="N270" i="1"/>
  <c r="O270" i="1"/>
  <c r="R270" i="1"/>
  <c r="S270" i="1"/>
  <c r="T270" i="1"/>
  <c r="U270" i="1"/>
  <c r="V270" i="1"/>
  <c r="L271" i="1"/>
  <c r="M271" i="1"/>
  <c r="N271" i="1"/>
  <c r="O271" i="1"/>
  <c r="R271" i="1"/>
  <c r="S271" i="1"/>
  <c r="T271" i="1"/>
  <c r="U271" i="1"/>
  <c r="V271" i="1"/>
  <c r="L272" i="1"/>
  <c r="M272" i="1"/>
  <c r="N272" i="1"/>
  <c r="O272" i="1"/>
  <c r="R272" i="1"/>
  <c r="S272" i="1"/>
  <c r="T272" i="1"/>
  <c r="U272" i="1"/>
  <c r="V272" i="1"/>
  <c r="L273" i="1"/>
  <c r="M273" i="1"/>
  <c r="N273" i="1"/>
  <c r="O273" i="1"/>
  <c r="R273" i="1"/>
  <c r="S273" i="1"/>
  <c r="T273" i="1"/>
  <c r="U273" i="1"/>
  <c r="V273" i="1"/>
  <c r="L274" i="1"/>
  <c r="M274" i="1"/>
  <c r="N274" i="1"/>
  <c r="O274" i="1"/>
  <c r="R274" i="1"/>
  <c r="S274" i="1"/>
  <c r="T274" i="1"/>
  <c r="U274" i="1"/>
  <c r="V274" i="1"/>
  <c r="L275" i="1"/>
  <c r="M275" i="1"/>
  <c r="N275" i="1"/>
  <c r="O275" i="1"/>
  <c r="R275" i="1"/>
  <c r="S275" i="1"/>
  <c r="T275" i="1"/>
  <c r="U275" i="1"/>
  <c r="V275" i="1"/>
  <c r="L276" i="1"/>
  <c r="M276" i="1"/>
  <c r="N276" i="1"/>
  <c r="O276" i="1"/>
  <c r="R276" i="1"/>
  <c r="S276" i="1"/>
  <c r="T276" i="1"/>
  <c r="U276" i="1"/>
  <c r="V276" i="1"/>
  <c r="L277" i="1"/>
  <c r="M277" i="1"/>
  <c r="N277" i="1"/>
  <c r="O277" i="1"/>
  <c r="R277" i="1"/>
  <c r="S277" i="1"/>
  <c r="T277" i="1"/>
  <c r="U277" i="1"/>
  <c r="V277" i="1"/>
  <c r="L278" i="1"/>
  <c r="M278" i="1"/>
  <c r="N278" i="1"/>
  <c r="O278" i="1"/>
  <c r="R278" i="1"/>
  <c r="S278" i="1"/>
  <c r="T278" i="1"/>
  <c r="U278" i="1"/>
  <c r="V278" i="1"/>
  <c r="L279" i="1"/>
  <c r="M279" i="1"/>
  <c r="N279" i="1"/>
  <c r="O279" i="1"/>
  <c r="R279" i="1"/>
  <c r="S279" i="1"/>
  <c r="T279" i="1"/>
  <c r="U279" i="1"/>
  <c r="V279" i="1"/>
  <c r="L280" i="1"/>
  <c r="M280" i="1"/>
  <c r="N280" i="1"/>
  <c r="O280" i="1"/>
  <c r="R280" i="1"/>
  <c r="S280" i="1"/>
  <c r="T280" i="1"/>
  <c r="U280" i="1"/>
  <c r="V280" i="1"/>
  <c r="L281" i="1"/>
  <c r="M281" i="1"/>
  <c r="N281" i="1"/>
  <c r="O281" i="1"/>
  <c r="R281" i="1"/>
  <c r="S281" i="1"/>
  <c r="T281" i="1"/>
  <c r="U281" i="1"/>
  <c r="V281" i="1"/>
  <c r="L282" i="1"/>
  <c r="M282" i="1"/>
  <c r="N282" i="1"/>
  <c r="O282" i="1"/>
  <c r="R282" i="1"/>
  <c r="S282" i="1"/>
  <c r="T282" i="1"/>
  <c r="U282" i="1"/>
  <c r="V282" i="1"/>
  <c r="L283" i="1"/>
  <c r="M283" i="1"/>
  <c r="N283" i="1"/>
  <c r="O283" i="1"/>
  <c r="R283" i="1"/>
  <c r="S283" i="1"/>
  <c r="T283" i="1"/>
  <c r="U283" i="1"/>
  <c r="V283" i="1"/>
  <c r="L284" i="1"/>
  <c r="M284" i="1"/>
  <c r="N284" i="1"/>
  <c r="O284" i="1"/>
  <c r="R284" i="1"/>
  <c r="S284" i="1"/>
  <c r="T284" i="1"/>
  <c r="U284" i="1"/>
  <c r="V284" i="1"/>
  <c r="L285" i="1"/>
  <c r="M285" i="1"/>
  <c r="N285" i="1"/>
  <c r="O285" i="1"/>
  <c r="R285" i="1"/>
  <c r="S285" i="1"/>
  <c r="T285" i="1"/>
  <c r="U285" i="1"/>
  <c r="V285" i="1"/>
  <c r="L286" i="1"/>
  <c r="M286" i="1"/>
  <c r="N286" i="1"/>
  <c r="O286" i="1"/>
  <c r="R286" i="1"/>
  <c r="S286" i="1"/>
  <c r="T286" i="1"/>
  <c r="U286" i="1"/>
  <c r="V286" i="1"/>
  <c r="L287" i="1"/>
  <c r="M287" i="1"/>
  <c r="N287" i="1"/>
  <c r="O287" i="1"/>
  <c r="R287" i="1"/>
  <c r="S287" i="1"/>
  <c r="T287" i="1"/>
  <c r="U287" i="1"/>
  <c r="V287" i="1"/>
  <c r="L288" i="1"/>
  <c r="M288" i="1"/>
  <c r="N288" i="1"/>
  <c r="O288" i="1"/>
  <c r="R288" i="1"/>
  <c r="S288" i="1"/>
  <c r="T288" i="1"/>
  <c r="U288" i="1"/>
  <c r="V288" i="1"/>
  <c r="L289" i="1"/>
  <c r="M289" i="1"/>
  <c r="N289" i="1"/>
  <c r="O289" i="1"/>
  <c r="R289" i="1"/>
  <c r="S289" i="1"/>
  <c r="T289" i="1"/>
  <c r="U289" i="1"/>
  <c r="V289" i="1"/>
  <c r="L290" i="1"/>
  <c r="M290" i="1"/>
  <c r="N290" i="1"/>
  <c r="O290" i="1"/>
  <c r="R290" i="1"/>
  <c r="S290" i="1"/>
  <c r="T290" i="1"/>
  <c r="U290" i="1"/>
  <c r="V290" i="1"/>
  <c r="L291" i="1"/>
  <c r="M291" i="1"/>
  <c r="N291" i="1"/>
  <c r="O291" i="1"/>
  <c r="R291" i="1"/>
  <c r="S291" i="1"/>
  <c r="T291" i="1"/>
  <c r="U291" i="1"/>
  <c r="V291" i="1"/>
  <c r="L292" i="1"/>
  <c r="M292" i="1"/>
  <c r="N292" i="1"/>
  <c r="O292" i="1"/>
  <c r="R292" i="1"/>
  <c r="S292" i="1"/>
  <c r="T292" i="1"/>
  <c r="U292" i="1"/>
  <c r="V292" i="1"/>
  <c r="L293" i="1"/>
  <c r="M293" i="1"/>
  <c r="N293" i="1"/>
  <c r="O293" i="1"/>
  <c r="R293" i="1"/>
  <c r="S293" i="1"/>
  <c r="T293" i="1"/>
  <c r="U293" i="1"/>
  <c r="V293" i="1"/>
  <c r="L294" i="1"/>
  <c r="M294" i="1"/>
  <c r="N294" i="1"/>
  <c r="O294" i="1"/>
  <c r="R294" i="1"/>
  <c r="S294" i="1"/>
  <c r="T294" i="1"/>
  <c r="U294" i="1"/>
  <c r="V294" i="1"/>
  <c r="L295" i="1"/>
  <c r="M295" i="1"/>
  <c r="N295" i="1"/>
  <c r="O295" i="1"/>
  <c r="R295" i="1"/>
  <c r="S295" i="1"/>
  <c r="T295" i="1"/>
  <c r="U295" i="1"/>
  <c r="V295" i="1"/>
  <c r="L296" i="1"/>
  <c r="M296" i="1"/>
  <c r="N296" i="1"/>
  <c r="O296" i="1"/>
  <c r="R296" i="1"/>
  <c r="S296" i="1"/>
  <c r="T296" i="1"/>
  <c r="U296" i="1"/>
  <c r="V296" i="1"/>
  <c r="L297" i="1"/>
  <c r="M297" i="1"/>
  <c r="N297" i="1"/>
  <c r="O297" i="1"/>
  <c r="R297" i="1"/>
  <c r="S297" i="1"/>
  <c r="T297" i="1"/>
  <c r="U297" i="1"/>
  <c r="V297" i="1"/>
  <c r="L298" i="1"/>
  <c r="M298" i="1"/>
  <c r="N298" i="1"/>
  <c r="O298" i="1"/>
  <c r="R298" i="1"/>
  <c r="S298" i="1"/>
  <c r="T298" i="1"/>
  <c r="U298" i="1"/>
  <c r="V298" i="1"/>
  <c r="L299" i="1"/>
  <c r="M299" i="1"/>
  <c r="N299" i="1"/>
  <c r="O299" i="1"/>
  <c r="R299" i="1"/>
  <c r="S299" i="1"/>
  <c r="T299" i="1"/>
  <c r="U299" i="1"/>
  <c r="V299" i="1"/>
  <c r="L300" i="1"/>
  <c r="M300" i="1"/>
  <c r="N300" i="1"/>
  <c r="O300" i="1"/>
  <c r="R300" i="1"/>
  <c r="S300" i="1"/>
  <c r="T300" i="1"/>
  <c r="U300" i="1"/>
  <c r="V300" i="1"/>
  <c r="L301" i="1"/>
  <c r="M301" i="1"/>
  <c r="N301" i="1"/>
  <c r="O301" i="1"/>
  <c r="R301" i="1"/>
  <c r="S301" i="1"/>
  <c r="T301" i="1"/>
  <c r="U301" i="1"/>
  <c r="V301" i="1"/>
  <c r="L302" i="1"/>
  <c r="M302" i="1"/>
  <c r="N302" i="1"/>
  <c r="O302" i="1"/>
  <c r="R302" i="1"/>
  <c r="S302" i="1"/>
  <c r="T302" i="1"/>
  <c r="U302" i="1"/>
  <c r="V302" i="1"/>
  <c r="L303" i="1"/>
  <c r="M303" i="1"/>
  <c r="N303" i="1"/>
  <c r="O303" i="1"/>
  <c r="R303" i="1"/>
  <c r="S303" i="1"/>
  <c r="T303" i="1"/>
  <c r="U303" i="1"/>
  <c r="V303" i="1"/>
  <c r="L3" i="4"/>
  <c r="M3" i="4"/>
  <c r="N3" i="4"/>
  <c r="O3" i="4"/>
  <c r="R3" i="4"/>
  <c r="S3" i="4"/>
  <c r="T3" i="4"/>
  <c r="U3" i="4"/>
  <c r="V3" i="4"/>
  <c r="L4" i="4"/>
  <c r="M4" i="4"/>
  <c r="N4" i="4"/>
  <c r="O4" i="4"/>
  <c r="R4" i="4"/>
  <c r="S4" i="4"/>
  <c r="T4" i="4"/>
  <c r="U4" i="4"/>
  <c r="V4" i="4"/>
  <c r="L5" i="4"/>
  <c r="M5" i="4"/>
  <c r="N5" i="4"/>
  <c r="O5" i="4"/>
  <c r="R5" i="4"/>
  <c r="S5" i="4"/>
  <c r="T5" i="4"/>
  <c r="U5" i="4"/>
  <c r="V5" i="4"/>
  <c r="L6" i="4"/>
  <c r="M6" i="4"/>
  <c r="N6" i="4"/>
  <c r="O6" i="4"/>
  <c r="R6" i="4"/>
  <c r="S6" i="4"/>
  <c r="T6" i="4"/>
  <c r="U6" i="4"/>
  <c r="V6" i="4"/>
  <c r="L7" i="4"/>
  <c r="M7" i="4"/>
  <c r="N7" i="4"/>
  <c r="O7" i="4"/>
  <c r="R7" i="4"/>
  <c r="S7" i="4"/>
  <c r="T7" i="4"/>
  <c r="U7" i="4"/>
  <c r="V7" i="4"/>
  <c r="L8" i="4"/>
  <c r="M8" i="4"/>
  <c r="N8" i="4"/>
  <c r="O8" i="4"/>
  <c r="R8" i="4"/>
  <c r="S8" i="4"/>
  <c r="T8" i="4"/>
  <c r="U8" i="4"/>
  <c r="V8" i="4"/>
  <c r="L9" i="4"/>
  <c r="M9" i="4"/>
  <c r="N9" i="4"/>
  <c r="O9" i="4"/>
  <c r="R9" i="4"/>
  <c r="S9" i="4"/>
  <c r="T9" i="4"/>
  <c r="U9" i="4"/>
  <c r="V9" i="4"/>
  <c r="L10" i="4"/>
  <c r="M10" i="4"/>
  <c r="N10" i="4"/>
  <c r="O10" i="4"/>
  <c r="R10" i="4"/>
  <c r="S10" i="4"/>
  <c r="T10" i="4"/>
  <c r="U10" i="4"/>
  <c r="V10" i="4"/>
  <c r="L11" i="4"/>
  <c r="M11" i="4"/>
  <c r="N11" i="4"/>
  <c r="O11" i="4"/>
  <c r="R11" i="4"/>
  <c r="S11" i="4"/>
  <c r="T11" i="4"/>
  <c r="U11" i="4"/>
  <c r="V11" i="4"/>
  <c r="L12" i="4"/>
  <c r="M12" i="4"/>
  <c r="N12" i="4"/>
  <c r="O12" i="4"/>
  <c r="R12" i="4"/>
  <c r="S12" i="4"/>
  <c r="T12" i="4"/>
  <c r="U12" i="4"/>
  <c r="V12" i="4"/>
  <c r="L13" i="4"/>
  <c r="M13" i="4"/>
  <c r="N13" i="4"/>
  <c r="O13" i="4"/>
  <c r="R13" i="4"/>
  <c r="S13" i="4"/>
  <c r="T13" i="4"/>
  <c r="U13" i="4"/>
  <c r="V13" i="4"/>
  <c r="L14" i="4"/>
  <c r="M14" i="4"/>
  <c r="N14" i="4"/>
  <c r="O14" i="4"/>
  <c r="R14" i="4"/>
  <c r="S14" i="4"/>
  <c r="T14" i="4"/>
  <c r="U14" i="4"/>
  <c r="V14" i="4"/>
  <c r="L15" i="4"/>
  <c r="M15" i="4"/>
  <c r="N15" i="4"/>
  <c r="O15" i="4"/>
  <c r="R15" i="4"/>
  <c r="S15" i="4"/>
  <c r="T15" i="4"/>
  <c r="U15" i="4"/>
  <c r="V15" i="4"/>
  <c r="L16" i="4"/>
  <c r="M16" i="4"/>
  <c r="N16" i="4"/>
  <c r="O16" i="4"/>
  <c r="R16" i="4"/>
  <c r="S16" i="4"/>
  <c r="T16" i="4"/>
  <c r="U16" i="4"/>
  <c r="V16" i="4"/>
  <c r="L17" i="4"/>
  <c r="M17" i="4"/>
  <c r="N17" i="4"/>
  <c r="O17" i="4"/>
  <c r="R17" i="4"/>
  <c r="S17" i="4"/>
  <c r="T17" i="4"/>
  <c r="U17" i="4"/>
  <c r="V17" i="4"/>
  <c r="L18" i="4"/>
  <c r="M18" i="4"/>
  <c r="N18" i="4"/>
  <c r="O18" i="4"/>
  <c r="R18" i="4"/>
  <c r="S18" i="4"/>
  <c r="T18" i="4"/>
  <c r="U18" i="4"/>
  <c r="V18" i="4"/>
  <c r="L19" i="4"/>
  <c r="M19" i="4"/>
  <c r="N19" i="4"/>
  <c r="O19" i="4"/>
  <c r="R19" i="4"/>
  <c r="S19" i="4"/>
  <c r="T19" i="4"/>
  <c r="U19" i="4"/>
  <c r="V19" i="4"/>
  <c r="L20" i="4"/>
  <c r="M20" i="4"/>
  <c r="N20" i="4"/>
  <c r="O20" i="4"/>
  <c r="R20" i="4"/>
  <c r="S20" i="4"/>
  <c r="T20" i="4"/>
  <c r="U20" i="4"/>
  <c r="V20" i="4"/>
  <c r="L21" i="4"/>
  <c r="M21" i="4"/>
  <c r="N21" i="4"/>
  <c r="O21" i="4"/>
  <c r="R21" i="4"/>
  <c r="S21" i="4"/>
  <c r="T21" i="4"/>
  <c r="U21" i="4"/>
  <c r="V21" i="4"/>
  <c r="L22" i="4"/>
  <c r="M22" i="4"/>
  <c r="N22" i="4"/>
  <c r="O22" i="4"/>
  <c r="R22" i="4"/>
  <c r="S22" i="4"/>
  <c r="T22" i="4"/>
  <c r="U22" i="4"/>
  <c r="V22" i="4"/>
  <c r="L23" i="4"/>
  <c r="M23" i="4"/>
  <c r="N23" i="4"/>
  <c r="O23" i="4"/>
  <c r="R23" i="4"/>
  <c r="S23" i="4"/>
  <c r="T23" i="4"/>
  <c r="U23" i="4"/>
  <c r="V23" i="4"/>
  <c r="L24" i="4"/>
  <c r="M24" i="4"/>
  <c r="N24" i="4"/>
  <c r="O24" i="4"/>
  <c r="R24" i="4"/>
  <c r="S24" i="4"/>
  <c r="T24" i="4"/>
  <c r="U24" i="4"/>
  <c r="V24" i="4"/>
  <c r="L25" i="4"/>
  <c r="M25" i="4"/>
  <c r="N25" i="4"/>
  <c r="O25" i="4"/>
  <c r="R25" i="4"/>
  <c r="S25" i="4"/>
  <c r="T25" i="4"/>
  <c r="U25" i="4"/>
  <c r="V25" i="4"/>
  <c r="L26" i="4"/>
  <c r="M26" i="4"/>
  <c r="N26" i="4"/>
  <c r="O26" i="4"/>
  <c r="R26" i="4"/>
  <c r="S26" i="4"/>
  <c r="T26" i="4"/>
  <c r="U26" i="4"/>
  <c r="V26" i="4"/>
  <c r="L27" i="4"/>
  <c r="M27" i="4"/>
  <c r="N27" i="4"/>
  <c r="O27" i="4"/>
  <c r="R27" i="4"/>
  <c r="S27" i="4"/>
  <c r="T27" i="4"/>
  <c r="U27" i="4"/>
  <c r="V27" i="4"/>
  <c r="L28" i="4"/>
  <c r="M28" i="4"/>
  <c r="N28" i="4"/>
  <c r="O28" i="4"/>
  <c r="R28" i="4"/>
  <c r="S28" i="4"/>
  <c r="T28" i="4"/>
  <c r="U28" i="4"/>
  <c r="V28" i="4"/>
  <c r="L29" i="4"/>
  <c r="M29" i="4"/>
  <c r="N29" i="4"/>
  <c r="O29" i="4"/>
  <c r="R29" i="4"/>
  <c r="S29" i="4"/>
  <c r="T29" i="4"/>
  <c r="U29" i="4"/>
  <c r="V29" i="4"/>
  <c r="L30" i="4"/>
  <c r="M30" i="4"/>
  <c r="N30" i="4"/>
  <c r="O30" i="4"/>
  <c r="R30" i="4"/>
  <c r="S30" i="4"/>
  <c r="T30" i="4"/>
  <c r="U30" i="4"/>
  <c r="V30" i="4"/>
  <c r="L31" i="4"/>
  <c r="M31" i="4"/>
  <c r="N31" i="4"/>
  <c r="O31" i="4"/>
  <c r="R31" i="4"/>
  <c r="S31" i="4"/>
  <c r="T31" i="4"/>
  <c r="U31" i="4"/>
  <c r="V31" i="4"/>
  <c r="L32" i="4"/>
  <c r="M32" i="4"/>
  <c r="N32" i="4"/>
  <c r="O32" i="4"/>
  <c r="R32" i="4"/>
  <c r="S32" i="4"/>
  <c r="T32" i="4"/>
  <c r="U32" i="4"/>
  <c r="V32" i="4"/>
  <c r="L33" i="4"/>
  <c r="M33" i="4"/>
  <c r="N33" i="4"/>
  <c r="O33" i="4"/>
  <c r="R33" i="4"/>
  <c r="S33" i="4"/>
  <c r="T33" i="4"/>
  <c r="U33" i="4"/>
  <c r="V33" i="4"/>
  <c r="L34" i="4"/>
  <c r="M34" i="4"/>
  <c r="N34" i="4"/>
  <c r="O34" i="4"/>
  <c r="R34" i="4"/>
  <c r="S34" i="4"/>
  <c r="T34" i="4"/>
  <c r="U34" i="4"/>
  <c r="V34" i="4"/>
  <c r="L35" i="4"/>
  <c r="M35" i="4"/>
  <c r="N35" i="4"/>
  <c r="O35" i="4"/>
  <c r="R35" i="4"/>
  <c r="S35" i="4"/>
  <c r="T35" i="4"/>
  <c r="U35" i="4"/>
  <c r="V35" i="4"/>
  <c r="L36" i="4"/>
  <c r="M36" i="4"/>
  <c r="N36" i="4"/>
  <c r="O36" i="4"/>
  <c r="R36" i="4"/>
  <c r="S36" i="4"/>
  <c r="T36" i="4"/>
  <c r="U36" i="4"/>
  <c r="V36" i="4"/>
  <c r="L37" i="4"/>
  <c r="M37" i="4"/>
  <c r="N37" i="4"/>
  <c r="O37" i="4"/>
  <c r="R37" i="4"/>
  <c r="S37" i="4"/>
  <c r="T37" i="4"/>
  <c r="U37" i="4"/>
  <c r="V37" i="4"/>
  <c r="L38" i="4"/>
  <c r="M38" i="4"/>
  <c r="N38" i="4"/>
  <c r="O38" i="4"/>
  <c r="R38" i="4"/>
  <c r="S38" i="4"/>
  <c r="T38" i="4"/>
  <c r="U38" i="4"/>
  <c r="V38" i="4"/>
  <c r="L39" i="4"/>
  <c r="M39" i="4"/>
  <c r="N39" i="4"/>
  <c r="O39" i="4"/>
  <c r="R39" i="4"/>
  <c r="S39" i="4"/>
  <c r="T39" i="4"/>
  <c r="U39" i="4"/>
  <c r="V39" i="4"/>
  <c r="L40" i="4"/>
  <c r="M40" i="4"/>
  <c r="N40" i="4"/>
  <c r="O40" i="4"/>
  <c r="R40" i="4"/>
  <c r="S40" i="4"/>
  <c r="T40" i="4"/>
  <c r="U40" i="4"/>
  <c r="V40" i="4"/>
  <c r="L41" i="4"/>
  <c r="M41" i="4"/>
  <c r="N41" i="4"/>
  <c r="O41" i="4"/>
  <c r="R41" i="4"/>
  <c r="S41" i="4"/>
  <c r="T41" i="4"/>
  <c r="U41" i="4"/>
  <c r="V41" i="4"/>
  <c r="L42" i="4"/>
  <c r="M42" i="4"/>
  <c r="N42" i="4"/>
  <c r="O42" i="4"/>
  <c r="R42" i="4"/>
  <c r="S42" i="4"/>
  <c r="T42" i="4"/>
  <c r="U42" i="4"/>
  <c r="V42" i="4"/>
  <c r="L43" i="4"/>
  <c r="M43" i="4"/>
  <c r="N43" i="4"/>
  <c r="O43" i="4"/>
  <c r="R43" i="4"/>
  <c r="S43" i="4"/>
  <c r="T43" i="4"/>
  <c r="U43" i="4"/>
  <c r="V43" i="4"/>
  <c r="L44" i="4"/>
  <c r="M44" i="4"/>
  <c r="N44" i="4"/>
  <c r="O44" i="4"/>
  <c r="R44" i="4"/>
  <c r="S44" i="4"/>
  <c r="T44" i="4"/>
  <c r="U44" i="4"/>
  <c r="V44" i="4"/>
  <c r="P45" i="4"/>
  <c r="L45" i="4"/>
  <c r="M45" i="4"/>
  <c r="N45" i="4"/>
  <c r="O45" i="4"/>
  <c r="R45" i="4"/>
  <c r="S45" i="4"/>
  <c r="T45" i="4"/>
  <c r="U45" i="4"/>
  <c r="V45" i="4"/>
  <c r="L46" i="4"/>
  <c r="M46" i="4"/>
  <c r="N46" i="4"/>
  <c r="O46" i="4"/>
  <c r="R46" i="4"/>
  <c r="S46" i="4"/>
  <c r="T46" i="4"/>
  <c r="U46" i="4"/>
  <c r="V46" i="4"/>
  <c r="L47" i="4"/>
  <c r="M47" i="4"/>
  <c r="N47" i="4"/>
  <c r="O47" i="4"/>
  <c r="R47" i="4"/>
  <c r="S47" i="4"/>
  <c r="T47" i="4"/>
  <c r="U47" i="4"/>
  <c r="V47" i="4"/>
  <c r="L48" i="4"/>
  <c r="M48" i="4"/>
  <c r="N48" i="4"/>
  <c r="O48" i="4"/>
  <c r="R48" i="4"/>
  <c r="S48" i="4"/>
  <c r="T48" i="4"/>
  <c r="U48" i="4"/>
  <c r="V48" i="4"/>
  <c r="L49" i="4"/>
  <c r="M49" i="4"/>
  <c r="N49" i="4"/>
  <c r="O49" i="4"/>
  <c r="R49" i="4"/>
  <c r="S49" i="4"/>
  <c r="T49" i="4"/>
  <c r="U49" i="4"/>
  <c r="V49" i="4"/>
  <c r="L50" i="4"/>
  <c r="M50" i="4"/>
  <c r="N50" i="4"/>
  <c r="O50" i="4"/>
  <c r="R50" i="4"/>
  <c r="S50" i="4"/>
  <c r="T50" i="4"/>
  <c r="U50" i="4"/>
  <c r="V50" i="4"/>
  <c r="L51" i="4"/>
  <c r="M51" i="4"/>
  <c r="N51" i="4"/>
  <c r="O51" i="4"/>
  <c r="R51" i="4"/>
  <c r="S51" i="4"/>
  <c r="T51" i="4"/>
  <c r="U51" i="4"/>
  <c r="V51" i="4"/>
  <c r="L52" i="4"/>
  <c r="M52" i="4"/>
  <c r="N52" i="4"/>
  <c r="O52" i="4"/>
  <c r="R52" i="4"/>
  <c r="S52" i="4"/>
  <c r="T52" i="4"/>
  <c r="U52" i="4"/>
  <c r="V52" i="4"/>
  <c r="L53" i="4"/>
  <c r="M53" i="4"/>
  <c r="N53" i="4"/>
  <c r="O53" i="4"/>
  <c r="R53" i="4"/>
  <c r="S53" i="4"/>
  <c r="T53" i="4"/>
  <c r="U53" i="4"/>
  <c r="V53" i="4"/>
  <c r="L54" i="4"/>
  <c r="M54" i="4"/>
  <c r="N54" i="4"/>
  <c r="O54" i="4"/>
  <c r="R54" i="4"/>
  <c r="S54" i="4"/>
  <c r="T54" i="4"/>
  <c r="U54" i="4"/>
  <c r="V54" i="4"/>
  <c r="L55" i="4"/>
  <c r="M55" i="4"/>
  <c r="N55" i="4"/>
  <c r="O55" i="4"/>
  <c r="R55" i="4"/>
  <c r="S55" i="4"/>
  <c r="T55" i="4"/>
  <c r="U55" i="4"/>
  <c r="V55" i="4"/>
  <c r="L56" i="4"/>
  <c r="M56" i="4"/>
  <c r="N56" i="4"/>
  <c r="O56" i="4"/>
  <c r="R56" i="4"/>
  <c r="S56" i="4"/>
  <c r="T56" i="4"/>
  <c r="U56" i="4"/>
  <c r="V56" i="4"/>
  <c r="L57" i="4"/>
  <c r="M57" i="4"/>
  <c r="N57" i="4"/>
  <c r="O57" i="4"/>
  <c r="R57" i="4"/>
  <c r="S57" i="4"/>
  <c r="T57" i="4"/>
  <c r="U57" i="4"/>
  <c r="V57" i="4"/>
  <c r="L58" i="4"/>
  <c r="M58" i="4"/>
  <c r="N58" i="4"/>
  <c r="O58" i="4"/>
  <c r="R58" i="4"/>
  <c r="S58" i="4"/>
  <c r="T58" i="4"/>
  <c r="U58" i="4"/>
  <c r="V58" i="4"/>
  <c r="L59" i="4"/>
  <c r="M59" i="4"/>
  <c r="N59" i="4"/>
  <c r="O59" i="4"/>
  <c r="R59" i="4"/>
  <c r="S59" i="4"/>
  <c r="T59" i="4"/>
  <c r="U59" i="4"/>
  <c r="V59" i="4"/>
  <c r="L60" i="4"/>
  <c r="M60" i="4"/>
  <c r="N60" i="4"/>
  <c r="O60" i="4"/>
  <c r="R60" i="4"/>
  <c r="S60" i="4"/>
  <c r="T60" i="4"/>
  <c r="U60" i="4"/>
  <c r="V60" i="4"/>
  <c r="L61" i="4"/>
  <c r="M61" i="4"/>
  <c r="N61" i="4"/>
  <c r="O61" i="4"/>
  <c r="R61" i="4"/>
  <c r="S61" i="4"/>
  <c r="T61" i="4"/>
  <c r="U61" i="4"/>
  <c r="V61" i="4"/>
  <c r="L62" i="4"/>
  <c r="M62" i="4"/>
  <c r="N62" i="4"/>
  <c r="O62" i="4"/>
  <c r="R62" i="4"/>
  <c r="S62" i="4"/>
  <c r="T62" i="4"/>
  <c r="U62" i="4"/>
  <c r="V62" i="4"/>
  <c r="L63" i="4"/>
  <c r="M63" i="4"/>
  <c r="N63" i="4"/>
  <c r="O63" i="4"/>
  <c r="R63" i="4"/>
  <c r="S63" i="4"/>
  <c r="T63" i="4"/>
  <c r="U63" i="4"/>
  <c r="V63" i="4"/>
  <c r="L64" i="4"/>
  <c r="M64" i="4"/>
  <c r="N64" i="4"/>
  <c r="O64" i="4"/>
  <c r="R64" i="4"/>
  <c r="S64" i="4"/>
  <c r="T64" i="4"/>
  <c r="U64" i="4"/>
  <c r="V64" i="4"/>
  <c r="L65" i="4"/>
  <c r="M65" i="4"/>
  <c r="N65" i="4"/>
  <c r="O65" i="4"/>
  <c r="R65" i="4"/>
  <c r="S65" i="4"/>
  <c r="T65" i="4"/>
  <c r="U65" i="4"/>
  <c r="V65" i="4"/>
  <c r="L66" i="4"/>
  <c r="M66" i="4"/>
  <c r="N66" i="4"/>
  <c r="O66" i="4"/>
  <c r="R66" i="4"/>
  <c r="S66" i="4"/>
  <c r="T66" i="4"/>
  <c r="U66" i="4"/>
  <c r="V66" i="4"/>
  <c r="L67" i="4"/>
  <c r="M67" i="4"/>
  <c r="N67" i="4"/>
  <c r="O67" i="4"/>
  <c r="R67" i="4"/>
  <c r="S67" i="4"/>
  <c r="T67" i="4"/>
  <c r="U67" i="4"/>
  <c r="V67" i="4"/>
  <c r="L68" i="4"/>
  <c r="M68" i="4"/>
  <c r="N68" i="4"/>
  <c r="O68" i="4"/>
  <c r="R68" i="4"/>
  <c r="S68" i="4"/>
  <c r="T68" i="4"/>
  <c r="U68" i="4"/>
  <c r="V68" i="4"/>
  <c r="L69" i="4"/>
  <c r="M69" i="4"/>
  <c r="N69" i="4"/>
  <c r="O69" i="4"/>
  <c r="R69" i="4"/>
  <c r="S69" i="4"/>
  <c r="T69" i="4"/>
  <c r="U69" i="4"/>
  <c r="V69" i="4"/>
  <c r="L70" i="4"/>
  <c r="M70" i="4"/>
  <c r="N70" i="4"/>
  <c r="O70" i="4"/>
  <c r="R70" i="4"/>
  <c r="S70" i="4"/>
  <c r="T70" i="4"/>
  <c r="U70" i="4"/>
  <c r="V70" i="4"/>
  <c r="L71" i="4"/>
  <c r="M71" i="4"/>
  <c r="N71" i="4"/>
  <c r="O71" i="4"/>
  <c r="R71" i="4"/>
  <c r="S71" i="4"/>
  <c r="T71" i="4"/>
  <c r="U71" i="4"/>
  <c r="V71" i="4"/>
  <c r="L72" i="4"/>
  <c r="M72" i="4"/>
  <c r="N72" i="4"/>
  <c r="O72" i="4"/>
  <c r="R72" i="4"/>
  <c r="S72" i="4"/>
  <c r="T72" i="4"/>
  <c r="U72" i="4"/>
  <c r="V72" i="4"/>
  <c r="L73" i="4"/>
  <c r="M73" i="4"/>
  <c r="N73" i="4"/>
  <c r="O73" i="4"/>
  <c r="R73" i="4"/>
  <c r="S73" i="4"/>
  <c r="T73" i="4"/>
  <c r="U73" i="4"/>
  <c r="V73" i="4"/>
  <c r="L74" i="4"/>
  <c r="M74" i="4"/>
  <c r="N74" i="4"/>
  <c r="O74" i="4"/>
  <c r="R74" i="4"/>
  <c r="S74" i="4"/>
  <c r="T74" i="4"/>
  <c r="U74" i="4"/>
  <c r="V74" i="4"/>
  <c r="L75" i="4"/>
  <c r="M75" i="4"/>
  <c r="N75" i="4"/>
  <c r="O75" i="4"/>
  <c r="R75" i="4"/>
  <c r="S75" i="4"/>
  <c r="T75" i="4"/>
  <c r="U75" i="4"/>
  <c r="V75" i="4"/>
  <c r="L76" i="4"/>
  <c r="M76" i="4"/>
  <c r="N76" i="4"/>
  <c r="O76" i="4"/>
  <c r="R76" i="4"/>
  <c r="S76" i="4"/>
  <c r="T76" i="4"/>
  <c r="U76" i="4"/>
  <c r="V76" i="4"/>
  <c r="L77" i="4"/>
  <c r="M77" i="4"/>
  <c r="N77" i="4"/>
  <c r="O77" i="4"/>
  <c r="R77" i="4"/>
  <c r="S77" i="4"/>
  <c r="T77" i="4"/>
  <c r="U77" i="4"/>
  <c r="V77" i="4"/>
  <c r="L78" i="4"/>
  <c r="M78" i="4"/>
  <c r="N78" i="4"/>
  <c r="O78" i="4"/>
  <c r="R78" i="4"/>
  <c r="S78" i="4"/>
  <c r="T78" i="4"/>
  <c r="U78" i="4"/>
  <c r="V78" i="4"/>
  <c r="L79" i="4"/>
  <c r="M79" i="4"/>
  <c r="N79" i="4"/>
  <c r="O79" i="4"/>
  <c r="R79" i="4"/>
  <c r="S79" i="4"/>
  <c r="T79" i="4"/>
  <c r="U79" i="4"/>
  <c r="V79" i="4"/>
  <c r="L80" i="4"/>
  <c r="M80" i="4"/>
  <c r="N80" i="4"/>
  <c r="O80" i="4"/>
  <c r="R80" i="4"/>
  <c r="S80" i="4"/>
  <c r="T80" i="4"/>
  <c r="U80" i="4"/>
  <c r="V80" i="4"/>
  <c r="L81" i="4"/>
  <c r="M81" i="4"/>
  <c r="N81" i="4"/>
  <c r="O81" i="4"/>
  <c r="R81" i="4"/>
  <c r="S81" i="4"/>
  <c r="T81" i="4"/>
  <c r="U81" i="4"/>
  <c r="V81" i="4"/>
  <c r="L82" i="4"/>
  <c r="M82" i="4"/>
  <c r="N82" i="4"/>
  <c r="O82" i="4"/>
  <c r="R82" i="4"/>
  <c r="S82" i="4"/>
  <c r="T82" i="4"/>
  <c r="U82" i="4"/>
  <c r="V82" i="4"/>
  <c r="L83" i="4"/>
  <c r="M83" i="4"/>
  <c r="N83" i="4"/>
  <c r="O83" i="4"/>
  <c r="R83" i="4"/>
  <c r="S83" i="4"/>
  <c r="T83" i="4"/>
  <c r="U83" i="4"/>
  <c r="V83" i="4"/>
  <c r="L84" i="4"/>
  <c r="M84" i="4"/>
  <c r="N84" i="4"/>
  <c r="O84" i="4"/>
  <c r="R84" i="4"/>
  <c r="S84" i="4"/>
  <c r="T84" i="4"/>
  <c r="U84" i="4"/>
  <c r="V84" i="4"/>
  <c r="L85" i="4"/>
  <c r="M85" i="4"/>
  <c r="N85" i="4"/>
  <c r="O85" i="4"/>
  <c r="R85" i="4"/>
  <c r="S85" i="4"/>
  <c r="T85" i="4"/>
  <c r="U85" i="4"/>
  <c r="V85" i="4"/>
  <c r="L86" i="4"/>
  <c r="M86" i="4"/>
  <c r="N86" i="4"/>
  <c r="O86" i="4"/>
  <c r="R86" i="4"/>
  <c r="S86" i="4"/>
  <c r="T86" i="4"/>
  <c r="U86" i="4"/>
  <c r="V86" i="4"/>
  <c r="L87" i="4"/>
  <c r="M87" i="4"/>
  <c r="N87" i="4"/>
  <c r="O87" i="4"/>
  <c r="R87" i="4"/>
  <c r="S87" i="4"/>
  <c r="T87" i="4"/>
  <c r="U87" i="4"/>
  <c r="V87" i="4"/>
  <c r="P88" i="4"/>
  <c r="L88" i="4"/>
  <c r="M88" i="4"/>
  <c r="N88" i="4"/>
  <c r="O88" i="4"/>
  <c r="R88" i="4"/>
  <c r="S88" i="4"/>
  <c r="T88" i="4"/>
  <c r="U88" i="4"/>
  <c r="V88" i="4"/>
  <c r="P89" i="4"/>
  <c r="L89" i="4"/>
  <c r="M89" i="4"/>
  <c r="N89" i="4"/>
  <c r="O89" i="4"/>
  <c r="R89" i="4"/>
  <c r="S89" i="4"/>
  <c r="T89" i="4"/>
  <c r="U89" i="4"/>
  <c r="V89" i="4"/>
  <c r="P90" i="4"/>
  <c r="L90" i="4"/>
  <c r="M90" i="4"/>
  <c r="N90" i="4"/>
  <c r="O90" i="4"/>
  <c r="R90" i="4"/>
  <c r="S90" i="4"/>
  <c r="T90" i="4"/>
  <c r="U90" i="4"/>
  <c r="V90" i="4"/>
  <c r="P91" i="4"/>
  <c r="L91" i="4"/>
  <c r="M91" i="4"/>
  <c r="N91" i="4"/>
  <c r="O91" i="4"/>
  <c r="R91" i="4"/>
  <c r="S91" i="4"/>
  <c r="T91" i="4"/>
  <c r="U91" i="4"/>
  <c r="V91" i="4"/>
  <c r="P92" i="4"/>
  <c r="L92" i="4"/>
  <c r="M92" i="4"/>
  <c r="N92" i="4"/>
  <c r="O92" i="4"/>
  <c r="R92" i="4"/>
  <c r="S92" i="4"/>
  <c r="T92" i="4"/>
  <c r="U92" i="4"/>
  <c r="V92" i="4"/>
  <c r="P93" i="4"/>
  <c r="L93" i="4"/>
  <c r="M93" i="4"/>
  <c r="N93" i="4"/>
  <c r="O93" i="4"/>
  <c r="R93" i="4"/>
  <c r="S93" i="4"/>
  <c r="T93" i="4"/>
  <c r="U93" i="4"/>
  <c r="V93" i="4"/>
  <c r="P94" i="4"/>
  <c r="L94" i="4"/>
  <c r="M94" i="4"/>
  <c r="N94" i="4"/>
  <c r="O94" i="4"/>
  <c r="R94" i="4"/>
  <c r="S94" i="4"/>
  <c r="T94" i="4"/>
  <c r="U94" i="4"/>
  <c r="V94" i="4"/>
  <c r="P95" i="4"/>
  <c r="L95" i="4"/>
  <c r="M95" i="4"/>
  <c r="N95" i="4"/>
  <c r="O95" i="4"/>
  <c r="R95" i="4"/>
  <c r="S95" i="4"/>
  <c r="T95" i="4"/>
  <c r="U95" i="4"/>
  <c r="V95" i="4"/>
  <c r="P96" i="4"/>
  <c r="L96" i="4"/>
  <c r="M96" i="4"/>
  <c r="N96" i="4"/>
  <c r="O96" i="4"/>
  <c r="R96" i="4"/>
  <c r="S96" i="4"/>
  <c r="T96" i="4"/>
  <c r="U96" i="4"/>
  <c r="V96" i="4"/>
  <c r="P97" i="4"/>
  <c r="L97" i="4"/>
  <c r="M97" i="4"/>
  <c r="N97" i="4"/>
  <c r="O97" i="4"/>
  <c r="R97" i="4"/>
  <c r="S97" i="4"/>
  <c r="T97" i="4"/>
  <c r="U97" i="4"/>
  <c r="V97" i="4"/>
  <c r="P98" i="4"/>
  <c r="L98" i="4"/>
  <c r="M98" i="4"/>
  <c r="N98" i="4"/>
  <c r="O98" i="4"/>
  <c r="R98" i="4"/>
  <c r="S98" i="4"/>
  <c r="T98" i="4"/>
  <c r="U98" i="4"/>
  <c r="V98" i="4"/>
  <c r="P99" i="4"/>
  <c r="L99" i="4"/>
  <c r="M99" i="4"/>
  <c r="N99" i="4"/>
  <c r="O99" i="4"/>
  <c r="R99" i="4"/>
  <c r="S99" i="4"/>
  <c r="T99" i="4"/>
  <c r="U99" i="4"/>
  <c r="V99" i="4"/>
  <c r="P100" i="4"/>
  <c r="L100" i="4"/>
  <c r="M100" i="4"/>
  <c r="N100" i="4"/>
  <c r="O100" i="4"/>
  <c r="R100" i="4"/>
  <c r="S100" i="4"/>
  <c r="T100" i="4"/>
  <c r="U100" i="4"/>
  <c r="V100" i="4"/>
  <c r="P101" i="4"/>
  <c r="L101" i="4"/>
  <c r="M101" i="4"/>
  <c r="N101" i="4"/>
  <c r="O101" i="4"/>
  <c r="R101" i="4"/>
  <c r="S101" i="4"/>
  <c r="T101" i="4"/>
  <c r="U101" i="4"/>
  <c r="V101" i="4"/>
  <c r="P102" i="4"/>
  <c r="L102" i="4"/>
  <c r="M102" i="4"/>
  <c r="N102" i="4"/>
  <c r="O102" i="4"/>
  <c r="R102" i="4"/>
  <c r="S102" i="4"/>
  <c r="T102" i="4"/>
  <c r="U102" i="4"/>
  <c r="V102" i="4"/>
  <c r="P103" i="4"/>
  <c r="L103" i="4"/>
  <c r="M103" i="4"/>
  <c r="N103" i="4"/>
  <c r="O103" i="4"/>
  <c r="R103" i="4"/>
  <c r="S103" i="4"/>
  <c r="T103" i="4"/>
  <c r="U103" i="4"/>
  <c r="V103" i="4"/>
  <c r="P104" i="4"/>
  <c r="L104" i="4"/>
  <c r="M104" i="4"/>
  <c r="N104" i="4"/>
  <c r="O104" i="4"/>
  <c r="R104" i="4"/>
  <c r="S104" i="4"/>
  <c r="T104" i="4"/>
  <c r="U104" i="4"/>
  <c r="V104" i="4"/>
  <c r="P105" i="4"/>
  <c r="L105" i="4"/>
  <c r="M105" i="4"/>
  <c r="N105" i="4"/>
  <c r="O105" i="4"/>
  <c r="R105" i="4"/>
  <c r="S105" i="4"/>
  <c r="T105" i="4"/>
  <c r="U105" i="4"/>
  <c r="V105" i="4"/>
  <c r="P106" i="4"/>
  <c r="L106" i="4"/>
  <c r="M106" i="4"/>
  <c r="N106" i="4"/>
  <c r="O106" i="4"/>
  <c r="R106" i="4"/>
  <c r="S106" i="4"/>
  <c r="T106" i="4"/>
  <c r="U106" i="4"/>
  <c r="V106" i="4"/>
  <c r="P107" i="4"/>
  <c r="L107" i="4"/>
  <c r="M107" i="4"/>
  <c r="N107" i="4"/>
  <c r="O107" i="4"/>
  <c r="R107" i="4"/>
  <c r="S107" i="4"/>
  <c r="T107" i="4"/>
  <c r="U107" i="4"/>
  <c r="V107" i="4"/>
  <c r="P108" i="4"/>
  <c r="L108" i="4"/>
  <c r="M108" i="4"/>
  <c r="N108" i="4"/>
  <c r="O108" i="4"/>
  <c r="R108" i="4"/>
  <c r="S108" i="4"/>
  <c r="T108" i="4"/>
  <c r="U108" i="4"/>
  <c r="V108" i="4"/>
  <c r="P109" i="4"/>
  <c r="L109" i="4"/>
  <c r="M109" i="4"/>
  <c r="N109" i="4"/>
  <c r="O109" i="4"/>
  <c r="R109" i="4"/>
  <c r="S109" i="4"/>
  <c r="T109" i="4"/>
  <c r="U109" i="4"/>
  <c r="V109" i="4"/>
  <c r="P110" i="4"/>
  <c r="L110" i="4"/>
  <c r="M110" i="4"/>
  <c r="N110" i="4"/>
  <c r="O110" i="4"/>
  <c r="R110" i="4"/>
  <c r="S110" i="4"/>
  <c r="T110" i="4"/>
  <c r="U110" i="4"/>
  <c r="V110" i="4"/>
  <c r="P111" i="4"/>
  <c r="L111" i="4"/>
  <c r="M111" i="4"/>
  <c r="N111" i="4"/>
  <c r="O111" i="4"/>
  <c r="R111" i="4"/>
  <c r="S111" i="4"/>
  <c r="T111" i="4"/>
  <c r="U111" i="4"/>
  <c r="V111" i="4"/>
  <c r="P112" i="4"/>
  <c r="L112" i="4"/>
  <c r="M112" i="4"/>
  <c r="N112" i="4"/>
  <c r="O112" i="4"/>
  <c r="R112" i="4"/>
  <c r="S112" i="4"/>
  <c r="T112" i="4"/>
  <c r="U112" i="4"/>
  <c r="V112" i="4"/>
  <c r="P113" i="4"/>
  <c r="L113" i="4"/>
  <c r="M113" i="4"/>
  <c r="N113" i="4"/>
  <c r="O113" i="4"/>
  <c r="R113" i="4"/>
  <c r="S113" i="4"/>
  <c r="T113" i="4"/>
  <c r="U113" i="4"/>
  <c r="V113" i="4"/>
  <c r="P114" i="4"/>
  <c r="L114" i="4"/>
  <c r="M114" i="4"/>
  <c r="N114" i="4"/>
  <c r="O114" i="4"/>
  <c r="R114" i="4"/>
  <c r="S114" i="4"/>
  <c r="T114" i="4"/>
  <c r="U114" i="4"/>
  <c r="V114" i="4"/>
  <c r="P115" i="4"/>
  <c r="L115" i="4"/>
  <c r="M115" i="4"/>
  <c r="N115" i="4"/>
  <c r="O115" i="4"/>
  <c r="R115" i="4"/>
  <c r="S115" i="4"/>
  <c r="T115" i="4"/>
  <c r="U115" i="4"/>
  <c r="V115" i="4"/>
  <c r="P116" i="4"/>
  <c r="L116" i="4"/>
  <c r="M116" i="4"/>
  <c r="N116" i="4"/>
  <c r="O116" i="4"/>
  <c r="R116" i="4"/>
  <c r="S116" i="4"/>
  <c r="T116" i="4"/>
  <c r="U116" i="4"/>
  <c r="V116" i="4"/>
  <c r="P117" i="4"/>
  <c r="L117" i="4"/>
  <c r="M117" i="4"/>
  <c r="N117" i="4"/>
  <c r="O117" i="4"/>
  <c r="R117" i="4"/>
  <c r="S117" i="4"/>
  <c r="T117" i="4"/>
  <c r="U117" i="4"/>
  <c r="V117" i="4"/>
  <c r="P118" i="4"/>
  <c r="L118" i="4"/>
  <c r="M118" i="4"/>
  <c r="N118" i="4"/>
  <c r="O118" i="4"/>
  <c r="R118" i="4"/>
  <c r="S118" i="4"/>
  <c r="T118" i="4"/>
  <c r="U118" i="4"/>
  <c r="V118" i="4"/>
  <c r="P119" i="4"/>
  <c r="L119" i="4"/>
  <c r="M119" i="4"/>
  <c r="N119" i="4"/>
  <c r="O119" i="4"/>
  <c r="R119" i="4"/>
  <c r="S119" i="4"/>
  <c r="T119" i="4"/>
  <c r="U119" i="4"/>
  <c r="V119" i="4"/>
  <c r="P120" i="4"/>
  <c r="L120" i="4"/>
  <c r="M120" i="4"/>
  <c r="N120" i="4"/>
  <c r="O120" i="4"/>
  <c r="R120" i="4"/>
  <c r="S120" i="4"/>
  <c r="T120" i="4"/>
  <c r="U120" i="4"/>
  <c r="V120" i="4"/>
  <c r="P121" i="4"/>
  <c r="L121" i="4"/>
  <c r="M121" i="4"/>
  <c r="N121" i="4"/>
  <c r="O121" i="4"/>
  <c r="R121" i="4"/>
  <c r="S121" i="4"/>
  <c r="T121" i="4"/>
  <c r="U121" i="4"/>
  <c r="V121" i="4"/>
  <c r="P122" i="4"/>
  <c r="L122" i="4"/>
  <c r="M122" i="4"/>
  <c r="N122" i="4"/>
  <c r="O122" i="4"/>
  <c r="R122" i="4"/>
  <c r="S122" i="4"/>
  <c r="T122" i="4"/>
  <c r="U122" i="4"/>
  <c r="V122" i="4"/>
  <c r="P123" i="4"/>
  <c r="L123" i="4"/>
  <c r="M123" i="4"/>
  <c r="N123" i="4"/>
  <c r="O123" i="4"/>
  <c r="R123" i="4"/>
  <c r="S123" i="4"/>
  <c r="T123" i="4"/>
  <c r="U123" i="4"/>
  <c r="V123" i="4"/>
  <c r="P124" i="4"/>
  <c r="L124" i="4"/>
  <c r="M124" i="4"/>
  <c r="N124" i="4"/>
  <c r="O124" i="4"/>
  <c r="R124" i="4"/>
  <c r="S124" i="4"/>
  <c r="T124" i="4"/>
  <c r="U124" i="4"/>
  <c r="V124" i="4"/>
  <c r="P125" i="4"/>
  <c r="L125" i="4"/>
  <c r="M125" i="4"/>
  <c r="N125" i="4"/>
  <c r="O125" i="4"/>
  <c r="R125" i="4"/>
  <c r="S125" i="4"/>
  <c r="T125" i="4"/>
  <c r="U125" i="4"/>
  <c r="V125" i="4"/>
  <c r="P126" i="4"/>
  <c r="L126" i="4"/>
  <c r="M126" i="4"/>
  <c r="N126" i="4"/>
  <c r="O126" i="4"/>
  <c r="R126" i="4"/>
  <c r="S126" i="4"/>
  <c r="T126" i="4"/>
  <c r="U126" i="4"/>
  <c r="V126" i="4"/>
  <c r="P127" i="4"/>
  <c r="L127" i="4"/>
  <c r="M127" i="4"/>
  <c r="N127" i="4"/>
  <c r="O127" i="4"/>
  <c r="R127" i="4"/>
  <c r="S127" i="4"/>
  <c r="T127" i="4"/>
  <c r="U127" i="4"/>
  <c r="V127" i="4"/>
  <c r="P128" i="4"/>
  <c r="L128" i="4"/>
  <c r="M128" i="4"/>
  <c r="N128" i="4"/>
  <c r="O128" i="4"/>
  <c r="R128" i="4"/>
  <c r="S128" i="4"/>
  <c r="T128" i="4"/>
  <c r="U128" i="4"/>
  <c r="V128" i="4"/>
  <c r="P129" i="4"/>
  <c r="L129" i="4"/>
  <c r="M129" i="4"/>
  <c r="N129" i="4"/>
  <c r="O129" i="4"/>
  <c r="R129" i="4"/>
  <c r="S129" i="4"/>
  <c r="T129" i="4"/>
  <c r="U129" i="4"/>
  <c r="V129" i="4"/>
  <c r="P130" i="4"/>
  <c r="L130" i="4"/>
  <c r="M130" i="4"/>
  <c r="N130" i="4"/>
  <c r="O130" i="4"/>
  <c r="R130" i="4"/>
  <c r="S130" i="4"/>
  <c r="T130" i="4"/>
  <c r="U130" i="4"/>
  <c r="V130" i="4"/>
  <c r="P131" i="4"/>
  <c r="L131" i="4"/>
  <c r="M131" i="4"/>
  <c r="N131" i="4"/>
  <c r="O131" i="4"/>
  <c r="R131" i="4"/>
  <c r="S131" i="4"/>
  <c r="T131" i="4"/>
  <c r="U131" i="4"/>
  <c r="V131" i="4"/>
  <c r="P132" i="4"/>
  <c r="L132" i="4"/>
  <c r="M132" i="4"/>
  <c r="N132" i="4"/>
  <c r="O132" i="4"/>
  <c r="R132" i="4"/>
  <c r="S132" i="4"/>
  <c r="T132" i="4"/>
  <c r="U132" i="4"/>
  <c r="V132" i="4"/>
  <c r="P133" i="4"/>
  <c r="L133" i="4"/>
  <c r="M133" i="4"/>
  <c r="N133" i="4"/>
  <c r="O133" i="4"/>
  <c r="R133" i="4"/>
  <c r="S133" i="4"/>
  <c r="T133" i="4"/>
  <c r="U133" i="4"/>
  <c r="V133" i="4"/>
  <c r="P134" i="4"/>
  <c r="L134" i="4"/>
  <c r="M134" i="4"/>
  <c r="N134" i="4"/>
  <c r="O134" i="4"/>
  <c r="R134" i="4"/>
  <c r="S134" i="4"/>
  <c r="T134" i="4"/>
  <c r="U134" i="4"/>
  <c r="V134" i="4"/>
  <c r="P135" i="4"/>
  <c r="L135" i="4"/>
  <c r="M135" i="4"/>
  <c r="N135" i="4"/>
  <c r="O135" i="4"/>
  <c r="R135" i="4"/>
  <c r="S135" i="4"/>
  <c r="T135" i="4"/>
  <c r="U135" i="4"/>
  <c r="V135" i="4"/>
  <c r="P136" i="4"/>
  <c r="L136" i="4"/>
  <c r="M136" i="4"/>
  <c r="N136" i="4"/>
  <c r="O136" i="4"/>
  <c r="R136" i="4"/>
  <c r="S136" i="4"/>
  <c r="T136" i="4"/>
  <c r="U136" i="4"/>
  <c r="V136" i="4"/>
  <c r="P137" i="4"/>
  <c r="L137" i="4"/>
  <c r="M137" i="4"/>
  <c r="N137" i="4"/>
  <c r="O137" i="4"/>
  <c r="R137" i="4"/>
  <c r="S137" i="4"/>
  <c r="T137" i="4"/>
  <c r="U137" i="4"/>
  <c r="V137" i="4"/>
  <c r="P138" i="4"/>
  <c r="L138" i="4"/>
  <c r="M138" i="4"/>
  <c r="N138" i="4"/>
  <c r="O138" i="4"/>
  <c r="R138" i="4"/>
  <c r="S138" i="4"/>
  <c r="T138" i="4"/>
  <c r="U138" i="4"/>
  <c r="V138" i="4"/>
  <c r="P139" i="4"/>
  <c r="L139" i="4"/>
  <c r="M139" i="4"/>
  <c r="N139" i="4"/>
  <c r="O139" i="4"/>
  <c r="R139" i="4"/>
  <c r="S139" i="4"/>
  <c r="T139" i="4"/>
  <c r="U139" i="4"/>
  <c r="V139" i="4"/>
  <c r="P140" i="4"/>
  <c r="L140" i="4"/>
  <c r="M140" i="4"/>
  <c r="N140" i="4"/>
  <c r="O140" i="4"/>
  <c r="R140" i="4"/>
  <c r="S140" i="4"/>
  <c r="T140" i="4"/>
  <c r="U140" i="4"/>
  <c r="V140" i="4"/>
  <c r="P141" i="4"/>
  <c r="L141" i="4"/>
  <c r="M141" i="4"/>
  <c r="N141" i="4"/>
  <c r="O141" i="4"/>
  <c r="R141" i="4"/>
  <c r="S141" i="4"/>
  <c r="T141" i="4"/>
  <c r="U141" i="4"/>
  <c r="V141" i="4"/>
  <c r="P142" i="4"/>
  <c r="L142" i="4"/>
  <c r="M142" i="4"/>
  <c r="N142" i="4"/>
  <c r="O142" i="4"/>
  <c r="R142" i="4"/>
  <c r="S142" i="4"/>
  <c r="T142" i="4"/>
  <c r="U142" i="4"/>
  <c r="V142" i="4"/>
  <c r="P143" i="4"/>
  <c r="L143" i="4"/>
  <c r="M143" i="4"/>
  <c r="N143" i="4"/>
  <c r="O143" i="4"/>
  <c r="R143" i="4"/>
  <c r="S143" i="4"/>
  <c r="T143" i="4"/>
  <c r="U143" i="4"/>
  <c r="V143" i="4"/>
  <c r="P144" i="4"/>
  <c r="L144" i="4"/>
  <c r="M144" i="4"/>
  <c r="N144" i="4"/>
  <c r="O144" i="4"/>
  <c r="R144" i="4"/>
  <c r="S144" i="4"/>
  <c r="T144" i="4"/>
  <c r="U144" i="4"/>
  <c r="V144" i="4"/>
  <c r="P145" i="4"/>
  <c r="L145" i="4"/>
  <c r="M145" i="4"/>
  <c r="N145" i="4"/>
  <c r="O145" i="4"/>
  <c r="R145" i="4"/>
  <c r="S145" i="4"/>
  <c r="T145" i="4"/>
  <c r="U145" i="4"/>
  <c r="V145" i="4"/>
  <c r="P146" i="4"/>
  <c r="L146" i="4"/>
  <c r="M146" i="4"/>
  <c r="N146" i="4"/>
  <c r="O146" i="4"/>
  <c r="R146" i="4"/>
  <c r="S146" i="4"/>
  <c r="T146" i="4"/>
  <c r="U146" i="4"/>
  <c r="V146" i="4"/>
  <c r="P147" i="4"/>
  <c r="L147" i="4"/>
  <c r="M147" i="4"/>
  <c r="N147" i="4"/>
  <c r="O147" i="4"/>
  <c r="R147" i="4"/>
  <c r="S147" i="4"/>
  <c r="T147" i="4"/>
  <c r="U147" i="4"/>
  <c r="V147" i="4"/>
  <c r="P148" i="4"/>
  <c r="L148" i="4"/>
  <c r="M148" i="4"/>
  <c r="N148" i="4"/>
  <c r="O148" i="4"/>
  <c r="R148" i="4"/>
  <c r="S148" i="4"/>
  <c r="T148" i="4"/>
  <c r="U148" i="4"/>
  <c r="V148" i="4"/>
  <c r="P149" i="4"/>
  <c r="L149" i="4"/>
  <c r="M149" i="4"/>
  <c r="N149" i="4"/>
  <c r="O149" i="4"/>
  <c r="R149" i="4"/>
  <c r="S149" i="4"/>
  <c r="T149" i="4"/>
  <c r="U149" i="4"/>
  <c r="V149" i="4"/>
  <c r="P150" i="4"/>
  <c r="L150" i="4"/>
  <c r="M150" i="4"/>
  <c r="N150" i="4"/>
  <c r="O150" i="4"/>
  <c r="R150" i="4"/>
  <c r="S150" i="4"/>
  <c r="T150" i="4"/>
  <c r="U150" i="4"/>
  <c r="V150" i="4"/>
  <c r="P151" i="4"/>
  <c r="L151" i="4"/>
  <c r="M151" i="4"/>
  <c r="N151" i="4"/>
  <c r="O151" i="4"/>
  <c r="R151" i="4"/>
  <c r="S151" i="4"/>
  <c r="T151" i="4"/>
  <c r="U151" i="4"/>
  <c r="V151" i="4"/>
  <c r="P152" i="4"/>
  <c r="L152" i="4"/>
  <c r="M152" i="4"/>
  <c r="N152" i="4"/>
  <c r="O152" i="4"/>
  <c r="R152" i="4"/>
  <c r="S152" i="4"/>
  <c r="T152" i="4"/>
  <c r="U152" i="4"/>
  <c r="V152" i="4"/>
  <c r="P153" i="4"/>
  <c r="L154" i="4"/>
  <c r="M154" i="4"/>
  <c r="N154" i="4"/>
  <c r="O154" i="4"/>
  <c r="R154" i="4"/>
  <c r="S154" i="4"/>
  <c r="T154" i="4"/>
  <c r="U154" i="4"/>
  <c r="V154" i="4"/>
  <c r="L155" i="4"/>
  <c r="M155" i="4"/>
  <c r="N155" i="4"/>
  <c r="O155" i="4"/>
  <c r="R155" i="4"/>
  <c r="S155" i="4"/>
  <c r="T155" i="4"/>
  <c r="U155" i="4"/>
  <c r="V155" i="4"/>
  <c r="L156" i="4"/>
  <c r="M156" i="4"/>
  <c r="N156" i="4"/>
  <c r="O156" i="4"/>
  <c r="R156" i="4"/>
  <c r="S156" i="4"/>
  <c r="T156" i="4"/>
  <c r="U156" i="4"/>
  <c r="V156" i="4"/>
  <c r="L157" i="4"/>
  <c r="M157" i="4"/>
  <c r="N157" i="4"/>
  <c r="O157" i="4"/>
  <c r="R157" i="4"/>
  <c r="S157" i="4"/>
  <c r="T157" i="4"/>
  <c r="U157" i="4"/>
  <c r="V157" i="4"/>
  <c r="L158" i="4"/>
  <c r="M158" i="4"/>
  <c r="N158" i="4"/>
  <c r="O158" i="4"/>
  <c r="R158" i="4"/>
  <c r="S158" i="4"/>
  <c r="T158" i="4"/>
  <c r="U158" i="4"/>
  <c r="V158" i="4"/>
  <c r="L159" i="4"/>
  <c r="M159" i="4"/>
  <c r="N159" i="4"/>
  <c r="O159" i="4"/>
  <c r="R159" i="4"/>
  <c r="S159" i="4"/>
  <c r="T159" i="4"/>
  <c r="U159" i="4"/>
  <c r="V159" i="4"/>
  <c r="L160" i="4"/>
  <c r="M160" i="4"/>
  <c r="N160" i="4"/>
  <c r="O160" i="4"/>
  <c r="R160" i="4"/>
  <c r="S160" i="4"/>
  <c r="T160" i="4"/>
  <c r="U160" i="4"/>
  <c r="V160" i="4"/>
  <c r="L161" i="4"/>
  <c r="M161" i="4"/>
  <c r="N161" i="4"/>
  <c r="O161" i="4"/>
  <c r="R161" i="4"/>
  <c r="S161" i="4"/>
  <c r="T161" i="4"/>
  <c r="U161" i="4"/>
  <c r="V161" i="4"/>
  <c r="L162" i="4"/>
  <c r="M162" i="4"/>
  <c r="N162" i="4"/>
  <c r="O162" i="4"/>
  <c r="R162" i="4"/>
  <c r="S162" i="4"/>
  <c r="T162" i="4"/>
  <c r="U162" i="4"/>
  <c r="V162" i="4"/>
  <c r="L163" i="4"/>
  <c r="M163" i="4"/>
  <c r="N163" i="4"/>
  <c r="O163" i="4"/>
  <c r="R163" i="4"/>
  <c r="S163" i="4"/>
  <c r="T163" i="4"/>
  <c r="U163" i="4"/>
  <c r="V163" i="4"/>
  <c r="L164" i="4"/>
  <c r="M164" i="4"/>
  <c r="N164" i="4"/>
  <c r="O164" i="4"/>
  <c r="R164" i="4"/>
  <c r="S164" i="4"/>
  <c r="T164" i="4"/>
  <c r="U164" i="4"/>
  <c r="V164" i="4"/>
  <c r="L165" i="4"/>
  <c r="M165" i="4"/>
  <c r="N165" i="4"/>
  <c r="O165" i="4"/>
  <c r="R165" i="4"/>
  <c r="S165" i="4"/>
  <c r="T165" i="4"/>
  <c r="U165" i="4"/>
  <c r="V165" i="4"/>
  <c r="L166" i="4"/>
  <c r="M166" i="4"/>
  <c r="N166" i="4"/>
  <c r="O166" i="4"/>
  <c r="R166" i="4"/>
  <c r="S166" i="4"/>
  <c r="T166" i="4"/>
  <c r="U166" i="4"/>
  <c r="V166" i="4"/>
  <c r="L167" i="4"/>
  <c r="M167" i="4"/>
  <c r="N167" i="4"/>
  <c r="O167" i="4"/>
  <c r="R167" i="4"/>
  <c r="S167" i="4"/>
  <c r="T167" i="4"/>
  <c r="U167" i="4"/>
  <c r="V167" i="4"/>
  <c r="L168" i="4"/>
  <c r="M168" i="4"/>
  <c r="N168" i="4"/>
  <c r="O168" i="4"/>
  <c r="R168" i="4"/>
  <c r="S168" i="4"/>
  <c r="T168" i="4"/>
  <c r="U168" i="4"/>
  <c r="V168" i="4"/>
  <c r="L169" i="4"/>
  <c r="M169" i="4"/>
  <c r="N169" i="4"/>
  <c r="O169" i="4"/>
  <c r="R169" i="4"/>
  <c r="S169" i="4"/>
  <c r="T169" i="4"/>
  <c r="U169" i="4"/>
  <c r="V169" i="4"/>
  <c r="L170" i="4"/>
  <c r="M170" i="4"/>
  <c r="N170" i="4"/>
  <c r="O170" i="4"/>
  <c r="R170" i="4"/>
  <c r="S170" i="4"/>
  <c r="T170" i="4"/>
  <c r="U170" i="4"/>
  <c r="V170" i="4"/>
  <c r="L171" i="4"/>
  <c r="M171" i="4"/>
  <c r="N171" i="4"/>
  <c r="O171" i="4"/>
  <c r="R171" i="4"/>
  <c r="S171" i="4"/>
  <c r="T171" i="4"/>
  <c r="U171" i="4"/>
  <c r="V171" i="4"/>
  <c r="L172" i="4"/>
  <c r="M172" i="4"/>
  <c r="N172" i="4"/>
  <c r="O172" i="4"/>
  <c r="R172" i="4"/>
  <c r="S172" i="4"/>
  <c r="T172" i="4"/>
  <c r="U172" i="4"/>
  <c r="V172" i="4"/>
  <c r="L173" i="4"/>
  <c r="M173" i="4"/>
  <c r="N173" i="4"/>
  <c r="O173" i="4"/>
  <c r="R173" i="4"/>
  <c r="S173" i="4"/>
  <c r="T173" i="4"/>
  <c r="U173" i="4"/>
  <c r="V173" i="4"/>
  <c r="L174" i="4"/>
  <c r="M174" i="4"/>
  <c r="N174" i="4"/>
  <c r="O174" i="4"/>
  <c r="R174" i="4"/>
  <c r="S174" i="4"/>
  <c r="T174" i="4"/>
  <c r="U174" i="4"/>
  <c r="V174" i="4"/>
  <c r="L175" i="4"/>
  <c r="M175" i="4"/>
  <c r="N175" i="4"/>
  <c r="O175" i="4"/>
  <c r="R175" i="4"/>
  <c r="S175" i="4"/>
  <c r="T175" i="4"/>
  <c r="U175" i="4"/>
  <c r="V175" i="4"/>
  <c r="L176" i="4"/>
  <c r="M176" i="4"/>
  <c r="N176" i="4"/>
  <c r="O176" i="4"/>
  <c r="R176" i="4"/>
  <c r="S176" i="4"/>
  <c r="T176" i="4"/>
  <c r="U176" i="4"/>
  <c r="V176" i="4"/>
  <c r="L177" i="4"/>
  <c r="M177" i="4"/>
  <c r="N177" i="4"/>
  <c r="O177" i="4"/>
  <c r="R177" i="4"/>
  <c r="S177" i="4"/>
  <c r="T177" i="4"/>
  <c r="U177" i="4"/>
  <c r="V177" i="4"/>
  <c r="L178" i="4"/>
  <c r="M178" i="4"/>
  <c r="N178" i="4"/>
  <c r="O178" i="4"/>
  <c r="R178" i="4"/>
  <c r="S178" i="4"/>
  <c r="T178" i="4"/>
  <c r="U178" i="4"/>
  <c r="V178" i="4"/>
  <c r="L179" i="4"/>
  <c r="M179" i="4"/>
  <c r="N179" i="4"/>
  <c r="O179" i="4"/>
  <c r="R179" i="4"/>
  <c r="S179" i="4"/>
  <c r="T179" i="4"/>
  <c r="U179" i="4"/>
  <c r="V179" i="4"/>
  <c r="L180" i="4"/>
  <c r="M180" i="4"/>
  <c r="N180" i="4"/>
  <c r="O180" i="4"/>
  <c r="R180" i="4"/>
  <c r="S180" i="4"/>
  <c r="T180" i="4"/>
  <c r="U180" i="4"/>
  <c r="V180" i="4"/>
  <c r="L181" i="4"/>
  <c r="M181" i="4"/>
  <c r="N181" i="4"/>
  <c r="O181" i="4"/>
  <c r="R181" i="4"/>
  <c r="S181" i="4"/>
  <c r="T181" i="4"/>
  <c r="U181" i="4"/>
  <c r="V181" i="4"/>
  <c r="L182" i="4"/>
  <c r="M182" i="4"/>
  <c r="N182" i="4"/>
  <c r="O182" i="4"/>
  <c r="R182" i="4"/>
  <c r="S182" i="4"/>
  <c r="T182" i="4"/>
  <c r="U182" i="4"/>
  <c r="V182" i="4"/>
  <c r="L183" i="4"/>
  <c r="M183" i="4"/>
  <c r="N183" i="4"/>
  <c r="O183" i="4"/>
  <c r="R183" i="4"/>
  <c r="S183" i="4"/>
  <c r="T183" i="4"/>
  <c r="U183" i="4"/>
  <c r="V183" i="4"/>
  <c r="L184" i="4"/>
  <c r="M184" i="4"/>
  <c r="N184" i="4"/>
  <c r="O184" i="4"/>
  <c r="R184" i="4"/>
  <c r="S184" i="4"/>
  <c r="T184" i="4"/>
  <c r="U184" i="4"/>
  <c r="V184" i="4"/>
  <c r="L185" i="4"/>
  <c r="M185" i="4"/>
  <c r="N185" i="4"/>
  <c r="O185" i="4"/>
  <c r="R185" i="4"/>
  <c r="S185" i="4"/>
  <c r="T185" i="4"/>
  <c r="U185" i="4"/>
  <c r="V185" i="4"/>
  <c r="L186" i="4"/>
  <c r="M186" i="4"/>
  <c r="N186" i="4"/>
  <c r="O186" i="4"/>
  <c r="R186" i="4"/>
  <c r="S186" i="4"/>
  <c r="T186" i="4"/>
  <c r="U186" i="4"/>
  <c r="V186" i="4"/>
  <c r="L187" i="4"/>
  <c r="M187" i="4"/>
  <c r="N187" i="4"/>
  <c r="O187" i="4"/>
  <c r="R187" i="4"/>
  <c r="S187" i="4"/>
  <c r="T187" i="4"/>
  <c r="U187" i="4"/>
  <c r="V187" i="4"/>
  <c r="L188" i="4"/>
  <c r="M188" i="4"/>
  <c r="N188" i="4"/>
  <c r="O188" i="4"/>
  <c r="R188" i="4"/>
  <c r="S188" i="4"/>
  <c r="T188" i="4"/>
  <c r="U188" i="4"/>
  <c r="V188" i="4"/>
  <c r="L189" i="4"/>
  <c r="M189" i="4"/>
  <c r="N189" i="4"/>
  <c r="O189" i="4"/>
  <c r="R189" i="4"/>
  <c r="S189" i="4"/>
  <c r="T189" i="4"/>
  <c r="U189" i="4"/>
  <c r="V189" i="4"/>
  <c r="L190" i="4"/>
  <c r="M190" i="4"/>
  <c r="N190" i="4"/>
  <c r="O190" i="4"/>
  <c r="R190" i="4"/>
  <c r="S190" i="4"/>
  <c r="T190" i="4"/>
  <c r="U190" i="4"/>
  <c r="V190" i="4"/>
  <c r="L191" i="4"/>
  <c r="M191" i="4"/>
  <c r="N191" i="4"/>
  <c r="O191" i="4"/>
  <c r="R191" i="4"/>
  <c r="S191" i="4"/>
  <c r="T191" i="4"/>
  <c r="U191" i="4"/>
  <c r="V191" i="4"/>
  <c r="L192" i="4"/>
  <c r="M192" i="4"/>
  <c r="N192" i="4"/>
  <c r="O192" i="4"/>
  <c r="R192" i="4"/>
  <c r="S192" i="4"/>
  <c r="T192" i="4"/>
  <c r="U192" i="4"/>
  <c r="V192" i="4"/>
  <c r="L193" i="4"/>
  <c r="M193" i="4"/>
  <c r="N193" i="4"/>
  <c r="O193" i="4"/>
  <c r="R193" i="4"/>
  <c r="S193" i="4"/>
  <c r="T193" i="4"/>
  <c r="U193" i="4"/>
  <c r="V193" i="4"/>
  <c r="L194" i="4"/>
  <c r="M194" i="4"/>
  <c r="N194" i="4"/>
  <c r="O194" i="4"/>
  <c r="R194" i="4"/>
  <c r="S194" i="4"/>
  <c r="T194" i="4"/>
  <c r="U194" i="4"/>
  <c r="V194" i="4"/>
  <c r="L195" i="4"/>
  <c r="M195" i="4"/>
  <c r="N195" i="4"/>
  <c r="O195" i="4"/>
  <c r="R195" i="4"/>
  <c r="S195" i="4"/>
  <c r="T195" i="4"/>
  <c r="U195" i="4"/>
  <c r="V195" i="4"/>
  <c r="P196" i="4"/>
  <c r="L196" i="4"/>
  <c r="M196" i="4"/>
  <c r="N196" i="4"/>
  <c r="O196" i="4"/>
  <c r="R196" i="4"/>
  <c r="S196" i="4"/>
  <c r="T196" i="4"/>
  <c r="U196" i="4"/>
  <c r="V196" i="4"/>
  <c r="L197" i="4"/>
  <c r="M197" i="4"/>
  <c r="N197" i="4"/>
  <c r="O197" i="4"/>
  <c r="R197" i="4"/>
  <c r="S197" i="4"/>
  <c r="T197" i="4"/>
  <c r="U197" i="4"/>
  <c r="V197" i="4"/>
  <c r="L198" i="4"/>
  <c r="M198" i="4"/>
  <c r="N198" i="4"/>
  <c r="O198" i="4"/>
  <c r="R198" i="4"/>
  <c r="S198" i="4"/>
  <c r="T198" i="4"/>
  <c r="U198" i="4"/>
  <c r="V198" i="4"/>
  <c r="L199" i="4"/>
  <c r="M199" i="4"/>
  <c r="N199" i="4"/>
  <c r="O199" i="4"/>
  <c r="R199" i="4"/>
  <c r="S199" i="4"/>
  <c r="T199" i="4"/>
  <c r="U199" i="4"/>
  <c r="V199" i="4"/>
  <c r="L200" i="4"/>
  <c r="M200" i="4"/>
  <c r="N200" i="4"/>
  <c r="O200" i="4"/>
  <c r="R200" i="4"/>
  <c r="S200" i="4"/>
  <c r="T200" i="4"/>
  <c r="U200" i="4"/>
  <c r="V200" i="4"/>
  <c r="L201" i="4"/>
  <c r="M201" i="4"/>
  <c r="N201" i="4"/>
  <c r="O201" i="4"/>
  <c r="R201" i="4"/>
  <c r="S201" i="4"/>
  <c r="T201" i="4"/>
  <c r="U201" i="4"/>
  <c r="V201" i="4"/>
  <c r="L202" i="4"/>
  <c r="M202" i="4"/>
  <c r="N202" i="4"/>
  <c r="O202" i="4"/>
  <c r="R202" i="4"/>
  <c r="S202" i="4"/>
  <c r="T202" i="4"/>
  <c r="U202" i="4"/>
  <c r="V202" i="4"/>
  <c r="L203" i="4"/>
  <c r="M203" i="4"/>
  <c r="N203" i="4"/>
  <c r="O203" i="4"/>
  <c r="R203" i="4"/>
  <c r="S203" i="4"/>
  <c r="T203" i="4"/>
  <c r="U203" i="4"/>
  <c r="V203" i="4"/>
  <c r="L204" i="4"/>
  <c r="M204" i="4"/>
  <c r="N204" i="4"/>
  <c r="O204" i="4"/>
  <c r="R204" i="4"/>
  <c r="S204" i="4"/>
  <c r="T204" i="4"/>
  <c r="U204" i="4"/>
  <c r="V204" i="4"/>
  <c r="L205" i="4"/>
  <c r="M205" i="4"/>
  <c r="N205" i="4"/>
  <c r="O205" i="4"/>
  <c r="R205" i="4"/>
  <c r="S205" i="4"/>
  <c r="T205" i="4"/>
  <c r="U205" i="4"/>
  <c r="V205" i="4"/>
  <c r="L206" i="4"/>
  <c r="M206" i="4"/>
  <c r="N206" i="4"/>
  <c r="O206" i="4"/>
  <c r="R206" i="4"/>
  <c r="S206" i="4"/>
  <c r="T206" i="4"/>
  <c r="U206" i="4"/>
  <c r="V206" i="4"/>
  <c r="L207" i="4"/>
  <c r="M207" i="4"/>
  <c r="N207" i="4"/>
  <c r="O207" i="4"/>
  <c r="R207" i="4"/>
  <c r="S207" i="4"/>
  <c r="T207" i="4"/>
  <c r="U207" i="4"/>
  <c r="V207" i="4"/>
  <c r="L208" i="4"/>
  <c r="M208" i="4"/>
  <c r="N208" i="4"/>
  <c r="O208" i="4"/>
  <c r="R208" i="4"/>
  <c r="S208" i="4"/>
  <c r="T208" i="4"/>
  <c r="U208" i="4"/>
  <c r="V208" i="4"/>
  <c r="L209" i="4"/>
  <c r="M209" i="4"/>
  <c r="N209" i="4"/>
  <c r="O209" i="4"/>
  <c r="R209" i="4"/>
  <c r="S209" i="4"/>
  <c r="T209" i="4"/>
  <c r="U209" i="4"/>
  <c r="V209" i="4"/>
  <c r="L210" i="4"/>
  <c r="M210" i="4"/>
  <c r="N210" i="4"/>
  <c r="O210" i="4"/>
  <c r="R210" i="4"/>
  <c r="S210" i="4"/>
  <c r="T210" i="4"/>
  <c r="U210" i="4"/>
  <c r="V210" i="4"/>
  <c r="L211" i="4"/>
  <c r="M211" i="4"/>
  <c r="N211" i="4"/>
  <c r="O211" i="4"/>
  <c r="R211" i="4"/>
  <c r="S211" i="4"/>
  <c r="T211" i="4"/>
  <c r="U211" i="4"/>
  <c r="V211" i="4"/>
  <c r="L212" i="4"/>
  <c r="M212" i="4"/>
  <c r="N212" i="4"/>
  <c r="O212" i="4"/>
  <c r="R212" i="4"/>
  <c r="S212" i="4"/>
  <c r="T212" i="4"/>
  <c r="U212" i="4"/>
  <c r="V212" i="4"/>
  <c r="L213" i="4"/>
  <c r="M213" i="4"/>
  <c r="N213" i="4"/>
  <c r="O213" i="4"/>
  <c r="R213" i="4"/>
  <c r="S213" i="4"/>
  <c r="T213" i="4"/>
  <c r="U213" i="4"/>
  <c r="V213" i="4"/>
  <c r="L214" i="4"/>
  <c r="M214" i="4"/>
  <c r="N214" i="4"/>
  <c r="O214" i="4"/>
  <c r="R214" i="4"/>
  <c r="S214" i="4"/>
  <c r="T214" i="4"/>
  <c r="U214" i="4"/>
  <c r="V214" i="4"/>
  <c r="L215" i="4"/>
  <c r="M215" i="4"/>
  <c r="N215" i="4"/>
  <c r="O215" i="4"/>
  <c r="R215" i="4"/>
  <c r="S215" i="4"/>
  <c r="T215" i="4"/>
  <c r="U215" i="4"/>
  <c r="V215" i="4"/>
  <c r="L216" i="4"/>
  <c r="M216" i="4"/>
  <c r="N216" i="4"/>
  <c r="O216" i="4"/>
  <c r="R216" i="4"/>
  <c r="S216" i="4"/>
  <c r="T216" i="4"/>
  <c r="U216" i="4"/>
  <c r="V216" i="4"/>
  <c r="L217" i="4"/>
  <c r="M217" i="4"/>
  <c r="N217" i="4"/>
  <c r="O217" i="4"/>
  <c r="R217" i="4"/>
  <c r="S217" i="4"/>
  <c r="T217" i="4"/>
  <c r="U217" i="4"/>
  <c r="V217" i="4"/>
  <c r="L218" i="4"/>
  <c r="M218" i="4"/>
  <c r="N218" i="4"/>
  <c r="O218" i="4"/>
  <c r="R218" i="4"/>
  <c r="S218" i="4"/>
  <c r="T218" i="4"/>
  <c r="U218" i="4"/>
  <c r="V218" i="4"/>
  <c r="L219" i="4"/>
  <c r="M219" i="4"/>
  <c r="N219" i="4"/>
  <c r="O219" i="4"/>
  <c r="R219" i="4"/>
  <c r="S219" i="4"/>
  <c r="T219" i="4"/>
  <c r="U219" i="4"/>
  <c r="V219" i="4"/>
  <c r="L220" i="4"/>
  <c r="M220" i="4"/>
  <c r="N220" i="4"/>
  <c r="O220" i="4"/>
  <c r="R220" i="4"/>
  <c r="S220" i="4"/>
  <c r="T220" i="4"/>
  <c r="U220" i="4"/>
  <c r="V220" i="4"/>
  <c r="L221" i="4"/>
  <c r="M221" i="4"/>
  <c r="N221" i="4"/>
  <c r="O221" i="4"/>
  <c r="R221" i="4"/>
  <c r="S221" i="4"/>
  <c r="T221" i="4"/>
  <c r="U221" i="4"/>
  <c r="V221" i="4"/>
  <c r="L222" i="4"/>
  <c r="M222" i="4"/>
  <c r="N222" i="4"/>
  <c r="O222" i="4"/>
  <c r="R222" i="4"/>
  <c r="S222" i="4"/>
  <c r="T222" i="4"/>
  <c r="U222" i="4"/>
  <c r="V222" i="4"/>
  <c r="L223" i="4"/>
  <c r="M223" i="4"/>
  <c r="N223" i="4"/>
  <c r="O223" i="4"/>
  <c r="R223" i="4"/>
  <c r="S223" i="4"/>
  <c r="T223" i="4"/>
  <c r="U223" i="4"/>
  <c r="V223" i="4"/>
  <c r="L224" i="4"/>
  <c r="M224" i="4"/>
  <c r="N224" i="4"/>
  <c r="O224" i="4"/>
  <c r="R224" i="4"/>
  <c r="S224" i="4"/>
  <c r="T224" i="4"/>
  <c r="U224" i="4"/>
  <c r="V224" i="4"/>
  <c r="L225" i="4"/>
  <c r="M225" i="4"/>
  <c r="N225" i="4"/>
  <c r="O225" i="4"/>
  <c r="R225" i="4"/>
  <c r="S225" i="4"/>
  <c r="T225" i="4"/>
  <c r="U225" i="4"/>
  <c r="V225" i="4"/>
  <c r="L226" i="4"/>
  <c r="M226" i="4"/>
  <c r="N226" i="4"/>
  <c r="O226" i="4"/>
  <c r="R226" i="4"/>
  <c r="S226" i="4"/>
  <c r="T226" i="4"/>
  <c r="U226" i="4"/>
  <c r="V226" i="4"/>
  <c r="L227" i="4"/>
  <c r="M227" i="4"/>
  <c r="N227" i="4"/>
  <c r="O227" i="4"/>
  <c r="R227" i="4"/>
  <c r="S227" i="4"/>
  <c r="T227" i="4"/>
  <c r="U227" i="4"/>
  <c r="V227" i="4"/>
  <c r="L228" i="4"/>
  <c r="M228" i="4"/>
  <c r="N228" i="4"/>
  <c r="O228" i="4"/>
  <c r="R228" i="4"/>
  <c r="S228" i="4"/>
  <c r="T228" i="4"/>
  <c r="U228" i="4"/>
  <c r="V228" i="4"/>
  <c r="L229" i="4"/>
  <c r="M229" i="4"/>
  <c r="N229" i="4"/>
  <c r="O229" i="4"/>
  <c r="R229" i="4"/>
  <c r="S229" i="4"/>
  <c r="T229" i="4"/>
  <c r="U229" i="4"/>
  <c r="V229" i="4"/>
  <c r="L230" i="4"/>
  <c r="M230" i="4"/>
  <c r="N230" i="4"/>
  <c r="O230" i="4"/>
  <c r="R230" i="4"/>
  <c r="S230" i="4"/>
  <c r="T230" i="4"/>
  <c r="U230" i="4"/>
  <c r="V230" i="4"/>
  <c r="L231" i="4"/>
  <c r="M231" i="4"/>
  <c r="N231" i="4"/>
  <c r="O231" i="4"/>
  <c r="R231" i="4"/>
  <c r="S231" i="4"/>
  <c r="T231" i="4"/>
  <c r="U231" i="4"/>
  <c r="V231" i="4"/>
  <c r="L232" i="4"/>
  <c r="M232" i="4"/>
  <c r="N232" i="4"/>
  <c r="O232" i="4"/>
  <c r="R232" i="4"/>
  <c r="S232" i="4"/>
  <c r="T232" i="4"/>
  <c r="U232" i="4"/>
  <c r="V232" i="4"/>
  <c r="L233" i="4"/>
  <c r="M233" i="4"/>
  <c r="N233" i="4"/>
  <c r="O233" i="4"/>
  <c r="R233" i="4"/>
  <c r="S233" i="4"/>
  <c r="T233" i="4"/>
  <c r="U233" i="4"/>
  <c r="V233" i="4"/>
  <c r="L234" i="4"/>
  <c r="M234" i="4"/>
  <c r="N234" i="4"/>
  <c r="O234" i="4"/>
  <c r="R234" i="4"/>
  <c r="S234" i="4"/>
  <c r="T234" i="4"/>
  <c r="U234" i="4"/>
  <c r="V234" i="4"/>
  <c r="L235" i="4"/>
  <c r="M235" i="4"/>
  <c r="N235" i="4"/>
  <c r="O235" i="4"/>
  <c r="R235" i="4"/>
  <c r="S235" i="4"/>
  <c r="T235" i="4"/>
  <c r="U235" i="4"/>
  <c r="V235" i="4"/>
  <c r="L236" i="4"/>
  <c r="M236" i="4"/>
  <c r="N236" i="4"/>
  <c r="O236" i="4"/>
  <c r="R236" i="4"/>
  <c r="S236" i="4"/>
  <c r="T236" i="4"/>
  <c r="U236" i="4"/>
  <c r="V236" i="4"/>
  <c r="L237" i="4"/>
  <c r="M237" i="4"/>
  <c r="N237" i="4"/>
  <c r="O237" i="4"/>
  <c r="R237" i="4"/>
  <c r="S237" i="4"/>
  <c r="T237" i="4"/>
  <c r="U237" i="4"/>
  <c r="V237" i="4"/>
  <c r="L238" i="4"/>
  <c r="M238" i="4"/>
  <c r="N238" i="4"/>
  <c r="O238" i="4"/>
  <c r="R238" i="4"/>
  <c r="S238" i="4"/>
  <c r="T238" i="4"/>
  <c r="U238" i="4"/>
  <c r="V238" i="4"/>
  <c r="P239" i="4"/>
  <c r="L239" i="4"/>
  <c r="M239" i="4"/>
  <c r="N239" i="4"/>
  <c r="O239" i="4"/>
  <c r="R239" i="4"/>
  <c r="S239" i="4"/>
  <c r="T239" i="4"/>
  <c r="U239" i="4"/>
  <c r="V239" i="4"/>
  <c r="P240" i="4"/>
  <c r="L240" i="4"/>
  <c r="M240" i="4"/>
  <c r="N240" i="4"/>
  <c r="O240" i="4"/>
  <c r="R240" i="4"/>
  <c r="S240" i="4"/>
  <c r="T240" i="4"/>
  <c r="U240" i="4"/>
  <c r="V240" i="4"/>
  <c r="P241" i="4"/>
  <c r="L241" i="4"/>
  <c r="M241" i="4"/>
  <c r="N241" i="4"/>
  <c r="O241" i="4"/>
  <c r="R241" i="4"/>
  <c r="S241" i="4"/>
  <c r="T241" i="4"/>
  <c r="U241" i="4"/>
  <c r="V241" i="4"/>
  <c r="P242" i="4"/>
  <c r="L242" i="4"/>
  <c r="M242" i="4"/>
  <c r="N242" i="4"/>
  <c r="O242" i="4"/>
  <c r="R242" i="4"/>
  <c r="S242" i="4"/>
  <c r="T242" i="4"/>
  <c r="U242" i="4"/>
  <c r="V242" i="4"/>
  <c r="P243" i="4"/>
  <c r="L243" i="4"/>
  <c r="M243" i="4"/>
  <c r="N243" i="4"/>
  <c r="O243" i="4"/>
  <c r="R243" i="4"/>
  <c r="S243" i="4"/>
  <c r="T243" i="4"/>
  <c r="U243" i="4"/>
  <c r="V243" i="4"/>
  <c r="P244" i="4"/>
  <c r="L244" i="4"/>
  <c r="M244" i="4"/>
  <c r="N244" i="4"/>
  <c r="O244" i="4"/>
  <c r="R244" i="4"/>
  <c r="S244" i="4"/>
  <c r="T244" i="4"/>
  <c r="U244" i="4"/>
  <c r="V244" i="4"/>
  <c r="P245" i="4"/>
  <c r="L245" i="4"/>
  <c r="M245" i="4"/>
  <c r="N245" i="4"/>
  <c r="O245" i="4"/>
  <c r="R245" i="4"/>
  <c r="S245" i="4"/>
  <c r="T245" i="4"/>
  <c r="U245" i="4"/>
  <c r="V245" i="4"/>
  <c r="P246" i="4"/>
  <c r="L246" i="4"/>
  <c r="M246" i="4"/>
  <c r="N246" i="4"/>
  <c r="O246" i="4"/>
  <c r="R246" i="4"/>
  <c r="S246" i="4"/>
  <c r="T246" i="4"/>
  <c r="U246" i="4"/>
  <c r="V246" i="4"/>
  <c r="P247" i="4"/>
  <c r="L247" i="4"/>
  <c r="M247" i="4"/>
  <c r="N247" i="4"/>
  <c r="O247" i="4"/>
  <c r="R247" i="4"/>
  <c r="S247" i="4"/>
  <c r="T247" i="4"/>
  <c r="U247" i="4"/>
  <c r="V247" i="4"/>
  <c r="P248" i="4"/>
  <c r="L248" i="4"/>
  <c r="M248" i="4"/>
  <c r="N248" i="4"/>
  <c r="O248" i="4"/>
  <c r="R248" i="4"/>
  <c r="S248" i="4"/>
  <c r="T248" i="4"/>
  <c r="U248" i="4"/>
  <c r="V248" i="4"/>
  <c r="P249" i="4"/>
  <c r="L249" i="4"/>
  <c r="M249" i="4"/>
  <c r="N249" i="4"/>
  <c r="O249" i="4"/>
  <c r="R249" i="4"/>
  <c r="S249" i="4"/>
  <c r="T249" i="4"/>
  <c r="U249" i="4"/>
  <c r="V249" i="4"/>
  <c r="P250" i="4"/>
  <c r="L250" i="4"/>
  <c r="M250" i="4"/>
  <c r="N250" i="4"/>
  <c r="O250" i="4"/>
  <c r="R250" i="4"/>
  <c r="S250" i="4"/>
  <c r="T250" i="4"/>
  <c r="U250" i="4"/>
  <c r="V250" i="4"/>
  <c r="P251" i="4"/>
  <c r="L251" i="4"/>
  <c r="M251" i="4"/>
  <c r="N251" i="4"/>
  <c r="O251" i="4"/>
  <c r="R251" i="4"/>
  <c r="S251" i="4"/>
  <c r="T251" i="4"/>
  <c r="U251" i="4"/>
  <c r="V251" i="4"/>
  <c r="P252" i="4"/>
  <c r="L252" i="4"/>
  <c r="M252" i="4"/>
  <c r="N252" i="4"/>
  <c r="O252" i="4"/>
  <c r="R252" i="4"/>
  <c r="S252" i="4"/>
  <c r="T252" i="4"/>
  <c r="U252" i="4"/>
  <c r="V252" i="4"/>
  <c r="P253" i="4"/>
  <c r="L253" i="4"/>
  <c r="M253" i="4"/>
  <c r="N253" i="4"/>
  <c r="O253" i="4"/>
  <c r="R253" i="4"/>
  <c r="S253" i="4"/>
  <c r="T253" i="4"/>
  <c r="U253" i="4"/>
  <c r="V253" i="4"/>
  <c r="P254" i="4"/>
  <c r="L254" i="4"/>
  <c r="M254" i="4"/>
  <c r="N254" i="4"/>
  <c r="O254" i="4"/>
  <c r="R254" i="4"/>
  <c r="S254" i="4"/>
  <c r="T254" i="4"/>
  <c r="U254" i="4"/>
  <c r="V254" i="4"/>
  <c r="P255" i="4"/>
  <c r="L255" i="4"/>
  <c r="M255" i="4"/>
  <c r="N255" i="4"/>
  <c r="O255" i="4"/>
  <c r="R255" i="4"/>
  <c r="S255" i="4"/>
  <c r="T255" i="4"/>
  <c r="U255" i="4"/>
  <c r="V255" i="4"/>
  <c r="P256" i="4"/>
  <c r="L256" i="4"/>
  <c r="M256" i="4"/>
  <c r="N256" i="4"/>
  <c r="O256" i="4"/>
  <c r="R256" i="4"/>
  <c r="S256" i="4"/>
  <c r="T256" i="4"/>
  <c r="U256" i="4"/>
  <c r="V256" i="4"/>
  <c r="P257" i="4"/>
  <c r="L257" i="4"/>
  <c r="M257" i="4"/>
  <c r="N257" i="4"/>
  <c r="O257" i="4"/>
  <c r="R257" i="4"/>
  <c r="S257" i="4"/>
  <c r="T257" i="4"/>
  <c r="U257" i="4"/>
  <c r="V257" i="4"/>
  <c r="P258" i="4"/>
  <c r="L258" i="4"/>
  <c r="M258" i="4"/>
  <c r="N258" i="4"/>
  <c r="O258" i="4"/>
  <c r="R258" i="4"/>
  <c r="S258" i="4"/>
  <c r="T258" i="4"/>
  <c r="U258" i="4"/>
  <c r="V258" i="4"/>
  <c r="P259" i="4"/>
  <c r="L259" i="4"/>
  <c r="M259" i="4"/>
  <c r="N259" i="4"/>
  <c r="O259" i="4"/>
  <c r="R259" i="4"/>
  <c r="S259" i="4"/>
  <c r="T259" i="4"/>
  <c r="U259" i="4"/>
  <c r="V259" i="4"/>
  <c r="P260" i="4"/>
  <c r="L260" i="4"/>
  <c r="M260" i="4"/>
  <c r="N260" i="4"/>
  <c r="O260" i="4"/>
  <c r="R260" i="4"/>
  <c r="S260" i="4"/>
  <c r="T260" i="4"/>
  <c r="U260" i="4"/>
  <c r="V260" i="4"/>
  <c r="P261" i="4"/>
  <c r="L261" i="4"/>
  <c r="M261" i="4"/>
  <c r="N261" i="4"/>
  <c r="O261" i="4"/>
  <c r="R261" i="4"/>
  <c r="S261" i="4"/>
  <c r="T261" i="4"/>
  <c r="U261" i="4"/>
  <c r="V261" i="4"/>
  <c r="P262" i="4"/>
  <c r="L262" i="4"/>
  <c r="M262" i="4"/>
  <c r="N262" i="4"/>
  <c r="O262" i="4"/>
  <c r="R262" i="4"/>
  <c r="S262" i="4"/>
  <c r="T262" i="4"/>
  <c r="U262" i="4"/>
  <c r="V262" i="4"/>
  <c r="P263" i="4"/>
  <c r="L263" i="4"/>
  <c r="M263" i="4"/>
  <c r="N263" i="4"/>
  <c r="O263" i="4"/>
  <c r="R263" i="4"/>
  <c r="S263" i="4"/>
  <c r="T263" i="4"/>
  <c r="U263" i="4"/>
  <c r="V263" i="4"/>
  <c r="P264" i="4"/>
  <c r="L264" i="4"/>
  <c r="M264" i="4"/>
  <c r="N264" i="4"/>
  <c r="O264" i="4"/>
  <c r="R264" i="4"/>
  <c r="S264" i="4"/>
  <c r="T264" i="4"/>
  <c r="U264" i="4"/>
  <c r="V264" i="4"/>
  <c r="P265" i="4"/>
  <c r="L265" i="4"/>
  <c r="M265" i="4"/>
  <c r="N265" i="4"/>
  <c r="O265" i="4"/>
  <c r="R265" i="4"/>
  <c r="S265" i="4"/>
  <c r="T265" i="4"/>
  <c r="U265" i="4"/>
  <c r="V265" i="4"/>
  <c r="P266" i="4"/>
  <c r="L266" i="4"/>
  <c r="M266" i="4"/>
  <c r="N266" i="4"/>
  <c r="O266" i="4"/>
  <c r="R266" i="4"/>
  <c r="S266" i="4"/>
  <c r="T266" i="4"/>
  <c r="U266" i="4"/>
  <c r="V266" i="4"/>
  <c r="P267" i="4"/>
  <c r="L267" i="4"/>
  <c r="M267" i="4"/>
  <c r="N267" i="4"/>
  <c r="O267" i="4"/>
  <c r="R267" i="4"/>
  <c r="S267" i="4"/>
  <c r="T267" i="4"/>
  <c r="U267" i="4"/>
  <c r="V267" i="4"/>
  <c r="P268" i="4"/>
  <c r="L268" i="4"/>
  <c r="M268" i="4"/>
  <c r="N268" i="4"/>
  <c r="O268" i="4"/>
  <c r="R268" i="4"/>
  <c r="S268" i="4"/>
  <c r="T268" i="4"/>
  <c r="U268" i="4"/>
  <c r="V268" i="4"/>
  <c r="P269" i="4"/>
  <c r="L269" i="4"/>
  <c r="M269" i="4"/>
  <c r="N269" i="4"/>
  <c r="O269" i="4"/>
  <c r="R269" i="4"/>
  <c r="S269" i="4"/>
  <c r="T269" i="4"/>
  <c r="U269" i="4"/>
  <c r="V269" i="4"/>
  <c r="P270" i="4"/>
  <c r="L270" i="4"/>
  <c r="M270" i="4"/>
  <c r="N270" i="4"/>
  <c r="O270" i="4"/>
  <c r="R270" i="4"/>
  <c r="S270" i="4"/>
  <c r="T270" i="4"/>
  <c r="U270" i="4"/>
  <c r="V270" i="4"/>
  <c r="P271" i="4"/>
  <c r="L271" i="4"/>
  <c r="M271" i="4"/>
  <c r="N271" i="4"/>
  <c r="O271" i="4"/>
  <c r="R271" i="4"/>
  <c r="S271" i="4"/>
  <c r="T271" i="4"/>
  <c r="U271" i="4"/>
  <c r="V271" i="4"/>
  <c r="P272" i="4"/>
  <c r="L272" i="4"/>
  <c r="M272" i="4"/>
  <c r="N272" i="4"/>
  <c r="O272" i="4"/>
  <c r="R272" i="4"/>
  <c r="S272" i="4"/>
  <c r="T272" i="4"/>
  <c r="U272" i="4"/>
  <c r="V272" i="4"/>
  <c r="P273" i="4"/>
  <c r="L273" i="4"/>
  <c r="M273" i="4"/>
  <c r="N273" i="4"/>
  <c r="O273" i="4"/>
  <c r="R273" i="4"/>
  <c r="S273" i="4"/>
  <c r="T273" i="4"/>
  <c r="U273" i="4"/>
  <c r="V273" i="4"/>
  <c r="P274" i="4"/>
  <c r="L274" i="4"/>
  <c r="M274" i="4"/>
  <c r="N274" i="4"/>
  <c r="O274" i="4"/>
  <c r="R274" i="4"/>
  <c r="S274" i="4"/>
  <c r="T274" i="4"/>
  <c r="U274" i="4"/>
  <c r="V274" i="4"/>
  <c r="P275" i="4"/>
  <c r="L275" i="4"/>
  <c r="M275" i="4"/>
  <c r="N275" i="4"/>
  <c r="O275" i="4"/>
  <c r="R275" i="4"/>
  <c r="S275" i="4"/>
  <c r="T275" i="4"/>
  <c r="U275" i="4"/>
  <c r="V275" i="4"/>
  <c r="P276" i="4"/>
  <c r="L276" i="4"/>
  <c r="M276" i="4"/>
  <c r="N276" i="4"/>
  <c r="O276" i="4"/>
  <c r="R276" i="4"/>
  <c r="S276" i="4"/>
  <c r="T276" i="4"/>
  <c r="U276" i="4"/>
  <c r="V276" i="4"/>
  <c r="P277" i="4"/>
  <c r="L277" i="4"/>
  <c r="M277" i="4"/>
  <c r="N277" i="4"/>
  <c r="O277" i="4"/>
  <c r="R277" i="4"/>
  <c r="S277" i="4"/>
  <c r="T277" i="4"/>
  <c r="U277" i="4"/>
  <c r="V277" i="4"/>
  <c r="P278" i="4"/>
  <c r="L278" i="4"/>
  <c r="M278" i="4"/>
  <c r="N278" i="4"/>
  <c r="O278" i="4"/>
  <c r="R278" i="4"/>
  <c r="S278" i="4"/>
  <c r="T278" i="4"/>
  <c r="U278" i="4"/>
  <c r="V278" i="4"/>
  <c r="P279" i="4"/>
  <c r="L279" i="4"/>
  <c r="M279" i="4"/>
  <c r="N279" i="4"/>
  <c r="O279" i="4"/>
  <c r="R279" i="4"/>
  <c r="S279" i="4"/>
  <c r="T279" i="4"/>
  <c r="U279" i="4"/>
  <c r="V279" i="4"/>
  <c r="P280" i="4"/>
  <c r="L280" i="4"/>
  <c r="M280" i="4"/>
  <c r="N280" i="4"/>
  <c r="O280" i="4"/>
  <c r="R280" i="4"/>
  <c r="S280" i="4"/>
  <c r="T280" i="4"/>
  <c r="U280" i="4"/>
  <c r="V280" i="4"/>
  <c r="P281" i="4"/>
  <c r="L281" i="4"/>
  <c r="M281" i="4"/>
  <c r="N281" i="4"/>
  <c r="O281" i="4"/>
  <c r="R281" i="4"/>
  <c r="S281" i="4"/>
  <c r="T281" i="4"/>
  <c r="U281" i="4"/>
  <c r="V281" i="4"/>
  <c r="P282" i="4"/>
  <c r="L282" i="4"/>
  <c r="M282" i="4"/>
  <c r="N282" i="4"/>
  <c r="O282" i="4"/>
  <c r="R282" i="4"/>
  <c r="S282" i="4"/>
  <c r="T282" i="4"/>
  <c r="U282" i="4"/>
  <c r="V282" i="4"/>
  <c r="P283" i="4"/>
  <c r="L283" i="4"/>
  <c r="M283" i="4"/>
  <c r="N283" i="4"/>
  <c r="O283" i="4"/>
  <c r="R283" i="4"/>
  <c r="S283" i="4"/>
  <c r="T283" i="4"/>
  <c r="U283" i="4"/>
  <c r="V283" i="4"/>
  <c r="P284" i="4"/>
  <c r="L284" i="4"/>
  <c r="M284" i="4"/>
  <c r="N284" i="4"/>
  <c r="O284" i="4"/>
  <c r="R284" i="4"/>
  <c r="S284" i="4"/>
  <c r="T284" i="4"/>
  <c r="U284" i="4"/>
  <c r="V284" i="4"/>
  <c r="P285" i="4"/>
  <c r="L285" i="4"/>
  <c r="M285" i="4"/>
  <c r="N285" i="4"/>
  <c r="O285" i="4"/>
  <c r="R285" i="4"/>
  <c r="S285" i="4"/>
  <c r="T285" i="4"/>
  <c r="U285" i="4"/>
  <c r="V285" i="4"/>
  <c r="P286" i="4"/>
  <c r="L286" i="4"/>
  <c r="M286" i="4"/>
  <c r="N286" i="4"/>
  <c r="O286" i="4"/>
  <c r="R286" i="4"/>
  <c r="S286" i="4"/>
  <c r="T286" i="4"/>
  <c r="U286" i="4"/>
  <c r="V286" i="4"/>
  <c r="P287" i="4"/>
  <c r="L287" i="4"/>
  <c r="M287" i="4"/>
  <c r="N287" i="4"/>
  <c r="O287" i="4"/>
  <c r="R287" i="4"/>
  <c r="S287" i="4"/>
  <c r="T287" i="4"/>
  <c r="U287" i="4"/>
  <c r="V287" i="4"/>
  <c r="P288" i="4"/>
  <c r="L288" i="4"/>
  <c r="M288" i="4"/>
  <c r="N288" i="4"/>
  <c r="O288" i="4"/>
  <c r="R288" i="4"/>
  <c r="S288" i="4"/>
  <c r="T288" i="4"/>
  <c r="U288" i="4"/>
  <c r="V288" i="4"/>
  <c r="P289" i="4"/>
  <c r="L289" i="4"/>
  <c r="M289" i="4"/>
  <c r="N289" i="4"/>
  <c r="O289" i="4"/>
  <c r="R289" i="4"/>
  <c r="S289" i="4"/>
  <c r="T289" i="4"/>
  <c r="U289" i="4"/>
  <c r="V289" i="4"/>
  <c r="P290" i="4"/>
  <c r="L290" i="4"/>
  <c r="M290" i="4"/>
  <c r="N290" i="4"/>
  <c r="O290" i="4"/>
  <c r="R290" i="4"/>
  <c r="S290" i="4"/>
  <c r="T290" i="4"/>
  <c r="U290" i="4"/>
  <c r="V290" i="4"/>
  <c r="P291" i="4"/>
  <c r="L291" i="4"/>
  <c r="M291" i="4"/>
  <c r="N291" i="4"/>
  <c r="O291" i="4"/>
  <c r="R291" i="4"/>
  <c r="S291" i="4"/>
  <c r="T291" i="4"/>
  <c r="U291" i="4"/>
  <c r="V291" i="4"/>
  <c r="P292" i="4"/>
  <c r="L292" i="4"/>
  <c r="M292" i="4"/>
  <c r="N292" i="4"/>
  <c r="O292" i="4"/>
  <c r="R292" i="4"/>
  <c r="S292" i="4"/>
  <c r="T292" i="4"/>
  <c r="U292" i="4"/>
  <c r="V292" i="4"/>
  <c r="P293" i="4"/>
  <c r="L293" i="4"/>
  <c r="M293" i="4"/>
  <c r="N293" i="4"/>
  <c r="O293" i="4"/>
  <c r="R293" i="4"/>
  <c r="S293" i="4"/>
  <c r="T293" i="4"/>
  <c r="U293" i="4"/>
  <c r="V293" i="4"/>
  <c r="P294" i="4"/>
  <c r="L294" i="4"/>
  <c r="M294" i="4"/>
  <c r="N294" i="4"/>
  <c r="O294" i="4"/>
  <c r="R294" i="4"/>
  <c r="S294" i="4"/>
  <c r="T294" i="4"/>
  <c r="U294" i="4"/>
  <c r="V294" i="4"/>
  <c r="P295" i="4"/>
  <c r="L295" i="4"/>
  <c r="M295" i="4"/>
  <c r="N295" i="4"/>
  <c r="O295" i="4"/>
  <c r="R295" i="4"/>
  <c r="S295" i="4"/>
  <c r="T295" i="4"/>
  <c r="U295" i="4"/>
  <c r="V295" i="4"/>
  <c r="P296" i="4"/>
  <c r="L296" i="4"/>
  <c r="M296" i="4"/>
  <c r="N296" i="4"/>
  <c r="O296" i="4"/>
  <c r="R296" i="4"/>
  <c r="S296" i="4"/>
  <c r="T296" i="4"/>
  <c r="U296" i="4"/>
  <c r="V296" i="4"/>
  <c r="P297" i="4"/>
  <c r="L297" i="4"/>
  <c r="M297" i="4"/>
  <c r="N297" i="4"/>
  <c r="O297" i="4"/>
  <c r="R297" i="4"/>
  <c r="S297" i="4"/>
  <c r="T297" i="4"/>
  <c r="U297" i="4"/>
  <c r="V297" i="4"/>
  <c r="P298" i="4"/>
  <c r="L298" i="4"/>
  <c r="M298" i="4"/>
  <c r="N298" i="4"/>
  <c r="O298" i="4"/>
  <c r="R298" i="4"/>
  <c r="S298" i="4"/>
  <c r="T298" i="4"/>
  <c r="U298" i="4"/>
  <c r="V298" i="4"/>
  <c r="P299" i="4"/>
  <c r="L299" i="4"/>
  <c r="M299" i="4"/>
  <c r="N299" i="4"/>
  <c r="O299" i="4"/>
  <c r="R299" i="4"/>
  <c r="S299" i="4"/>
  <c r="T299" i="4"/>
  <c r="U299" i="4"/>
  <c r="V299" i="4"/>
  <c r="P300" i="4"/>
  <c r="L300" i="4"/>
  <c r="M300" i="4"/>
  <c r="N300" i="4"/>
  <c r="O300" i="4"/>
  <c r="R300" i="4"/>
  <c r="S300" i="4"/>
  <c r="T300" i="4"/>
  <c r="U300" i="4"/>
  <c r="V300" i="4"/>
  <c r="P301" i="4"/>
  <c r="L301" i="4"/>
  <c r="M301" i="4"/>
  <c r="N301" i="4"/>
  <c r="O301" i="4"/>
  <c r="R301" i="4"/>
  <c r="S301" i="4"/>
  <c r="T301" i="4"/>
  <c r="U301" i="4"/>
  <c r="V301" i="4"/>
  <c r="P302" i="4"/>
  <c r="L302" i="4"/>
  <c r="M302" i="4"/>
  <c r="N302" i="4"/>
  <c r="O302" i="4"/>
  <c r="R302" i="4"/>
  <c r="S302" i="4"/>
  <c r="T302" i="4"/>
  <c r="U302" i="4"/>
  <c r="V302" i="4"/>
  <c r="P303" i="4"/>
  <c r="L303" i="4"/>
  <c r="M303" i="4"/>
  <c r="N303" i="4"/>
  <c r="O303" i="4"/>
  <c r="R303" i="4"/>
  <c r="S303" i="4"/>
  <c r="T303" i="4"/>
  <c r="U303" i="4"/>
  <c r="V303" i="4"/>
  <c r="I3" i="5"/>
  <c r="M3" i="5"/>
  <c r="N3" i="5"/>
  <c r="O3" i="5"/>
  <c r="P3" i="5"/>
  <c r="R3" i="5"/>
  <c r="S3" i="5"/>
  <c r="T3" i="5"/>
  <c r="U3" i="5"/>
  <c r="V3" i="5"/>
  <c r="I4" i="5"/>
  <c r="M4" i="5"/>
  <c r="N4" i="5"/>
  <c r="O4" i="5"/>
  <c r="P4" i="5"/>
  <c r="R4" i="5"/>
  <c r="S4" i="5"/>
  <c r="T4" i="5"/>
  <c r="U4" i="5"/>
  <c r="V4" i="5"/>
  <c r="I5" i="5"/>
  <c r="M5" i="5"/>
  <c r="N5" i="5"/>
  <c r="O5" i="5"/>
  <c r="P5" i="5"/>
  <c r="R5" i="5"/>
  <c r="S5" i="5"/>
  <c r="T5" i="5"/>
  <c r="U5" i="5"/>
  <c r="V5" i="5"/>
  <c r="I6" i="5"/>
  <c r="M6" i="5"/>
  <c r="N6" i="5"/>
  <c r="O6" i="5"/>
  <c r="P6" i="5"/>
  <c r="R6" i="5"/>
  <c r="S6" i="5"/>
  <c r="T6" i="5"/>
  <c r="U6" i="5"/>
  <c r="V6" i="5"/>
  <c r="I7" i="5"/>
  <c r="M7" i="5"/>
  <c r="N7" i="5"/>
  <c r="O7" i="5"/>
  <c r="P7" i="5"/>
  <c r="R7" i="5"/>
  <c r="S7" i="5"/>
  <c r="T7" i="5"/>
  <c r="U7" i="5"/>
  <c r="V7" i="5"/>
  <c r="I8" i="5"/>
  <c r="M8" i="5"/>
  <c r="N8" i="5"/>
  <c r="O8" i="5"/>
  <c r="P8" i="5"/>
  <c r="R8" i="5"/>
  <c r="S8" i="5"/>
  <c r="T8" i="5"/>
  <c r="U8" i="5"/>
  <c r="V8" i="5"/>
  <c r="I9" i="5"/>
  <c r="M9" i="5"/>
  <c r="N9" i="5"/>
  <c r="O9" i="5"/>
  <c r="P9" i="5"/>
  <c r="R9" i="5"/>
  <c r="S9" i="5"/>
  <c r="T9" i="5"/>
  <c r="U9" i="5"/>
  <c r="V9" i="5"/>
  <c r="I10" i="5"/>
  <c r="M10" i="5"/>
  <c r="N10" i="5"/>
  <c r="O10" i="5"/>
  <c r="P10" i="5"/>
  <c r="R10" i="5"/>
  <c r="S10" i="5"/>
  <c r="T10" i="5"/>
  <c r="U10" i="5"/>
  <c r="V10" i="5"/>
  <c r="I11" i="5"/>
  <c r="M11" i="5"/>
  <c r="N11" i="5"/>
  <c r="O11" i="5"/>
  <c r="P11" i="5"/>
  <c r="R11" i="5"/>
  <c r="S11" i="5"/>
  <c r="T11" i="5"/>
  <c r="U11" i="5"/>
  <c r="V11" i="5"/>
  <c r="I12" i="5"/>
  <c r="M12" i="5"/>
  <c r="N12" i="5"/>
  <c r="O12" i="5"/>
  <c r="P12" i="5"/>
  <c r="R12" i="5"/>
  <c r="S12" i="5"/>
  <c r="T12" i="5"/>
  <c r="U12" i="5"/>
  <c r="V12" i="5"/>
  <c r="I13" i="5"/>
  <c r="M13" i="5"/>
  <c r="N13" i="5"/>
  <c r="O13" i="5"/>
  <c r="P13" i="5"/>
  <c r="R13" i="5"/>
  <c r="S13" i="5"/>
  <c r="T13" i="5"/>
  <c r="U13" i="5"/>
  <c r="V13" i="5"/>
  <c r="I14" i="5"/>
  <c r="M14" i="5"/>
  <c r="N14" i="5"/>
  <c r="O14" i="5"/>
  <c r="P14" i="5"/>
  <c r="R14" i="5"/>
  <c r="S14" i="5"/>
  <c r="T14" i="5"/>
  <c r="U14" i="5"/>
  <c r="V14" i="5"/>
  <c r="I15" i="5"/>
  <c r="M15" i="5"/>
  <c r="N15" i="5"/>
  <c r="O15" i="5"/>
  <c r="P15" i="5"/>
  <c r="R15" i="5"/>
  <c r="S15" i="5"/>
  <c r="T15" i="5"/>
  <c r="U15" i="5"/>
  <c r="V15" i="5"/>
  <c r="I16" i="5"/>
  <c r="M16" i="5"/>
  <c r="N16" i="5"/>
  <c r="O16" i="5"/>
  <c r="P16" i="5"/>
  <c r="R16" i="5"/>
  <c r="S16" i="5"/>
  <c r="T16" i="5"/>
  <c r="U16" i="5"/>
  <c r="V16" i="5"/>
  <c r="I17" i="5"/>
  <c r="M17" i="5"/>
  <c r="N17" i="5"/>
  <c r="O17" i="5"/>
  <c r="P17" i="5"/>
  <c r="R17" i="5"/>
  <c r="S17" i="5"/>
  <c r="T17" i="5"/>
  <c r="U17" i="5"/>
  <c r="V17" i="5"/>
  <c r="I18" i="5"/>
  <c r="M18" i="5"/>
  <c r="N18" i="5"/>
  <c r="O18" i="5"/>
  <c r="P18" i="5"/>
  <c r="R18" i="5"/>
  <c r="S18" i="5"/>
  <c r="T18" i="5"/>
  <c r="U18" i="5"/>
  <c r="V18" i="5"/>
  <c r="I19" i="5"/>
  <c r="M19" i="5"/>
  <c r="N19" i="5"/>
  <c r="O19" i="5"/>
  <c r="P19" i="5"/>
  <c r="R19" i="5"/>
  <c r="S19" i="5"/>
  <c r="T19" i="5"/>
  <c r="U19" i="5"/>
  <c r="V19" i="5"/>
  <c r="I20" i="5"/>
  <c r="M20" i="5"/>
  <c r="N20" i="5"/>
  <c r="O20" i="5"/>
  <c r="P20" i="5"/>
  <c r="R20" i="5"/>
  <c r="S20" i="5"/>
  <c r="T20" i="5"/>
  <c r="U20" i="5"/>
  <c r="V20" i="5"/>
  <c r="I21" i="5"/>
  <c r="M21" i="5"/>
  <c r="N21" i="5"/>
  <c r="O21" i="5"/>
  <c r="P21" i="5"/>
  <c r="R21" i="5"/>
  <c r="S21" i="5"/>
  <c r="T21" i="5"/>
  <c r="U21" i="5"/>
  <c r="V21" i="5"/>
  <c r="I22" i="5"/>
  <c r="M22" i="5"/>
  <c r="N22" i="5"/>
  <c r="O22" i="5"/>
  <c r="P22" i="5"/>
  <c r="R22" i="5"/>
  <c r="S22" i="5"/>
  <c r="T22" i="5"/>
  <c r="U22" i="5"/>
  <c r="V22" i="5"/>
  <c r="I23" i="5"/>
  <c r="M23" i="5"/>
  <c r="N23" i="5"/>
  <c r="O23" i="5"/>
  <c r="P23" i="5"/>
  <c r="R23" i="5"/>
  <c r="S23" i="5"/>
  <c r="T23" i="5"/>
  <c r="U23" i="5"/>
  <c r="V23" i="5"/>
  <c r="I24" i="5"/>
  <c r="M24" i="5"/>
  <c r="N24" i="5"/>
  <c r="O24" i="5"/>
  <c r="P24" i="5"/>
  <c r="R24" i="5"/>
  <c r="S24" i="5"/>
  <c r="T24" i="5"/>
  <c r="U24" i="5"/>
  <c r="V24" i="5"/>
  <c r="I25" i="5"/>
  <c r="M25" i="5"/>
  <c r="N25" i="5"/>
  <c r="O25" i="5"/>
  <c r="P25" i="5"/>
  <c r="R25" i="5"/>
  <c r="S25" i="5"/>
  <c r="T25" i="5"/>
  <c r="U25" i="5"/>
  <c r="V25" i="5"/>
  <c r="I26" i="5"/>
  <c r="M26" i="5"/>
  <c r="N26" i="5"/>
  <c r="O26" i="5"/>
  <c r="P26" i="5"/>
  <c r="R26" i="5"/>
  <c r="S26" i="5"/>
  <c r="T26" i="5"/>
  <c r="U26" i="5"/>
  <c r="V26" i="5"/>
  <c r="I27" i="5"/>
  <c r="M27" i="5"/>
  <c r="N27" i="5"/>
  <c r="O27" i="5"/>
  <c r="P27" i="5"/>
  <c r="R27" i="5"/>
  <c r="S27" i="5"/>
  <c r="T27" i="5"/>
  <c r="U27" i="5"/>
  <c r="V27" i="5"/>
  <c r="I28" i="5"/>
  <c r="M28" i="5"/>
  <c r="N28" i="5"/>
  <c r="O28" i="5"/>
  <c r="P28" i="5"/>
  <c r="R28" i="5"/>
  <c r="S28" i="5"/>
  <c r="T28" i="5"/>
  <c r="U28" i="5"/>
  <c r="V28" i="5"/>
  <c r="I29" i="5"/>
  <c r="M29" i="5"/>
  <c r="N29" i="5"/>
  <c r="O29" i="5"/>
  <c r="P29" i="5"/>
  <c r="R29" i="5"/>
  <c r="S29" i="5"/>
  <c r="T29" i="5"/>
  <c r="U29" i="5"/>
  <c r="V29" i="5"/>
  <c r="I30" i="5"/>
  <c r="M30" i="5"/>
  <c r="N30" i="5"/>
  <c r="O30" i="5"/>
  <c r="P30" i="5"/>
  <c r="R30" i="5"/>
  <c r="S30" i="5"/>
  <c r="T30" i="5"/>
  <c r="U30" i="5"/>
  <c r="V30" i="5"/>
  <c r="I31" i="5"/>
  <c r="M31" i="5"/>
  <c r="N31" i="5"/>
  <c r="O31" i="5"/>
  <c r="P31" i="5"/>
  <c r="R31" i="5"/>
  <c r="S31" i="5"/>
  <c r="T31" i="5"/>
  <c r="U31" i="5"/>
  <c r="V31" i="5"/>
  <c r="I32" i="5"/>
  <c r="M32" i="5"/>
  <c r="N32" i="5"/>
  <c r="O32" i="5"/>
  <c r="P32" i="5"/>
  <c r="R32" i="5"/>
  <c r="S32" i="5"/>
  <c r="T32" i="5"/>
  <c r="U32" i="5"/>
  <c r="V32" i="5"/>
  <c r="I33" i="5"/>
  <c r="M33" i="5"/>
  <c r="N33" i="5"/>
  <c r="O33" i="5"/>
  <c r="P33" i="5"/>
  <c r="R33" i="5"/>
  <c r="S33" i="5"/>
  <c r="T33" i="5"/>
  <c r="U33" i="5"/>
  <c r="V33" i="5"/>
  <c r="I34" i="5"/>
  <c r="M34" i="5"/>
  <c r="N34" i="5"/>
  <c r="O34" i="5"/>
  <c r="P34" i="5"/>
  <c r="R34" i="5"/>
  <c r="S34" i="5"/>
  <c r="T34" i="5"/>
  <c r="U34" i="5"/>
  <c r="V34" i="5"/>
  <c r="I35" i="5"/>
  <c r="M35" i="5"/>
  <c r="N35" i="5"/>
  <c r="O35" i="5"/>
  <c r="P35" i="5"/>
  <c r="R35" i="5"/>
  <c r="S35" i="5"/>
  <c r="T35" i="5"/>
  <c r="U35" i="5"/>
  <c r="V35" i="5"/>
  <c r="I36" i="5"/>
  <c r="M36" i="5"/>
  <c r="N36" i="5"/>
  <c r="O36" i="5"/>
  <c r="P36" i="5"/>
  <c r="R36" i="5"/>
  <c r="S36" i="5"/>
  <c r="T36" i="5"/>
  <c r="U36" i="5"/>
  <c r="V36" i="5"/>
  <c r="I37" i="5"/>
  <c r="M37" i="5"/>
  <c r="N37" i="5"/>
  <c r="O37" i="5"/>
  <c r="P37" i="5"/>
  <c r="R37" i="5"/>
  <c r="S37" i="5"/>
  <c r="T37" i="5"/>
  <c r="U37" i="5"/>
  <c r="V37" i="5"/>
  <c r="I38" i="5"/>
  <c r="M38" i="5"/>
  <c r="N38" i="5"/>
  <c r="O38" i="5"/>
  <c r="P38" i="5"/>
  <c r="R38" i="5"/>
  <c r="S38" i="5"/>
  <c r="T38" i="5"/>
  <c r="U38" i="5"/>
  <c r="V38" i="5"/>
  <c r="I39" i="5"/>
  <c r="M39" i="5"/>
  <c r="N39" i="5"/>
  <c r="O39" i="5"/>
  <c r="P39" i="5"/>
  <c r="R39" i="5"/>
  <c r="S39" i="5"/>
  <c r="T39" i="5"/>
  <c r="U39" i="5"/>
  <c r="V39" i="5"/>
  <c r="I40" i="5"/>
  <c r="M40" i="5"/>
  <c r="N40" i="5"/>
  <c r="O40" i="5"/>
  <c r="P40" i="5"/>
  <c r="R40" i="5"/>
  <c r="S40" i="5"/>
  <c r="T40" i="5"/>
  <c r="U40" i="5"/>
  <c r="V40" i="5"/>
  <c r="I41" i="5"/>
  <c r="M41" i="5"/>
  <c r="N41" i="5"/>
  <c r="O41" i="5"/>
  <c r="P41" i="5"/>
  <c r="R41" i="5"/>
  <c r="S41" i="5"/>
  <c r="T41" i="5"/>
  <c r="U41" i="5"/>
  <c r="V41" i="5"/>
  <c r="I42" i="5"/>
  <c r="M42" i="5"/>
  <c r="N42" i="5"/>
  <c r="O42" i="5"/>
  <c r="P42" i="5"/>
  <c r="R42" i="5"/>
  <c r="S42" i="5"/>
  <c r="T42" i="5"/>
  <c r="U42" i="5"/>
  <c r="V42" i="5"/>
  <c r="I43" i="5"/>
  <c r="M43" i="5"/>
  <c r="N43" i="5"/>
  <c r="O43" i="5"/>
  <c r="P43" i="5"/>
  <c r="R43" i="5"/>
  <c r="S43" i="5"/>
  <c r="T43" i="5"/>
  <c r="U43" i="5"/>
  <c r="V43" i="5"/>
  <c r="I44" i="5"/>
  <c r="M44" i="5"/>
  <c r="N44" i="5"/>
  <c r="O44" i="5"/>
  <c r="P44" i="5"/>
  <c r="R44" i="5"/>
  <c r="S44" i="5"/>
  <c r="T44" i="5"/>
  <c r="U44" i="5"/>
  <c r="V44" i="5"/>
  <c r="I45" i="5"/>
  <c r="Q45" i="5" s="1"/>
  <c r="M45" i="5"/>
  <c r="N45" i="5"/>
  <c r="O45" i="5"/>
  <c r="P45" i="5"/>
  <c r="R45" i="5"/>
  <c r="S45" i="5"/>
  <c r="T45" i="5"/>
  <c r="U45" i="5"/>
  <c r="V45" i="5"/>
  <c r="I46" i="5"/>
  <c r="M46" i="5"/>
  <c r="N46" i="5"/>
  <c r="O46" i="5"/>
  <c r="P46" i="5"/>
  <c r="R46" i="5"/>
  <c r="S46" i="5"/>
  <c r="T46" i="5"/>
  <c r="U46" i="5"/>
  <c r="V46" i="5"/>
  <c r="I47" i="5"/>
  <c r="M47" i="5"/>
  <c r="N47" i="5"/>
  <c r="O47" i="5"/>
  <c r="P47" i="5"/>
  <c r="R47" i="5"/>
  <c r="S47" i="5"/>
  <c r="T47" i="5"/>
  <c r="U47" i="5"/>
  <c r="V47" i="5"/>
  <c r="I48" i="5"/>
  <c r="M48" i="5"/>
  <c r="N48" i="5"/>
  <c r="O48" i="5"/>
  <c r="P48" i="5"/>
  <c r="R48" i="5"/>
  <c r="S48" i="5"/>
  <c r="T48" i="5"/>
  <c r="U48" i="5"/>
  <c r="V48" i="5"/>
  <c r="I49" i="5"/>
  <c r="M49" i="5"/>
  <c r="N49" i="5"/>
  <c r="O49" i="5"/>
  <c r="P49" i="5"/>
  <c r="R49" i="5"/>
  <c r="S49" i="5"/>
  <c r="T49" i="5"/>
  <c r="U49" i="5"/>
  <c r="V49" i="5"/>
  <c r="I50" i="5"/>
  <c r="M50" i="5"/>
  <c r="N50" i="5"/>
  <c r="O50" i="5"/>
  <c r="P50" i="5"/>
  <c r="R50" i="5"/>
  <c r="S50" i="5"/>
  <c r="T50" i="5"/>
  <c r="U50" i="5"/>
  <c r="V50" i="5"/>
  <c r="I51" i="5"/>
  <c r="M51" i="5"/>
  <c r="N51" i="5"/>
  <c r="O51" i="5"/>
  <c r="P51" i="5"/>
  <c r="R51" i="5"/>
  <c r="S51" i="5"/>
  <c r="T51" i="5"/>
  <c r="U51" i="5"/>
  <c r="V51" i="5"/>
  <c r="I52" i="5"/>
  <c r="M52" i="5"/>
  <c r="N52" i="5"/>
  <c r="O52" i="5"/>
  <c r="P52" i="5"/>
  <c r="R52" i="5"/>
  <c r="S52" i="5"/>
  <c r="T52" i="5"/>
  <c r="U52" i="5"/>
  <c r="V52" i="5"/>
  <c r="I53" i="5"/>
  <c r="M53" i="5"/>
  <c r="N53" i="5"/>
  <c r="O53" i="5"/>
  <c r="P53" i="5"/>
  <c r="R53" i="5"/>
  <c r="S53" i="5"/>
  <c r="T53" i="5"/>
  <c r="U53" i="5"/>
  <c r="V53" i="5"/>
  <c r="I54" i="5"/>
  <c r="M54" i="5"/>
  <c r="N54" i="5"/>
  <c r="O54" i="5"/>
  <c r="P54" i="5"/>
  <c r="R54" i="5"/>
  <c r="S54" i="5"/>
  <c r="T54" i="5"/>
  <c r="U54" i="5"/>
  <c r="V54" i="5"/>
  <c r="I55" i="5"/>
  <c r="M55" i="5"/>
  <c r="N55" i="5"/>
  <c r="O55" i="5"/>
  <c r="P55" i="5"/>
  <c r="R55" i="5"/>
  <c r="S55" i="5"/>
  <c r="T55" i="5"/>
  <c r="U55" i="5"/>
  <c r="V55" i="5"/>
  <c r="I56" i="5"/>
  <c r="M56" i="5"/>
  <c r="N56" i="5"/>
  <c r="O56" i="5"/>
  <c r="P56" i="5"/>
  <c r="R56" i="5"/>
  <c r="S56" i="5"/>
  <c r="T56" i="5"/>
  <c r="U56" i="5"/>
  <c r="V56" i="5"/>
  <c r="I57" i="5"/>
  <c r="M57" i="5"/>
  <c r="N57" i="5"/>
  <c r="O57" i="5"/>
  <c r="P57" i="5"/>
  <c r="R57" i="5"/>
  <c r="S57" i="5"/>
  <c r="T57" i="5"/>
  <c r="U57" i="5"/>
  <c r="V57" i="5"/>
  <c r="I58" i="5"/>
  <c r="M58" i="5"/>
  <c r="N58" i="5"/>
  <c r="O58" i="5"/>
  <c r="P58" i="5"/>
  <c r="R58" i="5"/>
  <c r="S58" i="5"/>
  <c r="T58" i="5"/>
  <c r="U58" i="5"/>
  <c r="V58" i="5"/>
  <c r="I59" i="5"/>
  <c r="M59" i="5"/>
  <c r="N59" i="5"/>
  <c r="O59" i="5"/>
  <c r="P59" i="5"/>
  <c r="R59" i="5"/>
  <c r="S59" i="5"/>
  <c r="T59" i="5"/>
  <c r="U59" i="5"/>
  <c r="V59" i="5"/>
  <c r="I60" i="5"/>
  <c r="M60" i="5"/>
  <c r="N60" i="5"/>
  <c r="O60" i="5"/>
  <c r="P60" i="5"/>
  <c r="R60" i="5"/>
  <c r="S60" i="5"/>
  <c r="T60" i="5"/>
  <c r="U60" i="5"/>
  <c r="V60" i="5"/>
  <c r="I61" i="5"/>
  <c r="M61" i="5"/>
  <c r="N61" i="5"/>
  <c r="O61" i="5"/>
  <c r="P61" i="5"/>
  <c r="R61" i="5"/>
  <c r="S61" i="5"/>
  <c r="T61" i="5"/>
  <c r="U61" i="5"/>
  <c r="V61" i="5"/>
  <c r="I62" i="5"/>
  <c r="M62" i="5"/>
  <c r="N62" i="5"/>
  <c r="O62" i="5"/>
  <c r="P62" i="5"/>
  <c r="R62" i="5"/>
  <c r="S62" i="5"/>
  <c r="T62" i="5"/>
  <c r="U62" i="5"/>
  <c r="V62" i="5"/>
  <c r="I63" i="5"/>
  <c r="M63" i="5"/>
  <c r="N63" i="5"/>
  <c r="O63" i="5"/>
  <c r="P63" i="5"/>
  <c r="R63" i="5"/>
  <c r="S63" i="5"/>
  <c r="T63" i="5"/>
  <c r="U63" i="5"/>
  <c r="V63" i="5"/>
  <c r="I64" i="5"/>
  <c r="M64" i="5"/>
  <c r="N64" i="5"/>
  <c r="O64" i="5"/>
  <c r="P64" i="5"/>
  <c r="R64" i="5"/>
  <c r="S64" i="5"/>
  <c r="T64" i="5"/>
  <c r="U64" i="5"/>
  <c r="V64" i="5"/>
  <c r="I65" i="5"/>
  <c r="M65" i="5"/>
  <c r="N65" i="5"/>
  <c r="O65" i="5"/>
  <c r="P65" i="5"/>
  <c r="R65" i="5"/>
  <c r="S65" i="5"/>
  <c r="T65" i="5"/>
  <c r="U65" i="5"/>
  <c r="V65" i="5"/>
  <c r="I66" i="5"/>
  <c r="M66" i="5"/>
  <c r="N66" i="5"/>
  <c r="O66" i="5"/>
  <c r="P66" i="5"/>
  <c r="R66" i="5"/>
  <c r="S66" i="5"/>
  <c r="T66" i="5"/>
  <c r="U66" i="5"/>
  <c r="V66" i="5"/>
  <c r="I67" i="5"/>
  <c r="M67" i="5"/>
  <c r="N67" i="5"/>
  <c r="O67" i="5"/>
  <c r="P67" i="5"/>
  <c r="R67" i="5"/>
  <c r="S67" i="5"/>
  <c r="T67" i="5"/>
  <c r="U67" i="5"/>
  <c r="V67" i="5"/>
  <c r="I68" i="5"/>
  <c r="M68" i="5"/>
  <c r="N68" i="5"/>
  <c r="O68" i="5"/>
  <c r="P68" i="5"/>
  <c r="R68" i="5"/>
  <c r="S68" i="5"/>
  <c r="T68" i="5"/>
  <c r="U68" i="5"/>
  <c r="V68" i="5"/>
  <c r="I69" i="5"/>
  <c r="M69" i="5"/>
  <c r="N69" i="5"/>
  <c r="O69" i="5"/>
  <c r="P69" i="5"/>
  <c r="R69" i="5"/>
  <c r="S69" i="5"/>
  <c r="T69" i="5"/>
  <c r="U69" i="5"/>
  <c r="V69" i="5"/>
  <c r="I70" i="5"/>
  <c r="M70" i="5"/>
  <c r="N70" i="5"/>
  <c r="O70" i="5"/>
  <c r="P70" i="5"/>
  <c r="R70" i="5"/>
  <c r="S70" i="5"/>
  <c r="T70" i="5"/>
  <c r="U70" i="5"/>
  <c r="V70" i="5"/>
  <c r="I71" i="5"/>
  <c r="M71" i="5"/>
  <c r="N71" i="5"/>
  <c r="O71" i="5"/>
  <c r="P71" i="5"/>
  <c r="R71" i="5"/>
  <c r="S71" i="5"/>
  <c r="T71" i="5"/>
  <c r="U71" i="5"/>
  <c r="V71" i="5"/>
  <c r="I72" i="5"/>
  <c r="M72" i="5"/>
  <c r="N72" i="5"/>
  <c r="O72" i="5"/>
  <c r="P72" i="5"/>
  <c r="R72" i="5"/>
  <c r="S72" i="5"/>
  <c r="T72" i="5"/>
  <c r="U72" i="5"/>
  <c r="V72" i="5"/>
  <c r="I73" i="5"/>
  <c r="M73" i="5"/>
  <c r="N73" i="5"/>
  <c r="O73" i="5"/>
  <c r="P73" i="5"/>
  <c r="R73" i="5"/>
  <c r="S73" i="5"/>
  <c r="T73" i="5"/>
  <c r="U73" i="5"/>
  <c r="V73" i="5"/>
  <c r="I74" i="5"/>
  <c r="M74" i="5"/>
  <c r="N74" i="5"/>
  <c r="O74" i="5"/>
  <c r="P74" i="5"/>
  <c r="R74" i="5"/>
  <c r="S74" i="5"/>
  <c r="T74" i="5"/>
  <c r="U74" i="5"/>
  <c r="V74" i="5"/>
  <c r="I75" i="5"/>
  <c r="M75" i="5"/>
  <c r="N75" i="5"/>
  <c r="O75" i="5"/>
  <c r="P75" i="5"/>
  <c r="R75" i="5"/>
  <c r="S75" i="5"/>
  <c r="T75" i="5"/>
  <c r="U75" i="5"/>
  <c r="V75" i="5"/>
  <c r="I76" i="5"/>
  <c r="M76" i="5"/>
  <c r="N76" i="5"/>
  <c r="O76" i="5"/>
  <c r="P76" i="5"/>
  <c r="R76" i="5"/>
  <c r="S76" i="5"/>
  <c r="T76" i="5"/>
  <c r="U76" i="5"/>
  <c r="V76" i="5"/>
  <c r="I77" i="5"/>
  <c r="M77" i="5"/>
  <c r="N77" i="5"/>
  <c r="O77" i="5"/>
  <c r="P77" i="5"/>
  <c r="R77" i="5"/>
  <c r="S77" i="5"/>
  <c r="T77" i="5"/>
  <c r="U77" i="5"/>
  <c r="V77" i="5"/>
  <c r="I78" i="5"/>
  <c r="M78" i="5"/>
  <c r="N78" i="5"/>
  <c r="O78" i="5"/>
  <c r="P78" i="5"/>
  <c r="R78" i="5"/>
  <c r="S78" i="5"/>
  <c r="T78" i="5"/>
  <c r="U78" i="5"/>
  <c r="V78" i="5"/>
  <c r="I79" i="5"/>
  <c r="M79" i="5"/>
  <c r="N79" i="5"/>
  <c r="O79" i="5"/>
  <c r="P79" i="5"/>
  <c r="R79" i="5"/>
  <c r="S79" i="5"/>
  <c r="T79" i="5"/>
  <c r="U79" i="5"/>
  <c r="V79" i="5"/>
  <c r="I80" i="5"/>
  <c r="M80" i="5"/>
  <c r="N80" i="5"/>
  <c r="O80" i="5"/>
  <c r="P80" i="5"/>
  <c r="R80" i="5"/>
  <c r="S80" i="5"/>
  <c r="T80" i="5"/>
  <c r="U80" i="5"/>
  <c r="V80" i="5"/>
  <c r="I81" i="5"/>
  <c r="M81" i="5"/>
  <c r="N81" i="5"/>
  <c r="O81" i="5"/>
  <c r="P81" i="5"/>
  <c r="R81" i="5"/>
  <c r="S81" i="5"/>
  <c r="T81" i="5"/>
  <c r="U81" i="5"/>
  <c r="V81" i="5"/>
  <c r="I82" i="5"/>
  <c r="M82" i="5"/>
  <c r="N82" i="5"/>
  <c r="O82" i="5"/>
  <c r="P82" i="5"/>
  <c r="R82" i="5"/>
  <c r="S82" i="5"/>
  <c r="T82" i="5"/>
  <c r="U82" i="5"/>
  <c r="V82" i="5"/>
  <c r="I83" i="5"/>
  <c r="M83" i="5"/>
  <c r="N83" i="5"/>
  <c r="O83" i="5"/>
  <c r="P83" i="5"/>
  <c r="R83" i="5"/>
  <c r="S83" i="5"/>
  <c r="T83" i="5"/>
  <c r="U83" i="5"/>
  <c r="V83" i="5"/>
  <c r="I84" i="5"/>
  <c r="M84" i="5"/>
  <c r="N84" i="5"/>
  <c r="O84" i="5"/>
  <c r="P84" i="5"/>
  <c r="R84" i="5"/>
  <c r="S84" i="5"/>
  <c r="T84" i="5"/>
  <c r="U84" i="5"/>
  <c r="V84" i="5"/>
  <c r="I85" i="5"/>
  <c r="M85" i="5"/>
  <c r="N85" i="5"/>
  <c r="O85" i="5"/>
  <c r="P85" i="5"/>
  <c r="R85" i="5"/>
  <c r="S85" i="5"/>
  <c r="T85" i="5"/>
  <c r="U85" i="5"/>
  <c r="V85" i="5"/>
  <c r="I86" i="5"/>
  <c r="M86" i="5"/>
  <c r="N86" i="5"/>
  <c r="O86" i="5"/>
  <c r="P86" i="5"/>
  <c r="R86" i="5"/>
  <c r="S86" i="5"/>
  <c r="T86" i="5"/>
  <c r="U86" i="5"/>
  <c r="V86" i="5"/>
  <c r="I87" i="5"/>
  <c r="M87" i="5"/>
  <c r="N87" i="5"/>
  <c r="O87" i="5"/>
  <c r="P87" i="5"/>
  <c r="R87" i="5"/>
  <c r="S87" i="5"/>
  <c r="T87" i="5"/>
  <c r="U87" i="5"/>
  <c r="V87" i="5"/>
  <c r="I88" i="5"/>
  <c r="M88" i="5"/>
  <c r="N88" i="5"/>
  <c r="O88" i="5"/>
  <c r="P88" i="5"/>
  <c r="R88" i="5"/>
  <c r="S88" i="5"/>
  <c r="T88" i="5"/>
  <c r="U88" i="5"/>
  <c r="V88" i="5"/>
  <c r="I89" i="5"/>
  <c r="M89" i="5"/>
  <c r="N89" i="5"/>
  <c r="O89" i="5"/>
  <c r="P89" i="5"/>
  <c r="R89" i="5"/>
  <c r="S89" i="5"/>
  <c r="T89" i="5"/>
  <c r="U89" i="5"/>
  <c r="V89" i="5"/>
  <c r="I90" i="5"/>
  <c r="M90" i="5"/>
  <c r="N90" i="5"/>
  <c r="O90" i="5"/>
  <c r="P90" i="5"/>
  <c r="R90" i="5"/>
  <c r="S90" i="5"/>
  <c r="T90" i="5"/>
  <c r="U90" i="5"/>
  <c r="V90" i="5"/>
  <c r="I91" i="5"/>
  <c r="M91" i="5"/>
  <c r="N91" i="5"/>
  <c r="O91" i="5"/>
  <c r="P91" i="5"/>
  <c r="R91" i="5"/>
  <c r="S91" i="5"/>
  <c r="T91" i="5"/>
  <c r="U91" i="5"/>
  <c r="V91" i="5"/>
  <c r="I92" i="5"/>
  <c r="M92" i="5"/>
  <c r="N92" i="5"/>
  <c r="O92" i="5"/>
  <c r="P92" i="5"/>
  <c r="R92" i="5"/>
  <c r="S92" i="5"/>
  <c r="T92" i="5"/>
  <c r="U92" i="5"/>
  <c r="V92" i="5"/>
  <c r="I93" i="5"/>
  <c r="M93" i="5"/>
  <c r="N93" i="5"/>
  <c r="O93" i="5"/>
  <c r="P93" i="5"/>
  <c r="R93" i="5"/>
  <c r="S93" i="5"/>
  <c r="T93" i="5"/>
  <c r="U93" i="5"/>
  <c r="V93" i="5"/>
  <c r="I94" i="5"/>
  <c r="M94" i="5"/>
  <c r="N94" i="5"/>
  <c r="O94" i="5"/>
  <c r="P94" i="5"/>
  <c r="R94" i="5"/>
  <c r="S94" i="5"/>
  <c r="T94" i="5"/>
  <c r="U94" i="5"/>
  <c r="V94" i="5"/>
  <c r="I95" i="5"/>
  <c r="M95" i="5"/>
  <c r="N95" i="5"/>
  <c r="O95" i="5"/>
  <c r="P95" i="5"/>
  <c r="R95" i="5"/>
  <c r="S95" i="5"/>
  <c r="T95" i="5"/>
  <c r="U95" i="5"/>
  <c r="V95" i="5"/>
  <c r="I96" i="5"/>
  <c r="M96" i="5"/>
  <c r="N96" i="5"/>
  <c r="O96" i="5"/>
  <c r="P96" i="5"/>
  <c r="R96" i="5"/>
  <c r="S96" i="5"/>
  <c r="T96" i="5"/>
  <c r="U96" i="5"/>
  <c r="V96" i="5"/>
  <c r="I97" i="5"/>
  <c r="M97" i="5"/>
  <c r="N97" i="5"/>
  <c r="O97" i="5"/>
  <c r="P97" i="5"/>
  <c r="R97" i="5"/>
  <c r="S97" i="5"/>
  <c r="T97" i="5"/>
  <c r="U97" i="5"/>
  <c r="V97" i="5"/>
  <c r="I98" i="5"/>
  <c r="M98" i="5"/>
  <c r="N98" i="5"/>
  <c r="O98" i="5"/>
  <c r="P98" i="5"/>
  <c r="R98" i="5"/>
  <c r="S98" i="5"/>
  <c r="T98" i="5"/>
  <c r="U98" i="5"/>
  <c r="V98" i="5"/>
  <c r="I99" i="5"/>
  <c r="M99" i="5"/>
  <c r="N99" i="5"/>
  <c r="O99" i="5"/>
  <c r="P99" i="5"/>
  <c r="R99" i="5"/>
  <c r="S99" i="5"/>
  <c r="T99" i="5"/>
  <c r="U99" i="5"/>
  <c r="V99" i="5"/>
  <c r="I100" i="5"/>
  <c r="M100" i="5"/>
  <c r="N100" i="5"/>
  <c r="O100" i="5"/>
  <c r="P100" i="5"/>
  <c r="R100" i="5"/>
  <c r="S100" i="5"/>
  <c r="T100" i="5"/>
  <c r="U100" i="5"/>
  <c r="V100" i="5"/>
  <c r="I101" i="5"/>
  <c r="M101" i="5"/>
  <c r="N101" i="5"/>
  <c r="O101" i="5"/>
  <c r="P101" i="5"/>
  <c r="R101" i="5"/>
  <c r="S101" i="5"/>
  <c r="T101" i="5"/>
  <c r="U101" i="5"/>
  <c r="V101" i="5"/>
  <c r="I102" i="5"/>
  <c r="M102" i="5"/>
  <c r="N102" i="5"/>
  <c r="O102" i="5"/>
  <c r="P102" i="5"/>
  <c r="R102" i="5"/>
  <c r="S102" i="5"/>
  <c r="T102" i="5"/>
  <c r="U102" i="5"/>
  <c r="V102" i="5"/>
  <c r="I103" i="5"/>
  <c r="M103" i="5"/>
  <c r="N103" i="5"/>
  <c r="O103" i="5"/>
  <c r="P103" i="5"/>
  <c r="R103" i="5"/>
  <c r="S103" i="5"/>
  <c r="T103" i="5"/>
  <c r="U103" i="5"/>
  <c r="V103" i="5"/>
  <c r="I104" i="5"/>
  <c r="M104" i="5"/>
  <c r="N104" i="5"/>
  <c r="O104" i="5"/>
  <c r="P104" i="5"/>
  <c r="R104" i="5"/>
  <c r="S104" i="5"/>
  <c r="T104" i="5"/>
  <c r="U104" i="5"/>
  <c r="V104" i="5"/>
  <c r="I105" i="5"/>
  <c r="M105" i="5"/>
  <c r="N105" i="5"/>
  <c r="O105" i="5"/>
  <c r="P105" i="5"/>
  <c r="R105" i="5"/>
  <c r="S105" i="5"/>
  <c r="T105" i="5"/>
  <c r="U105" i="5"/>
  <c r="V105" i="5"/>
  <c r="I106" i="5"/>
  <c r="M106" i="5"/>
  <c r="N106" i="5"/>
  <c r="O106" i="5"/>
  <c r="P106" i="5"/>
  <c r="R106" i="5"/>
  <c r="S106" i="5"/>
  <c r="T106" i="5"/>
  <c r="U106" i="5"/>
  <c r="V106" i="5"/>
  <c r="I107" i="5"/>
  <c r="M107" i="5"/>
  <c r="N107" i="5"/>
  <c r="O107" i="5"/>
  <c r="P107" i="5"/>
  <c r="R107" i="5"/>
  <c r="S107" i="5"/>
  <c r="T107" i="5"/>
  <c r="U107" i="5"/>
  <c r="V107" i="5"/>
  <c r="I108" i="5"/>
  <c r="M108" i="5"/>
  <c r="N108" i="5"/>
  <c r="O108" i="5"/>
  <c r="P108" i="5"/>
  <c r="R108" i="5"/>
  <c r="S108" i="5"/>
  <c r="T108" i="5"/>
  <c r="U108" i="5"/>
  <c r="V108" i="5"/>
  <c r="I109" i="5"/>
  <c r="M109" i="5"/>
  <c r="N109" i="5"/>
  <c r="O109" i="5"/>
  <c r="P109" i="5"/>
  <c r="R109" i="5"/>
  <c r="S109" i="5"/>
  <c r="T109" i="5"/>
  <c r="U109" i="5"/>
  <c r="V109" i="5"/>
  <c r="I110" i="5"/>
  <c r="M110" i="5"/>
  <c r="N110" i="5"/>
  <c r="O110" i="5"/>
  <c r="P110" i="5"/>
  <c r="R110" i="5"/>
  <c r="S110" i="5"/>
  <c r="T110" i="5"/>
  <c r="U110" i="5"/>
  <c r="V110" i="5"/>
  <c r="I111" i="5"/>
  <c r="M111" i="5"/>
  <c r="N111" i="5"/>
  <c r="O111" i="5"/>
  <c r="P111" i="5"/>
  <c r="R111" i="5"/>
  <c r="S111" i="5"/>
  <c r="T111" i="5"/>
  <c r="U111" i="5"/>
  <c r="V111" i="5"/>
  <c r="I112" i="5"/>
  <c r="M112" i="5"/>
  <c r="N112" i="5"/>
  <c r="O112" i="5"/>
  <c r="P112" i="5"/>
  <c r="R112" i="5"/>
  <c r="S112" i="5"/>
  <c r="T112" i="5"/>
  <c r="U112" i="5"/>
  <c r="V112" i="5"/>
  <c r="I113" i="5"/>
  <c r="M113" i="5"/>
  <c r="N113" i="5"/>
  <c r="O113" i="5"/>
  <c r="P113" i="5"/>
  <c r="R113" i="5"/>
  <c r="S113" i="5"/>
  <c r="T113" i="5"/>
  <c r="U113" i="5"/>
  <c r="V113" i="5"/>
  <c r="I114" i="5"/>
  <c r="M114" i="5"/>
  <c r="N114" i="5"/>
  <c r="O114" i="5"/>
  <c r="P114" i="5"/>
  <c r="R114" i="5"/>
  <c r="S114" i="5"/>
  <c r="T114" i="5"/>
  <c r="U114" i="5"/>
  <c r="V114" i="5"/>
  <c r="I115" i="5"/>
  <c r="M115" i="5"/>
  <c r="N115" i="5"/>
  <c r="O115" i="5"/>
  <c r="P115" i="5"/>
  <c r="R115" i="5"/>
  <c r="S115" i="5"/>
  <c r="T115" i="5"/>
  <c r="U115" i="5"/>
  <c r="V115" i="5"/>
  <c r="I116" i="5"/>
  <c r="M116" i="5"/>
  <c r="N116" i="5"/>
  <c r="O116" i="5"/>
  <c r="P116" i="5"/>
  <c r="R116" i="5"/>
  <c r="S116" i="5"/>
  <c r="T116" i="5"/>
  <c r="U116" i="5"/>
  <c r="V116" i="5"/>
  <c r="I117" i="5"/>
  <c r="M117" i="5"/>
  <c r="N117" i="5"/>
  <c r="O117" i="5"/>
  <c r="P117" i="5"/>
  <c r="R117" i="5"/>
  <c r="S117" i="5"/>
  <c r="T117" i="5"/>
  <c r="U117" i="5"/>
  <c r="V117" i="5"/>
  <c r="I118" i="5"/>
  <c r="M118" i="5"/>
  <c r="N118" i="5"/>
  <c r="O118" i="5"/>
  <c r="P118" i="5"/>
  <c r="R118" i="5"/>
  <c r="S118" i="5"/>
  <c r="T118" i="5"/>
  <c r="U118" i="5"/>
  <c r="V118" i="5"/>
  <c r="I119" i="5"/>
  <c r="M119" i="5"/>
  <c r="N119" i="5"/>
  <c r="O119" i="5"/>
  <c r="P119" i="5"/>
  <c r="R119" i="5"/>
  <c r="S119" i="5"/>
  <c r="T119" i="5"/>
  <c r="U119" i="5"/>
  <c r="V119" i="5"/>
  <c r="I120" i="5"/>
  <c r="M120" i="5"/>
  <c r="N120" i="5"/>
  <c r="O120" i="5"/>
  <c r="P120" i="5"/>
  <c r="R120" i="5"/>
  <c r="S120" i="5"/>
  <c r="T120" i="5"/>
  <c r="U120" i="5"/>
  <c r="V120" i="5"/>
  <c r="I121" i="5"/>
  <c r="M121" i="5"/>
  <c r="N121" i="5"/>
  <c r="O121" i="5"/>
  <c r="P121" i="5"/>
  <c r="R121" i="5"/>
  <c r="S121" i="5"/>
  <c r="T121" i="5"/>
  <c r="U121" i="5"/>
  <c r="V121" i="5"/>
  <c r="I122" i="5"/>
  <c r="M122" i="5"/>
  <c r="N122" i="5"/>
  <c r="O122" i="5"/>
  <c r="P122" i="5"/>
  <c r="R122" i="5"/>
  <c r="S122" i="5"/>
  <c r="T122" i="5"/>
  <c r="U122" i="5"/>
  <c r="V122" i="5"/>
  <c r="I123" i="5"/>
  <c r="M123" i="5"/>
  <c r="N123" i="5"/>
  <c r="O123" i="5"/>
  <c r="P123" i="5"/>
  <c r="R123" i="5"/>
  <c r="S123" i="5"/>
  <c r="T123" i="5"/>
  <c r="U123" i="5"/>
  <c r="V123" i="5"/>
  <c r="I124" i="5"/>
  <c r="M124" i="5"/>
  <c r="N124" i="5"/>
  <c r="O124" i="5"/>
  <c r="P124" i="5"/>
  <c r="R124" i="5"/>
  <c r="S124" i="5"/>
  <c r="T124" i="5"/>
  <c r="U124" i="5"/>
  <c r="V124" i="5"/>
  <c r="I125" i="5"/>
  <c r="M125" i="5"/>
  <c r="N125" i="5"/>
  <c r="O125" i="5"/>
  <c r="P125" i="5"/>
  <c r="R125" i="5"/>
  <c r="S125" i="5"/>
  <c r="T125" i="5"/>
  <c r="U125" i="5"/>
  <c r="V125" i="5"/>
  <c r="I126" i="5"/>
  <c r="M126" i="5"/>
  <c r="N126" i="5"/>
  <c r="O126" i="5"/>
  <c r="P126" i="5"/>
  <c r="R126" i="5"/>
  <c r="S126" i="5"/>
  <c r="T126" i="5"/>
  <c r="U126" i="5"/>
  <c r="V126" i="5"/>
  <c r="I127" i="5"/>
  <c r="M127" i="5"/>
  <c r="N127" i="5"/>
  <c r="O127" i="5"/>
  <c r="P127" i="5"/>
  <c r="R127" i="5"/>
  <c r="S127" i="5"/>
  <c r="T127" i="5"/>
  <c r="U127" i="5"/>
  <c r="V127" i="5"/>
  <c r="I128" i="5"/>
  <c r="M128" i="5"/>
  <c r="N128" i="5"/>
  <c r="O128" i="5"/>
  <c r="P128" i="5"/>
  <c r="R128" i="5"/>
  <c r="S128" i="5"/>
  <c r="T128" i="5"/>
  <c r="U128" i="5"/>
  <c r="V128" i="5"/>
  <c r="I129" i="5"/>
  <c r="M129" i="5"/>
  <c r="N129" i="5"/>
  <c r="O129" i="5"/>
  <c r="P129" i="5"/>
  <c r="R129" i="5"/>
  <c r="S129" i="5"/>
  <c r="T129" i="5"/>
  <c r="U129" i="5"/>
  <c r="V129" i="5"/>
  <c r="I130" i="5"/>
  <c r="Q130" i="5" s="1"/>
  <c r="M130" i="5"/>
  <c r="N130" i="5"/>
  <c r="O130" i="5"/>
  <c r="P130" i="5"/>
  <c r="R130" i="5"/>
  <c r="S130" i="5"/>
  <c r="T130" i="5"/>
  <c r="U130" i="5"/>
  <c r="V130" i="5"/>
  <c r="I131" i="5"/>
  <c r="Q131" i="5" s="1"/>
  <c r="M131" i="5"/>
  <c r="N131" i="5"/>
  <c r="O131" i="5"/>
  <c r="P131" i="5"/>
  <c r="R131" i="5"/>
  <c r="S131" i="5"/>
  <c r="T131" i="5"/>
  <c r="U131" i="5"/>
  <c r="V131" i="5"/>
  <c r="I132" i="5"/>
  <c r="Q132" i="5" s="1"/>
  <c r="M132" i="5"/>
  <c r="N132" i="5"/>
  <c r="O132" i="5"/>
  <c r="P132" i="5"/>
  <c r="R132" i="5"/>
  <c r="S132" i="5"/>
  <c r="T132" i="5"/>
  <c r="U132" i="5"/>
  <c r="V132" i="5"/>
  <c r="I133" i="5"/>
  <c r="Q133" i="5" s="1"/>
  <c r="M133" i="5"/>
  <c r="N133" i="5"/>
  <c r="O133" i="5"/>
  <c r="P133" i="5"/>
  <c r="R133" i="5"/>
  <c r="S133" i="5"/>
  <c r="T133" i="5"/>
  <c r="U133" i="5"/>
  <c r="V133" i="5"/>
  <c r="I134" i="5"/>
  <c r="Q134" i="5" s="1"/>
  <c r="M134" i="5"/>
  <c r="N134" i="5"/>
  <c r="O134" i="5"/>
  <c r="P134" i="5"/>
  <c r="R134" i="5"/>
  <c r="S134" i="5"/>
  <c r="T134" i="5"/>
  <c r="U134" i="5"/>
  <c r="V134" i="5"/>
  <c r="I135" i="5"/>
  <c r="Q135" i="5" s="1"/>
  <c r="M135" i="5"/>
  <c r="N135" i="5"/>
  <c r="O135" i="5"/>
  <c r="P135" i="5"/>
  <c r="R135" i="5"/>
  <c r="S135" i="5"/>
  <c r="T135" i="5"/>
  <c r="U135" i="5"/>
  <c r="V135" i="5"/>
  <c r="I136" i="5"/>
  <c r="Q136" i="5" s="1"/>
  <c r="M136" i="5"/>
  <c r="N136" i="5"/>
  <c r="O136" i="5"/>
  <c r="P136" i="5"/>
  <c r="R136" i="5"/>
  <c r="S136" i="5"/>
  <c r="T136" i="5"/>
  <c r="U136" i="5"/>
  <c r="V136" i="5"/>
  <c r="I137" i="5"/>
  <c r="Q137" i="5" s="1"/>
  <c r="M137" i="5"/>
  <c r="N137" i="5"/>
  <c r="O137" i="5"/>
  <c r="P137" i="5"/>
  <c r="R137" i="5"/>
  <c r="S137" i="5"/>
  <c r="T137" i="5"/>
  <c r="U137" i="5"/>
  <c r="V137" i="5"/>
  <c r="I138" i="5"/>
  <c r="Q138" i="5" s="1"/>
  <c r="M138" i="5"/>
  <c r="N138" i="5"/>
  <c r="O138" i="5"/>
  <c r="P138" i="5"/>
  <c r="R138" i="5"/>
  <c r="S138" i="5"/>
  <c r="T138" i="5"/>
  <c r="U138" i="5"/>
  <c r="V138" i="5"/>
  <c r="I139" i="5"/>
  <c r="Q139" i="5" s="1"/>
  <c r="M139" i="5"/>
  <c r="N139" i="5"/>
  <c r="O139" i="5"/>
  <c r="P139" i="5"/>
  <c r="R139" i="5"/>
  <c r="S139" i="5"/>
  <c r="T139" i="5"/>
  <c r="U139" i="5"/>
  <c r="V139" i="5"/>
  <c r="I140" i="5"/>
  <c r="Q140" i="5" s="1"/>
  <c r="M140" i="5"/>
  <c r="N140" i="5"/>
  <c r="O140" i="5"/>
  <c r="P140" i="5"/>
  <c r="R140" i="5"/>
  <c r="S140" i="5"/>
  <c r="T140" i="5"/>
  <c r="U140" i="5"/>
  <c r="V140" i="5"/>
  <c r="I141" i="5"/>
  <c r="Q141" i="5" s="1"/>
  <c r="M141" i="5"/>
  <c r="N141" i="5"/>
  <c r="O141" i="5"/>
  <c r="P141" i="5"/>
  <c r="R141" i="5"/>
  <c r="S141" i="5"/>
  <c r="T141" i="5"/>
  <c r="U141" i="5"/>
  <c r="V141" i="5"/>
  <c r="I142" i="5"/>
  <c r="Q142" i="5" s="1"/>
  <c r="M142" i="5"/>
  <c r="N142" i="5"/>
  <c r="O142" i="5"/>
  <c r="P142" i="5"/>
  <c r="R142" i="5"/>
  <c r="S142" i="5"/>
  <c r="T142" i="5"/>
  <c r="U142" i="5"/>
  <c r="V142" i="5"/>
  <c r="I143" i="5"/>
  <c r="Q143" i="5" s="1"/>
  <c r="M143" i="5"/>
  <c r="N143" i="5"/>
  <c r="O143" i="5"/>
  <c r="P143" i="5"/>
  <c r="R143" i="5"/>
  <c r="S143" i="5"/>
  <c r="T143" i="5"/>
  <c r="U143" i="5"/>
  <c r="V143" i="5"/>
  <c r="I144" i="5"/>
  <c r="Q144" i="5" s="1"/>
  <c r="M144" i="5"/>
  <c r="N144" i="5"/>
  <c r="O144" i="5"/>
  <c r="P144" i="5"/>
  <c r="R144" i="5"/>
  <c r="S144" i="5"/>
  <c r="T144" i="5"/>
  <c r="U144" i="5"/>
  <c r="V144" i="5"/>
  <c r="I145" i="5"/>
  <c r="Q145" i="5" s="1"/>
  <c r="M145" i="5"/>
  <c r="N145" i="5"/>
  <c r="O145" i="5"/>
  <c r="P145" i="5"/>
  <c r="R145" i="5"/>
  <c r="S145" i="5"/>
  <c r="T145" i="5"/>
  <c r="U145" i="5"/>
  <c r="V145" i="5"/>
  <c r="I146" i="5"/>
  <c r="Q146" i="5" s="1"/>
  <c r="M146" i="5"/>
  <c r="N146" i="5"/>
  <c r="O146" i="5"/>
  <c r="P146" i="5"/>
  <c r="R146" i="5"/>
  <c r="S146" i="5"/>
  <c r="T146" i="5"/>
  <c r="U146" i="5"/>
  <c r="V146" i="5"/>
  <c r="I147" i="5"/>
  <c r="Q147" i="5" s="1"/>
  <c r="M147" i="5"/>
  <c r="N147" i="5"/>
  <c r="O147" i="5"/>
  <c r="P147" i="5"/>
  <c r="R147" i="5"/>
  <c r="S147" i="5"/>
  <c r="T147" i="5"/>
  <c r="U147" i="5"/>
  <c r="V147" i="5"/>
  <c r="I148" i="5"/>
  <c r="Q148" i="5" s="1"/>
  <c r="M148" i="5"/>
  <c r="N148" i="5"/>
  <c r="O148" i="5"/>
  <c r="P148" i="5"/>
  <c r="R148" i="5"/>
  <c r="S148" i="5"/>
  <c r="T148" i="5"/>
  <c r="U148" i="5"/>
  <c r="V148" i="5"/>
  <c r="I149" i="5"/>
  <c r="Q149" i="5" s="1"/>
  <c r="M149" i="5"/>
  <c r="N149" i="5"/>
  <c r="O149" i="5"/>
  <c r="P149" i="5"/>
  <c r="R149" i="5"/>
  <c r="S149" i="5"/>
  <c r="T149" i="5"/>
  <c r="U149" i="5"/>
  <c r="V149" i="5"/>
  <c r="I150" i="5"/>
  <c r="Q150" i="5" s="1"/>
  <c r="M150" i="5"/>
  <c r="N150" i="5"/>
  <c r="O150" i="5"/>
  <c r="P150" i="5"/>
  <c r="R150" i="5"/>
  <c r="S150" i="5"/>
  <c r="T150" i="5"/>
  <c r="U150" i="5"/>
  <c r="V150" i="5"/>
  <c r="I151" i="5"/>
  <c r="Q151" i="5" s="1"/>
  <c r="M151" i="5"/>
  <c r="N151" i="5"/>
  <c r="O151" i="5"/>
  <c r="P151" i="5"/>
  <c r="R151" i="5"/>
  <c r="S151" i="5"/>
  <c r="T151" i="5"/>
  <c r="U151" i="5"/>
  <c r="V151" i="5"/>
  <c r="I152" i="5"/>
  <c r="Q152" i="5" s="1"/>
  <c r="M152" i="5"/>
  <c r="N152" i="5"/>
  <c r="O152" i="5"/>
  <c r="P152" i="5"/>
  <c r="R152" i="5"/>
  <c r="S152" i="5"/>
  <c r="T152" i="5"/>
  <c r="U152" i="5"/>
  <c r="V152" i="5"/>
  <c r="I153" i="5"/>
  <c r="Q153" i="5" s="1"/>
  <c r="I154" i="5"/>
  <c r="M154" i="5"/>
  <c r="N154" i="5"/>
  <c r="O154" i="5"/>
  <c r="P154" i="5"/>
  <c r="R154" i="5"/>
  <c r="S154" i="5"/>
  <c r="T154" i="5"/>
  <c r="U154" i="5"/>
  <c r="V154" i="5"/>
  <c r="I155" i="5"/>
  <c r="M155" i="5"/>
  <c r="N155" i="5"/>
  <c r="O155" i="5"/>
  <c r="P155" i="5"/>
  <c r="R155" i="5"/>
  <c r="S155" i="5"/>
  <c r="T155" i="5"/>
  <c r="U155" i="5"/>
  <c r="V155" i="5"/>
  <c r="I156" i="5"/>
  <c r="M156" i="5"/>
  <c r="N156" i="5"/>
  <c r="O156" i="5"/>
  <c r="P156" i="5"/>
  <c r="R156" i="5"/>
  <c r="S156" i="5"/>
  <c r="T156" i="5"/>
  <c r="U156" i="5"/>
  <c r="V156" i="5"/>
  <c r="I157" i="5"/>
  <c r="M157" i="5"/>
  <c r="N157" i="5"/>
  <c r="O157" i="5"/>
  <c r="P157" i="5"/>
  <c r="R157" i="5"/>
  <c r="S157" i="5"/>
  <c r="T157" i="5"/>
  <c r="U157" i="5"/>
  <c r="V157" i="5"/>
  <c r="I158" i="5"/>
  <c r="M158" i="5"/>
  <c r="N158" i="5"/>
  <c r="O158" i="5"/>
  <c r="P158" i="5"/>
  <c r="R158" i="5"/>
  <c r="S158" i="5"/>
  <c r="T158" i="5"/>
  <c r="U158" i="5"/>
  <c r="V158" i="5"/>
  <c r="I159" i="5"/>
  <c r="M159" i="5"/>
  <c r="N159" i="5"/>
  <c r="O159" i="5"/>
  <c r="P159" i="5"/>
  <c r="R159" i="5"/>
  <c r="S159" i="5"/>
  <c r="T159" i="5"/>
  <c r="U159" i="5"/>
  <c r="V159" i="5"/>
  <c r="I160" i="5"/>
  <c r="M160" i="5"/>
  <c r="N160" i="5"/>
  <c r="O160" i="5"/>
  <c r="P160" i="5"/>
  <c r="R160" i="5"/>
  <c r="S160" i="5"/>
  <c r="T160" i="5"/>
  <c r="U160" i="5"/>
  <c r="V160" i="5"/>
  <c r="I161" i="5"/>
  <c r="M161" i="5"/>
  <c r="N161" i="5"/>
  <c r="O161" i="5"/>
  <c r="P161" i="5"/>
  <c r="R161" i="5"/>
  <c r="S161" i="5"/>
  <c r="T161" i="5"/>
  <c r="U161" i="5"/>
  <c r="V161" i="5"/>
  <c r="I162" i="5"/>
  <c r="M162" i="5"/>
  <c r="N162" i="5"/>
  <c r="O162" i="5"/>
  <c r="P162" i="5"/>
  <c r="R162" i="5"/>
  <c r="S162" i="5"/>
  <c r="T162" i="5"/>
  <c r="U162" i="5"/>
  <c r="V162" i="5"/>
  <c r="I163" i="5"/>
  <c r="M163" i="5"/>
  <c r="N163" i="5"/>
  <c r="O163" i="5"/>
  <c r="P163" i="5"/>
  <c r="R163" i="5"/>
  <c r="S163" i="5"/>
  <c r="T163" i="5"/>
  <c r="U163" i="5"/>
  <c r="V163" i="5"/>
  <c r="I164" i="5"/>
  <c r="M164" i="5"/>
  <c r="N164" i="5"/>
  <c r="O164" i="5"/>
  <c r="P164" i="5"/>
  <c r="R164" i="5"/>
  <c r="S164" i="5"/>
  <c r="T164" i="5"/>
  <c r="U164" i="5"/>
  <c r="V164" i="5"/>
  <c r="I165" i="5"/>
  <c r="M165" i="5"/>
  <c r="N165" i="5"/>
  <c r="O165" i="5"/>
  <c r="P165" i="5"/>
  <c r="R165" i="5"/>
  <c r="S165" i="5"/>
  <c r="T165" i="5"/>
  <c r="U165" i="5"/>
  <c r="V165" i="5"/>
  <c r="I166" i="5"/>
  <c r="M166" i="5"/>
  <c r="N166" i="5"/>
  <c r="O166" i="5"/>
  <c r="P166" i="5"/>
  <c r="R166" i="5"/>
  <c r="S166" i="5"/>
  <c r="T166" i="5"/>
  <c r="U166" i="5"/>
  <c r="V166" i="5"/>
  <c r="I167" i="5"/>
  <c r="M167" i="5"/>
  <c r="N167" i="5"/>
  <c r="O167" i="5"/>
  <c r="P167" i="5"/>
  <c r="R167" i="5"/>
  <c r="S167" i="5"/>
  <c r="T167" i="5"/>
  <c r="U167" i="5"/>
  <c r="V167" i="5"/>
  <c r="I168" i="5"/>
  <c r="M168" i="5"/>
  <c r="N168" i="5"/>
  <c r="O168" i="5"/>
  <c r="P168" i="5"/>
  <c r="R168" i="5"/>
  <c r="S168" i="5"/>
  <c r="T168" i="5"/>
  <c r="U168" i="5"/>
  <c r="V168" i="5"/>
  <c r="I169" i="5"/>
  <c r="M169" i="5"/>
  <c r="N169" i="5"/>
  <c r="O169" i="5"/>
  <c r="P169" i="5"/>
  <c r="R169" i="5"/>
  <c r="S169" i="5"/>
  <c r="T169" i="5"/>
  <c r="U169" i="5"/>
  <c r="V169" i="5"/>
  <c r="I170" i="5"/>
  <c r="M170" i="5"/>
  <c r="N170" i="5"/>
  <c r="O170" i="5"/>
  <c r="P170" i="5"/>
  <c r="R170" i="5"/>
  <c r="S170" i="5"/>
  <c r="T170" i="5"/>
  <c r="U170" i="5"/>
  <c r="V170" i="5"/>
  <c r="I171" i="5"/>
  <c r="M171" i="5"/>
  <c r="N171" i="5"/>
  <c r="O171" i="5"/>
  <c r="P171" i="5"/>
  <c r="R171" i="5"/>
  <c r="S171" i="5"/>
  <c r="T171" i="5"/>
  <c r="U171" i="5"/>
  <c r="V171" i="5"/>
  <c r="I172" i="5"/>
  <c r="M172" i="5"/>
  <c r="N172" i="5"/>
  <c r="O172" i="5"/>
  <c r="P172" i="5"/>
  <c r="R172" i="5"/>
  <c r="S172" i="5"/>
  <c r="T172" i="5"/>
  <c r="U172" i="5"/>
  <c r="V172" i="5"/>
  <c r="I173" i="5"/>
  <c r="M173" i="5"/>
  <c r="N173" i="5"/>
  <c r="O173" i="5"/>
  <c r="P173" i="5"/>
  <c r="R173" i="5"/>
  <c r="S173" i="5"/>
  <c r="T173" i="5"/>
  <c r="U173" i="5"/>
  <c r="V173" i="5"/>
  <c r="I174" i="5"/>
  <c r="M174" i="5"/>
  <c r="N174" i="5"/>
  <c r="O174" i="5"/>
  <c r="P174" i="5"/>
  <c r="R174" i="5"/>
  <c r="S174" i="5"/>
  <c r="T174" i="5"/>
  <c r="U174" i="5"/>
  <c r="V174" i="5"/>
  <c r="I175" i="5"/>
  <c r="M175" i="5"/>
  <c r="N175" i="5"/>
  <c r="O175" i="5"/>
  <c r="P175" i="5"/>
  <c r="R175" i="5"/>
  <c r="S175" i="5"/>
  <c r="T175" i="5"/>
  <c r="U175" i="5"/>
  <c r="V175" i="5"/>
  <c r="I176" i="5"/>
  <c r="M176" i="5"/>
  <c r="N176" i="5"/>
  <c r="O176" i="5"/>
  <c r="P176" i="5"/>
  <c r="R176" i="5"/>
  <c r="S176" i="5"/>
  <c r="T176" i="5"/>
  <c r="U176" i="5"/>
  <c r="V176" i="5"/>
  <c r="I177" i="5"/>
  <c r="M177" i="5"/>
  <c r="N177" i="5"/>
  <c r="O177" i="5"/>
  <c r="P177" i="5"/>
  <c r="R177" i="5"/>
  <c r="S177" i="5"/>
  <c r="T177" i="5"/>
  <c r="U177" i="5"/>
  <c r="V177" i="5"/>
  <c r="I178" i="5"/>
  <c r="M178" i="5"/>
  <c r="N178" i="5"/>
  <c r="O178" i="5"/>
  <c r="P178" i="5"/>
  <c r="R178" i="5"/>
  <c r="S178" i="5"/>
  <c r="T178" i="5"/>
  <c r="U178" i="5"/>
  <c r="V178" i="5"/>
  <c r="I179" i="5"/>
  <c r="M179" i="5"/>
  <c r="N179" i="5"/>
  <c r="O179" i="5"/>
  <c r="P179" i="5"/>
  <c r="R179" i="5"/>
  <c r="S179" i="5"/>
  <c r="T179" i="5"/>
  <c r="U179" i="5"/>
  <c r="V179" i="5"/>
  <c r="I180" i="5"/>
  <c r="M180" i="5"/>
  <c r="N180" i="5"/>
  <c r="O180" i="5"/>
  <c r="P180" i="5"/>
  <c r="R180" i="5"/>
  <c r="S180" i="5"/>
  <c r="T180" i="5"/>
  <c r="U180" i="5"/>
  <c r="V180" i="5"/>
  <c r="I181" i="5"/>
  <c r="M181" i="5"/>
  <c r="N181" i="5"/>
  <c r="O181" i="5"/>
  <c r="P181" i="5"/>
  <c r="R181" i="5"/>
  <c r="S181" i="5"/>
  <c r="T181" i="5"/>
  <c r="U181" i="5"/>
  <c r="V181" i="5"/>
  <c r="I182" i="5"/>
  <c r="M182" i="5"/>
  <c r="N182" i="5"/>
  <c r="O182" i="5"/>
  <c r="P182" i="5"/>
  <c r="R182" i="5"/>
  <c r="S182" i="5"/>
  <c r="T182" i="5"/>
  <c r="U182" i="5"/>
  <c r="V182" i="5"/>
  <c r="I183" i="5"/>
  <c r="M183" i="5"/>
  <c r="N183" i="5"/>
  <c r="O183" i="5"/>
  <c r="P183" i="5"/>
  <c r="R183" i="5"/>
  <c r="S183" i="5"/>
  <c r="T183" i="5"/>
  <c r="U183" i="5"/>
  <c r="V183" i="5"/>
  <c r="I184" i="5"/>
  <c r="M184" i="5"/>
  <c r="N184" i="5"/>
  <c r="O184" i="5"/>
  <c r="P184" i="5"/>
  <c r="R184" i="5"/>
  <c r="S184" i="5"/>
  <c r="T184" i="5"/>
  <c r="U184" i="5"/>
  <c r="V184" i="5"/>
  <c r="I185" i="5"/>
  <c r="M185" i="5"/>
  <c r="N185" i="5"/>
  <c r="O185" i="5"/>
  <c r="P185" i="5"/>
  <c r="R185" i="5"/>
  <c r="S185" i="5"/>
  <c r="T185" i="5"/>
  <c r="U185" i="5"/>
  <c r="V185" i="5"/>
  <c r="I186" i="5"/>
  <c r="M186" i="5"/>
  <c r="N186" i="5"/>
  <c r="O186" i="5"/>
  <c r="P186" i="5"/>
  <c r="R186" i="5"/>
  <c r="S186" i="5"/>
  <c r="T186" i="5"/>
  <c r="U186" i="5"/>
  <c r="V186" i="5"/>
  <c r="I187" i="5"/>
  <c r="M187" i="5"/>
  <c r="N187" i="5"/>
  <c r="O187" i="5"/>
  <c r="P187" i="5"/>
  <c r="R187" i="5"/>
  <c r="S187" i="5"/>
  <c r="T187" i="5"/>
  <c r="U187" i="5"/>
  <c r="V187" i="5"/>
  <c r="I188" i="5"/>
  <c r="M188" i="5"/>
  <c r="N188" i="5"/>
  <c r="O188" i="5"/>
  <c r="P188" i="5"/>
  <c r="R188" i="5"/>
  <c r="S188" i="5"/>
  <c r="T188" i="5"/>
  <c r="U188" i="5"/>
  <c r="V188" i="5"/>
  <c r="I189" i="5"/>
  <c r="M189" i="5"/>
  <c r="N189" i="5"/>
  <c r="O189" i="5"/>
  <c r="P189" i="5"/>
  <c r="R189" i="5"/>
  <c r="S189" i="5"/>
  <c r="T189" i="5"/>
  <c r="U189" i="5"/>
  <c r="V189" i="5"/>
  <c r="I190" i="5"/>
  <c r="M190" i="5"/>
  <c r="N190" i="5"/>
  <c r="O190" i="5"/>
  <c r="P190" i="5"/>
  <c r="R190" i="5"/>
  <c r="S190" i="5"/>
  <c r="T190" i="5"/>
  <c r="U190" i="5"/>
  <c r="V190" i="5"/>
  <c r="I191" i="5"/>
  <c r="M191" i="5"/>
  <c r="N191" i="5"/>
  <c r="O191" i="5"/>
  <c r="P191" i="5"/>
  <c r="R191" i="5"/>
  <c r="S191" i="5"/>
  <c r="T191" i="5"/>
  <c r="U191" i="5"/>
  <c r="V191" i="5"/>
  <c r="I192" i="5"/>
  <c r="M192" i="5"/>
  <c r="N192" i="5"/>
  <c r="O192" i="5"/>
  <c r="P192" i="5"/>
  <c r="R192" i="5"/>
  <c r="S192" i="5"/>
  <c r="T192" i="5"/>
  <c r="U192" i="5"/>
  <c r="V192" i="5"/>
  <c r="I193" i="5"/>
  <c r="M193" i="5"/>
  <c r="N193" i="5"/>
  <c r="O193" i="5"/>
  <c r="P193" i="5"/>
  <c r="R193" i="5"/>
  <c r="S193" i="5"/>
  <c r="T193" i="5"/>
  <c r="U193" i="5"/>
  <c r="V193" i="5"/>
  <c r="I194" i="5"/>
  <c r="M194" i="5"/>
  <c r="N194" i="5"/>
  <c r="O194" i="5"/>
  <c r="P194" i="5"/>
  <c r="R194" i="5"/>
  <c r="S194" i="5"/>
  <c r="T194" i="5"/>
  <c r="U194" i="5"/>
  <c r="V194" i="5"/>
  <c r="I195" i="5"/>
  <c r="M195" i="5"/>
  <c r="N195" i="5"/>
  <c r="O195" i="5"/>
  <c r="P195" i="5"/>
  <c r="R195" i="5"/>
  <c r="S195" i="5"/>
  <c r="T195" i="5"/>
  <c r="U195" i="5"/>
  <c r="V195" i="5"/>
  <c r="I196" i="5"/>
  <c r="M196" i="5"/>
  <c r="N196" i="5"/>
  <c r="O196" i="5"/>
  <c r="P196" i="5"/>
  <c r="R196" i="5"/>
  <c r="S196" i="5"/>
  <c r="T196" i="5"/>
  <c r="U196" i="5"/>
  <c r="V196" i="5"/>
  <c r="I197" i="5"/>
  <c r="M197" i="5"/>
  <c r="N197" i="5"/>
  <c r="O197" i="5"/>
  <c r="P197" i="5"/>
  <c r="R197" i="5"/>
  <c r="S197" i="5"/>
  <c r="T197" i="5"/>
  <c r="U197" i="5"/>
  <c r="V197" i="5"/>
  <c r="I198" i="5"/>
  <c r="M198" i="5"/>
  <c r="N198" i="5"/>
  <c r="O198" i="5"/>
  <c r="P198" i="5"/>
  <c r="R198" i="5"/>
  <c r="S198" i="5"/>
  <c r="T198" i="5"/>
  <c r="U198" i="5"/>
  <c r="V198" i="5"/>
  <c r="I199" i="5"/>
  <c r="M199" i="5"/>
  <c r="N199" i="5"/>
  <c r="O199" i="5"/>
  <c r="P199" i="5"/>
  <c r="R199" i="5"/>
  <c r="S199" i="5"/>
  <c r="T199" i="5"/>
  <c r="U199" i="5"/>
  <c r="V199" i="5"/>
  <c r="I200" i="5"/>
  <c r="M200" i="5"/>
  <c r="N200" i="5"/>
  <c r="O200" i="5"/>
  <c r="P200" i="5"/>
  <c r="R200" i="5"/>
  <c r="S200" i="5"/>
  <c r="T200" i="5"/>
  <c r="U200" i="5"/>
  <c r="V200" i="5"/>
  <c r="I201" i="5"/>
  <c r="M201" i="5"/>
  <c r="N201" i="5"/>
  <c r="O201" i="5"/>
  <c r="P201" i="5"/>
  <c r="R201" i="5"/>
  <c r="S201" i="5"/>
  <c r="T201" i="5"/>
  <c r="U201" i="5"/>
  <c r="V201" i="5"/>
  <c r="I202" i="5"/>
  <c r="M202" i="5"/>
  <c r="N202" i="5"/>
  <c r="O202" i="5"/>
  <c r="P202" i="5"/>
  <c r="R202" i="5"/>
  <c r="S202" i="5"/>
  <c r="T202" i="5"/>
  <c r="U202" i="5"/>
  <c r="V202" i="5"/>
  <c r="I203" i="5"/>
  <c r="M203" i="5"/>
  <c r="N203" i="5"/>
  <c r="O203" i="5"/>
  <c r="P203" i="5"/>
  <c r="R203" i="5"/>
  <c r="S203" i="5"/>
  <c r="T203" i="5"/>
  <c r="U203" i="5"/>
  <c r="V203" i="5"/>
  <c r="I204" i="5"/>
  <c r="M204" i="5"/>
  <c r="N204" i="5"/>
  <c r="O204" i="5"/>
  <c r="P204" i="5"/>
  <c r="R204" i="5"/>
  <c r="S204" i="5"/>
  <c r="T204" i="5"/>
  <c r="U204" i="5"/>
  <c r="V204" i="5"/>
  <c r="I205" i="5"/>
  <c r="M205" i="5"/>
  <c r="N205" i="5"/>
  <c r="O205" i="5"/>
  <c r="P205" i="5"/>
  <c r="R205" i="5"/>
  <c r="S205" i="5"/>
  <c r="T205" i="5"/>
  <c r="U205" i="5"/>
  <c r="V205" i="5"/>
  <c r="I206" i="5"/>
  <c r="M206" i="5"/>
  <c r="N206" i="5"/>
  <c r="O206" i="5"/>
  <c r="P206" i="5"/>
  <c r="R206" i="5"/>
  <c r="S206" i="5"/>
  <c r="T206" i="5"/>
  <c r="U206" i="5"/>
  <c r="V206" i="5"/>
  <c r="I207" i="5"/>
  <c r="M207" i="5"/>
  <c r="N207" i="5"/>
  <c r="O207" i="5"/>
  <c r="P207" i="5"/>
  <c r="R207" i="5"/>
  <c r="S207" i="5"/>
  <c r="T207" i="5"/>
  <c r="U207" i="5"/>
  <c r="V207" i="5"/>
  <c r="I208" i="5"/>
  <c r="M208" i="5"/>
  <c r="N208" i="5"/>
  <c r="O208" i="5"/>
  <c r="P208" i="5"/>
  <c r="R208" i="5"/>
  <c r="S208" i="5"/>
  <c r="T208" i="5"/>
  <c r="U208" i="5"/>
  <c r="V208" i="5"/>
  <c r="I209" i="5"/>
  <c r="M209" i="5"/>
  <c r="N209" i="5"/>
  <c r="O209" i="5"/>
  <c r="P209" i="5"/>
  <c r="R209" i="5"/>
  <c r="S209" i="5"/>
  <c r="T209" i="5"/>
  <c r="U209" i="5"/>
  <c r="V209" i="5"/>
  <c r="I210" i="5"/>
  <c r="M210" i="5"/>
  <c r="N210" i="5"/>
  <c r="O210" i="5"/>
  <c r="P210" i="5"/>
  <c r="R210" i="5"/>
  <c r="S210" i="5"/>
  <c r="T210" i="5"/>
  <c r="U210" i="5"/>
  <c r="V210" i="5"/>
  <c r="I211" i="5"/>
  <c r="M211" i="5"/>
  <c r="N211" i="5"/>
  <c r="O211" i="5"/>
  <c r="P211" i="5"/>
  <c r="R211" i="5"/>
  <c r="S211" i="5"/>
  <c r="T211" i="5"/>
  <c r="U211" i="5"/>
  <c r="V211" i="5"/>
  <c r="I212" i="5"/>
  <c r="M212" i="5"/>
  <c r="N212" i="5"/>
  <c r="O212" i="5"/>
  <c r="P212" i="5"/>
  <c r="R212" i="5"/>
  <c r="S212" i="5"/>
  <c r="T212" i="5"/>
  <c r="U212" i="5"/>
  <c r="V212" i="5"/>
  <c r="I213" i="5"/>
  <c r="M213" i="5"/>
  <c r="N213" i="5"/>
  <c r="O213" i="5"/>
  <c r="P213" i="5"/>
  <c r="R213" i="5"/>
  <c r="S213" i="5"/>
  <c r="T213" i="5"/>
  <c r="U213" i="5"/>
  <c r="V213" i="5"/>
  <c r="I214" i="5"/>
  <c r="M214" i="5"/>
  <c r="N214" i="5"/>
  <c r="O214" i="5"/>
  <c r="P214" i="5"/>
  <c r="R214" i="5"/>
  <c r="S214" i="5"/>
  <c r="T214" i="5"/>
  <c r="U214" i="5"/>
  <c r="V214" i="5"/>
  <c r="I215" i="5"/>
  <c r="M215" i="5"/>
  <c r="N215" i="5"/>
  <c r="O215" i="5"/>
  <c r="P215" i="5"/>
  <c r="R215" i="5"/>
  <c r="S215" i="5"/>
  <c r="T215" i="5"/>
  <c r="U215" i="5"/>
  <c r="V215" i="5"/>
  <c r="I216" i="5"/>
  <c r="M216" i="5"/>
  <c r="N216" i="5"/>
  <c r="O216" i="5"/>
  <c r="P216" i="5"/>
  <c r="R216" i="5"/>
  <c r="S216" i="5"/>
  <c r="T216" i="5"/>
  <c r="U216" i="5"/>
  <c r="V216" i="5"/>
  <c r="I217" i="5"/>
  <c r="M217" i="5"/>
  <c r="N217" i="5"/>
  <c r="O217" i="5"/>
  <c r="P217" i="5"/>
  <c r="R217" i="5"/>
  <c r="S217" i="5"/>
  <c r="T217" i="5"/>
  <c r="U217" i="5"/>
  <c r="V217" i="5"/>
  <c r="I218" i="5"/>
  <c r="M218" i="5"/>
  <c r="N218" i="5"/>
  <c r="O218" i="5"/>
  <c r="P218" i="5"/>
  <c r="R218" i="5"/>
  <c r="S218" i="5"/>
  <c r="T218" i="5"/>
  <c r="U218" i="5"/>
  <c r="V218" i="5"/>
  <c r="I219" i="5"/>
  <c r="M219" i="5"/>
  <c r="N219" i="5"/>
  <c r="O219" i="5"/>
  <c r="P219" i="5"/>
  <c r="R219" i="5"/>
  <c r="S219" i="5"/>
  <c r="T219" i="5"/>
  <c r="U219" i="5"/>
  <c r="V219" i="5"/>
  <c r="I220" i="5"/>
  <c r="M220" i="5"/>
  <c r="N220" i="5"/>
  <c r="O220" i="5"/>
  <c r="P220" i="5"/>
  <c r="R220" i="5"/>
  <c r="S220" i="5"/>
  <c r="T220" i="5"/>
  <c r="U220" i="5"/>
  <c r="V220" i="5"/>
  <c r="I221" i="5"/>
  <c r="M221" i="5"/>
  <c r="N221" i="5"/>
  <c r="O221" i="5"/>
  <c r="P221" i="5"/>
  <c r="R221" i="5"/>
  <c r="S221" i="5"/>
  <c r="T221" i="5"/>
  <c r="U221" i="5"/>
  <c r="V221" i="5"/>
  <c r="I222" i="5"/>
  <c r="M222" i="5"/>
  <c r="N222" i="5"/>
  <c r="O222" i="5"/>
  <c r="P222" i="5"/>
  <c r="R222" i="5"/>
  <c r="S222" i="5"/>
  <c r="T222" i="5"/>
  <c r="U222" i="5"/>
  <c r="V222" i="5"/>
  <c r="I223" i="5"/>
  <c r="M223" i="5"/>
  <c r="N223" i="5"/>
  <c r="O223" i="5"/>
  <c r="P223" i="5"/>
  <c r="R223" i="5"/>
  <c r="S223" i="5"/>
  <c r="T223" i="5"/>
  <c r="U223" i="5"/>
  <c r="V223" i="5"/>
  <c r="I224" i="5"/>
  <c r="M224" i="5"/>
  <c r="N224" i="5"/>
  <c r="O224" i="5"/>
  <c r="P224" i="5"/>
  <c r="R224" i="5"/>
  <c r="S224" i="5"/>
  <c r="T224" i="5"/>
  <c r="U224" i="5"/>
  <c r="V224" i="5"/>
  <c r="I225" i="5"/>
  <c r="M225" i="5"/>
  <c r="N225" i="5"/>
  <c r="O225" i="5"/>
  <c r="P225" i="5"/>
  <c r="R225" i="5"/>
  <c r="S225" i="5"/>
  <c r="T225" i="5"/>
  <c r="U225" i="5"/>
  <c r="V225" i="5"/>
  <c r="I226" i="5"/>
  <c r="M226" i="5"/>
  <c r="N226" i="5"/>
  <c r="O226" i="5"/>
  <c r="P226" i="5"/>
  <c r="R226" i="5"/>
  <c r="S226" i="5"/>
  <c r="T226" i="5"/>
  <c r="U226" i="5"/>
  <c r="V226" i="5"/>
  <c r="I227" i="5"/>
  <c r="M227" i="5"/>
  <c r="N227" i="5"/>
  <c r="O227" i="5"/>
  <c r="P227" i="5"/>
  <c r="R227" i="5"/>
  <c r="S227" i="5"/>
  <c r="T227" i="5"/>
  <c r="U227" i="5"/>
  <c r="V227" i="5"/>
  <c r="I228" i="5"/>
  <c r="M228" i="5"/>
  <c r="N228" i="5"/>
  <c r="O228" i="5"/>
  <c r="P228" i="5"/>
  <c r="R228" i="5"/>
  <c r="S228" i="5"/>
  <c r="T228" i="5"/>
  <c r="U228" i="5"/>
  <c r="V228" i="5"/>
  <c r="I229" i="5"/>
  <c r="M229" i="5"/>
  <c r="N229" i="5"/>
  <c r="O229" i="5"/>
  <c r="P229" i="5"/>
  <c r="R229" i="5"/>
  <c r="S229" i="5"/>
  <c r="T229" i="5"/>
  <c r="U229" i="5"/>
  <c r="V229" i="5"/>
  <c r="I230" i="5"/>
  <c r="M230" i="5"/>
  <c r="N230" i="5"/>
  <c r="O230" i="5"/>
  <c r="P230" i="5"/>
  <c r="R230" i="5"/>
  <c r="S230" i="5"/>
  <c r="T230" i="5"/>
  <c r="U230" i="5"/>
  <c r="V230" i="5"/>
  <c r="I231" i="5"/>
  <c r="M231" i="5"/>
  <c r="N231" i="5"/>
  <c r="O231" i="5"/>
  <c r="P231" i="5"/>
  <c r="R231" i="5"/>
  <c r="S231" i="5"/>
  <c r="T231" i="5"/>
  <c r="U231" i="5"/>
  <c r="V231" i="5"/>
  <c r="I232" i="5"/>
  <c r="M232" i="5"/>
  <c r="N232" i="5"/>
  <c r="O232" i="5"/>
  <c r="P232" i="5"/>
  <c r="R232" i="5"/>
  <c r="S232" i="5"/>
  <c r="T232" i="5"/>
  <c r="U232" i="5"/>
  <c r="V232" i="5"/>
  <c r="I233" i="5"/>
  <c r="M233" i="5"/>
  <c r="N233" i="5"/>
  <c r="O233" i="5"/>
  <c r="P233" i="5"/>
  <c r="R233" i="5"/>
  <c r="S233" i="5"/>
  <c r="T233" i="5"/>
  <c r="U233" i="5"/>
  <c r="V233" i="5"/>
  <c r="I234" i="5"/>
  <c r="M234" i="5"/>
  <c r="N234" i="5"/>
  <c r="O234" i="5"/>
  <c r="P234" i="5"/>
  <c r="R234" i="5"/>
  <c r="S234" i="5"/>
  <c r="T234" i="5"/>
  <c r="U234" i="5"/>
  <c r="V234" i="5"/>
  <c r="I235" i="5"/>
  <c r="M235" i="5"/>
  <c r="N235" i="5"/>
  <c r="O235" i="5"/>
  <c r="P235" i="5"/>
  <c r="R235" i="5"/>
  <c r="S235" i="5"/>
  <c r="T235" i="5"/>
  <c r="U235" i="5"/>
  <c r="V235" i="5"/>
  <c r="I236" i="5"/>
  <c r="M236" i="5"/>
  <c r="N236" i="5"/>
  <c r="O236" i="5"/>
  <c r="P236" i="5"/>
  <c r="R236" i="5"/>
  <c r="S236" i="5"/>
  <c r="T236" i="5"/>
  <c r="U236" i="5"/>
  <c r="V236" i="5"/>
  <c r="I237" i="5"/>
  <c r="M237" i="5"/>
  <c r="N237" i="5"/>
  <c r="O237" i="5"/>
  <c r="P237" i="5"/>
  <c r="R237" i="5"/>
  <c r="S237" i="5"/>
  <c r="T237" i="5"/>
  <c r="U237" i="5"/>
  <c r="V237" i="5"/>
  <c r="I238" i="5"/>
  <c r="M238" i="5"/>
  <c r="N238" i="5"/>
  <c r="O238" i="5"/>
  <c r="P238" i="5"/>
  <c r="R238" i="5"/>
  <c r="S238" i="5"/>
  <c r="T238" i="5"/>
  <c r="U238" i="5"/>
  <c r="V238" i="5"/>
  <c r="I239" i="5"/>
  <c r="Q239" i="5" s="1"/>
  <c r="M239" i="5"/>
  <c r="N239" i="5"/>
  <c r="O239" i="5"/>
  <c r="P239" i="5"/>
  <c r="R239" i="5"/>
  <c r="S239" i="5"/>
  <c r="T239" i="5"/>
  <c r="U239" i="5"/>
  <c r="V239" i="5"/>
  <c r="I240" i="5"/>
  <c r="Q240" i="5" s="1"/>
  <c r="M240" i="5"/>
  <c r="N240" i="5"/>
  <c r="O240" i="5"/>
  <c r="P240" i="5"/>
  <c r="R240" i="5"/>
  <c r="S240" i="5"/>
  <c r="T240" i="5"/>
  <c r="U240" i="5"/>
  <c r="V240" i="5"/>
  <c r="I241" i="5"/>
  <c r="Q241" i="5" s="1"/>
  <c r="M241" i="5"/>
  <c r="N241" i="5"/>
  <c r="O241" i="5"/>
  <c r="P241" i="5"/>
  <c r="R241" i="5"/>
  <c r="S241" i="5"/>
  <c r="T241" i="5"/>
  <c r="U241" i="5"/>
  <c r="V241" i="5"/>
  <c r="I242" i="5"/>
  <c r="Q242" i="5" s="1"/>
  <c r="M242" i="5"/>
  <c r="N242" i="5"/>
  <c r="O242" i="5"/>
  <c r="P242" i="5"/>
  <c r="R242" i="5"/>
  <c r="S242" i="5"/>
  <c r="T242" i="5"/>
  <c r="U242" i="5"/>
  <c r="V242" i="5"/>
  <c r="I243" i="5"/>
  <c r="Q243" i="5" s="1"/>
  <c r="M243" i="5"/>
  <c r="N243" i="5"/>
  <c r="O243" i="5"/>
  <c r="P243" i="5"/>
  <c r="R243" i="5"/>
  <c r="S243" i="5"/>
  <c r="T243" i="5"/>
  <c r="U243" i="5"/>
  <c r="V243" i="5"/>
  <c r="I244" i="5"/>
  <c r="Q244" i="5" s="1"/>
  <c r="M244" i="5"/>
  <c r="N244" i="5"/>
  <c r="O244" i="5"/>
  <c r="P244" i="5"/>
  <c r="R244" i="5"/>
  <c r="S244" i="5"/>
  <c r="T244" i="5"/>
  <c r="U244" i="5"/>
  <c r="V244" i="5"/>
  <c r="I245" i="5"/>
  <c r="Q245" i="5" s="1"/>
  <c r="M245" i="5"/>
  <c r="N245" i="5"/>
  <c r="O245" i="5"/>
  <c r="P245" i="5"/>
  <c r="R245" i="5"/>
  <c r="S245" i="5"/>
  <c r="T245" i="5"/>
  <c r="U245" i="5"/>
  <c r="V245" i="5"/>
  <c r="I246" i="5"/>
  <c r="Q246" i="5" s="1"/>
  <c r="M246" i="5"/>
  <c r="N246" i="5"/>
  <c r="O246" i="5"/>
  <c r="P246" i="5"/>
  <c r="R246" i="5"/>
  <c r="S246" i="5"/>
  <c r="T246" i="5"/>
  <c r="U246" i="5"/>
  <c r="V246" i="5"/>
  <c r="I247" i="5"/>
  <c r="Q247" i="5" s="1"/>
  <c r="M247" i="5"/>
  <c r="N247" i="5"/>
  <c r="O247" i="5"/>
  <c r="P247" i="5"/>
  <c r="R247" i="5"/>
  <c r="S247" i="5"/>
  <c r="T247" i="5"/>
  <c r="U247" i="5"/>
  <c r="V247" i="5"/>
  <c r="I248" i="5"/>
  <c r="Q248" i="5" s="1"/>
  <c r="M248" i="5"/>
  <c r="N248" i="5"/>
  <c r="O248" i="5"/>
  <c r="P248" i="5"/>
  <c r="R248" i="5"/>
  <c r="S248" i="5"/>
  <c r="T248" i="5"/>
  <c r="U248" i="5"/>
  <c r="V248" i="5"/>
  <c r="I249" i="5"/>
  <c r="Q249" i="5" s="1"/>
  <c r="M249" i="5"/>
  <c r="N249" i="5"/>
  <c r="O249" i="5"/>
  <c r="P249" i="5"/>
  <c r="R249" i="5"/>
  <c r="S249" i="5"/>
  <c r="T249" i="5"/>
  <c r="U249" i="5"/>
  <c r="V249" i="5"/>
  <c r="I250" i="5"/>
  <c r="Q250" i="5" s="1"/>
  <c r="M250" i="5"/>
  <c r="N250" i="5"/>
  <c r="O250" i="5"/>
  <c r="P250" i="5"/>
  <c r="R250" i="5"/>
  <c r="S250" i="5"/>
  <c r="T250" i="5"/>
  <c r="U250" i="5"/>
  <c r="V250" i="5"/>
  <c r="I251" i="5"/>
  <c r="Q251" i="5" s="1"/>
  <c r="M251" i="5"/>
  <c r="N251" i="5"/>
  <c r="O251" i="5"/>
  <c r="P251" i="5"/>
  <c r="R251" i="5"/>
  <c r="S251" i="5"/>
  <c r="T251" i="5"/>
  <c r="U251" i="5"/>
  <c r="V251" i="5"/>
  <c r="I252" i="5"/>
  <c r="Q252" i="5" s="1"/>
  <c r="M252" i="5"/>
  <c r="N252" i="5"/>
  <c r="O252" i="5"/>
  <c r="P252" i="5"/>
  <c r="R252" i="5"/>
  <c r="S252" i="5"/>
  <c r="T252" i="5"/>
  <c r="U252" i="5"/>
  <c r="V252" i="5"/>
  <c r="I253" i="5"/>
  <c r="Q253" i="5" s="1"/>
  <c r="M253" i="5"/>
  <c r="N253" i="5"/>
  <c r="O253" i="5"/>
  <c r="P253" i="5"/>
  <c r="R253" i="5"/>
  <c r="S253" i="5"/>
  <c r="T253" i="5"/>
  <c r="U253" i="5"/>
  <c r="V253" i="5"/>
  <c r="I254" i="5"/>
  <c r="Q254" i="5" s="1"/>
  <c r="M254" i="5"/>
  <c r="N254" i="5"/>
  <c r="O254" i="5"/>
  <c r="P254" i="5"/>
  <c r="R254" i="5"/>
  <c r="S254" i="5"/>
  <c r="T254" i="5"/>
  <c r="U254" i="5"/>
  <c r="V254" i="5"/>
  <c r="I255" i="5"/>
  <c r="Q255" i="5" s="1"/>
  <c r="M255" i="5"/>
  <c r="N255" i="5"/>
  <c r="O255" i="5"/>
  <c r="P255" i="5"/>
  <c r="R255" i="5"/>
  <c r="S255" i="5"/>
  <c r="T255" i="5"/>
  <c r="U255" i="5"/>
  <c r="V255" i="5"/>
  <c r="I256" i="5"/>
  <c r="Q256" i="5" s="1"/>
  <c r="M256" i="5"/>
  <c r="N256" i="5"/>
  <c r="O256" i="5"/>
  <c r="P256" i="5"/>
  <c r="R256" i="5"/>
  <c r="S256" i="5"/>
  <c r="T256" i="5"/>
  <c r="U256" i="5"/>
  <c r="V256" i="5"/>
  <c r="I257" i="5"/>
  <c r="Q257" i="5" s="1"/>
  <c r="M257" i="5"/>
  <c r="N257" i="5"/>
  <c r="O257" i="5"/>
  <c r="P257" i="5"/>
  <c r="R257" i="5"/>
  <c r="S257" i="5"/>
  <c r="T257" i="5"/>
  <c r="U257" i="5"/>
  <c r="V257" i="5"/>
  <c r="I258" i="5"/>
  <c r="Q258" i="5" s="1"/>
  <c r="M258" i="5"/>
  <c r="N258" i="5"/>
  <c r="O258" i="5"/>
  <c r="P258" i="5"/>
  <c r="R258" i="5"/>
  <c r="S258" i="5"/>
  <c r="T258" i="5"/>
  <c r="U258" i="5"/>
  <c r="V258" i="5"/>
  <c r="I259" i="5"/>
  <c r="Q259" i="5" s="1"/>
  <c r="M259" i="5"/>
  <c r="N259" i="5"/>
  <c r="O259" i="5"/>
  <c r="P259" i="5"/>
  <c r="R259" i="5"/>
  <c r="S259" i="5"/>
  <c r="T259" i="5"/>
  <c r="U259" i="5"/>
  <c r="V259" i="5"/>
  <c r="I260" i="5"/>
  <c r="Q260" i="5" s="1"/>
  <c r="M260" i="5"/>
  <c r="N260" i="5"/>
  <c r="O260" i="5"/>
  <c r="P260" i="5"/>
  <c r="R260" i="5"/>
  <c r="S260" i="5"/>
  <c r="T260" i="5"/>
  <c r="U260" i="5"/>
  <c r="V260" i="5"/>
  <c r="I261" i="5"/>
  <c r="Q261" i="5" s="1"/>
  <c r="M261" i="5"/>
  <c r="N261" i="5"/>
  <c r="O261" i="5"/>
  <c r="P261" i="5"/>
  <c r="R261" i="5"/>
  <c r="S261" i="5"/>
  <c r="T261" i="5"/>
  <c r="U261" i="5"/>
  <c r="V261" i="5"/>
  <c r="I262" i="5"/>
  <c r="Q262" i="5" s="1"/>
  <c r="M262" i="5"/>
  <c r="N262" i="5"/>
  <c r="O262" i="5"/>
  <c r="P262" i="5"/>
  <c r="R262" i="5"/>
  <c r="S262" i="5"/>
  <c r="T262" i="5"/>
  <c r="U262" i="5"/>
  <c r="V262" i="5"/>
  <c r="I263" i="5"/>
  <c r="Q263" i="5" s="1"/>
  <c r="M263" i="5"/>
  <c r="N263" i="5"/>
  <c r="O263" i="5"/>
  <c r="P263" i="5"/>
  <c r="R263" i="5"/>
  <c r="S263" i="5"/>
  <c r="T263" i="5"/>
  <c r="U263" i="5"/>
  <c r="V263" i="5"/>
  <c r="I264" i="5"/>
  <c r="Q264" i="5" s="1"/>
  <c r="M264" i="5"/>
  <c r="N264" i="5"/>
  <c r="O264" i="5"/>
  <c r="P264" i="5"/>
  <c r="R264" i="5"/>
  <c r="S264" i="5"/>
  <c r="T264" i="5"/>
  <c r="U264" i="5"/>
  <c r="V264" i="5"/>
  <c r="I265" i="5"/>
  <c r="Q265" i="5" s="1"/>
  <c r="M265" i="5"/>
  <c r="N265" i="5"/>
  <c r="O265" i="5"/>
  <c r="P265" i="5"/>
  <c r="R265" i="5"/>
  <c r="S265" i="5"/>
  <c r="T265" i="5"/>
  <c r="U265" i="5"/>
  <c r="V265" i="5"/>
  <c r="I266" i="5"/>
  <c r="Q266" i="5" s="1"/>
  <c r="M266" i="5"/>
  <c r="N266" i="5"/>
  <c r="O266" i="5"/>
  <c r="P266" i="5"/>
  <c r="R266" i="5"/>
  <c r="S266" i="5"/>
  <c r="T266" i="5"/>
  <c r="U266" i="5"/>
  <c r="V266" i="5"/>
  <c r="I267" i="5"/>
  <c r="Q267" i="5" s="1"/>
  <c r="M267" i="5"/>
  <c r="N267" i="5"/>
  <c r="O267" i="5"/>
  <c r="P267" i="5"/>
  <c r="R267" i="5"/>
  <c r="S267" i="5"/>
  <c r="T267" i="5"/>
  <c r="U267" i="5"/>
  <c r="V267" i="5"/>
  <c r="I268" i="5"/>
  <c r="Q268" i="5" s="1"/>
  <c r="M268" i="5"/>
  <c r="N268" i="5"/>
  <c r="O268" i="5"/>
  <c r="P268" i="5"/>
  <c r="R268" i="5"/>
  <c r="S268" i="5"/>
  <c r="T268" i="5"/>
  <c r="U268" i="5"/>
  <c r="V268" i="5"/>
  <c r="I269" i="5"/>
  <c r="Q269" i="5" s="1"/>
  <c r="M269" i="5"/>
  <c r="N269" i="5"/>
  <c r="O269" i="5"/>
  <c r="P269" i="5"/>
  <c r="R269" i="5"/>
  <c r="S269" i="5"/>
  <c r="T269" i="5"/>
  <c r="U269" i="5"/>
  <c r="V269" i="5"/>
  <c r="I270" i="5"/>
  <c r="Q270" i="5" s="1"/>
  <c r="M270" i="5"/>
  <c r="N270" i="5"/>
  <c r="O270" i="5"/>
  <c r="P270" i="5"/>
  <c r="R270" i="5"/>
  <c r="S270" i="5"/>
  <c r="T270" i="5"/>
  <c r="U270" i="5"/>
  <c r="V270" i="5"/>
  <c r="I271" i="5"/>
  <c r="Q271" i="5" s="1"/>
  <c r="M271" i="5"/>
  <c r="N271" i="5"/>
  <c r="O271" i="5"/>
  <c r="P271" i="5"/>
  <c r="R271" i="5"/>
  <c r="S271" i="5"/>
  <c r="T271" i="5"/>
  <c r="U271" i="5"/>
  <c r="V271" i="5"/>
  <c r="I272" i="5"/>
  <c r="Q272" i="5" s="1"/>
  <c r="M272" i="5"/>
  <c r="N272" i="5"/>
  <c r="O272" i="5"/>
  <c r="P272" i="5"/>
  <c r="R272" i="5"/>
  <c r="S272" i="5"/>
  <c r="T272" i="5"/>
  <c r="U272" i="5"/>
  <c r="V272" i="5"/>
  <c r="I273" i="5"/>
  <c r="Q273" i="5" s="1"/>
  <c r="M273" i="5"/>
  <c r="N273" i="5"/>
  <c r="O273" i="5"/>
  <c r="P273" i="5"/>
  <c r="R273" i="5"/>
  <c r="S273" i="5"/>
  <c r="T273" i="5"/>
  <c r="U273" i="5"/>
  <c r="V273" i="5"/>
  <c r="I274" i="5"/>
  <c r="Q274" i="5" s="1"/>
  <c r="M274" i="5"/>
  <c r="N274" i="5"/>
  <c r="O274" i="5"/>
  <c r="P274" i="5"/>
  <c r="R274" i="5"/>
  <c r="S274" i="5"/>
  <c r="T274" i="5"/>
  <c r="U274" i="5"/>
  <c r="V274" i="5"/>
  <c r="I275" i="5"/>
  <c r="Q275" i="5" s="1"/>
  <c r="M275" i="5"/>
  <c r="N275" i="5"/>
  <c r="O275" i="5"/>
  <c r="P275" i="5"/>
  <c r="R275" i="5"/>
  <c r="S275" i="5"/>
  <c r="T275" i="5"/>
  <c r="U275" i="5"/>
  <c r="V275" i="5"/>
  <c r="I276" i="5"/>
  <c r="Q276" i="5" s="1"/>
  <c r="M276" i="5"/>
  <c r="N276" i="5"/>
  <c r="O276" i="5"/>
  <c r="P276" i="5"/>
  <c r="R276" i="5"/>
  <c r="S276" i="5"/>
  <c r="T276" i="5"/>
  <c r="U276" i="5"/>
  <c r="V276" i="5"/>
  <c r="I277" i="5"/>
  <c r="Q277" i="5" s="1"/>
  <c r="M277" i="5"/>
  <c r="N277" i="5"/>
  <c r="O277" i="5"/>
  <c r="P277" i="5"/>
  <c r="R277" i="5"/>
  <c r="S277" i="5"/>
  <c r="T277" i="5"/>
  <c r="U277" i="5"/>
  <c r="V277" i="5"/>
  <c r="I278" i="5"/>
  <c r="Q278" i="5" s="1"/>
  <c r="M278" i="5"/>
  <c r="N278" i="5"/>
  <c r="O278" i="5"/>
  <c r="P278" i="5"/>
  <c r="R278" i="5"/>
  <c r="S278" i="5"/>
  <c r="T278" i="5"/>
  <c r="U278" i="5"/>
  <c r="V278" i="5"/>
  <c r="I279" i="5"/>
  <c r="Q279" i="5" s="1"/>
  <c r="M279" i="5"/>
  <c r="N279" i="5"/>
  <c r="O279" i="5"/>
  <c r="P279" i="5"/>
  <c r="R279" i="5"/>
  <c r="S279" i="5"/>
  <c r="T279" i="5"/>
  <c r="U279" i="5"/>
  <c r="V279" i="5"/>
  <c r="I280" i="5"/>
  <c r="Q280" i="5" s="1"/>
  <c r="M280" i="5"/>
  <c r="N280" i="5"/>
  <c r="O280" i="5"/>
  <c r="P280" i="5"/>
  <c r="R280" i="5"/>
  <c r="S280" i="5"/>
  <c r="T280" i="5"/>
  <c r="U280" i="5"/>
  <c r="V280" i="5"/>
  <c r="I281" i="5"/>
  <c r="Q281" i="5" s="1"/>
  <c r="M281" i="5"/>
  <c r="N281" i="5"/>
  <c r="O281" i="5"/>
  <c r="P281" i="5"/>
  <c r="R281" i="5"/>
  <c r="S281" i="5"/>
  <c r="T281" i="5"/>
  <c r="U281" i="5"/>
  <c r="V281" i="5"/>
  <c r="I282" i="5"/>
  <c r="Q282" i="5" s="1"/>
  <c r="M282" i="5"/>
  <c r="N282" i="5"/>
  <c r="O282" i="5"/>
  <c r="P282" i="5"/>
  <c r="R282" i="5"/>
  <c r="S282" i="5"/>
  <c r="T282" i="5"/>
  <c r="U282" i="5"/>
  <c r="V282" i="5"/>
  <c r="I283" i="5"/>
  <c r="Q283" i="5" s="1"/>
  <c r="M283" i="5"/>
  <c r="N283" i="5"/>
  <c r="O283" i="5"/>
  <c r="P283" i="5"/>
  <c r="R283" i="5"/>
  <c r="S283" i="5"/>
  <c r="T283" i="5"/>
  <c r="U283" i="5"/>
  <c r="V283" i="5"/>
  <c r="I284" i="5"/>
  <c r="Q284" i="5" s="1"/>
  <c r="M284" i="5"/>
  <c r="N284" i="5"/>
  <c r="O284" i="5"/>
  <c r="P284" i="5"/>
  <c r="R284" i="5"/>
  <c r="S284" i="5"/>
  <c r="T284" i="5"/>
  <c r="U284" i="5"/>
  <c r="V284" i="5"/>
  <c r="I285" i="5"/>
  <c r="Q285" i="5" s="1"/>
  <c r="M285" i="5"/>
  <c r="N285" i="5"/>
  <c r="O285" i="5"/>
  <c r="P285" i="5"/>
  <c r="R285" i="5"/>
  <c r="S285" i="5"/>
  <c r="T285" i="5"/>
  <c r="U285" i="5"/>
  <c r="V285" i="5"/>
  <c r="I286" i="5"/>
  <c r="Q286" i="5" s="1"/>
  <c r="M286" i="5"/>
  <c r="N286" i="5"/>
  <c r="O286" i="5"/>
  <c r="P286" i="5"/>
  <c r="R286" i="5"/>
  <c r="S286" i="5"/>
  <c r="T286" i="5"/>
  <c r="U286" i="5"/>
  <c r="V286" i="5"/>
  <c r="I287" i="5"/>
  <c r="Q287" i="5" s="1"/>
  <c r="M287" i="5"/>
  <c r="N287" i="5"/>
  <c r="O287" i="5"/>
  <c r="P287" i="5"/>
  <c r="R287" i="5"/>
  <c r="S287" i="5"/>
  <c r="T287" i="5"/>
  <c r="U287" i="5"/>
  <c r="V287" i="5"/>
  <c r="I288" i="5"/>
  <c r="Q288" i="5" s="1"/>
  <c r="M288" i="5"/>
  <c r="N288" i="5"/>
  <c r="O288" i="5"/>
  <c r="P288" i="5"/>
  <c r="R288" i="5"/>
  <c r="S288" i="5"/>
  <c r="T288" i="5"/>
  <c r="U288" i="5"/>
  <c r="V288" i="5"/>
  <c r="I289" i="5"/>
  <c r="Q289" i="5" s="1"/>
  <c r="M289" i="5"/>
  <c r="N289" i="5"/>
  <c r="O289" i="5"/>
  <c r="P289" i="5"/>
  <c r="R289" i="5"/>
  <c r="S289" i="5"/>
  <c r="T289" i="5"/>
  <c r="U289" i="5"/>
  <c r="V289" i="5"/>
  <c r="I290" i="5"/>
  <c r="Q290" i="5" s="1"/>
  <c r="M290" i="5"/>
  <c r="N290" i="5"/>
  <c r="O290" i="5"/>
  <c r="P290" i="5"/>
  <c r="R290" i="5"/>
  <c r="S290" i="5"/>
  <c r="T290" i="5"/>
  <c r="U290" i="5"/>
  <c r="V290" i="5"/>
  <c r="I291" i="5"/>
  <c r="Q291" i="5" s="1"/>
  <c r="M291" i="5"/>
  <c r="N291" i="5"/>
  <c r="O291" i="5"/>
  <c r="P291" i="5"/>
  <c r="R291" i="5"/>
  <c r="S291" i="5"/>
  <c r="T291" i="5"/>
  <c r="U291" i="5"/>
  <c r="V291" i="5"/>
  <c r="I292" i="5"/>
  <c r="Q292" i="5" s="1"/>
  <c r="M292" i="5"/>
  <c r="N292" i="5"/>
  <c r="O292" i="5"/>
  <c r="P292" i="5"/>
  <c r="R292" i="5"/>
  <c r="S292" i="5"/>
  <c r="T292" i="5"/>
  <c r="U292" i="5"/>
  <c r="V292" i="5"/>
  <c r="I293" i="5"/>
  <c r="Q293" i="5" s="1"/>
  <c r="M293" i="5"/>
  <c r="N293" i="5"/>
  <c r="O293" i="5"/>
  <c r="P293" i="5"/>
  <c r="R293" i="5"/>
  <c r="S293" i="5"/>
  <c r="T293" i="5"/>
  <c r="U293" i="5"/>
  <c r="V293" i="5"/>
  <c r="I294" i="5"/>
  <c r="Q294" i="5" s="1"/>
  <c r="M294" i="5"/>
  <c r="N294" i="5"/>
  <c r="O294" i="5"/>
  <c r="P294" i="5"/>
  <c r="R294" i="5"/>
  <c r="S294" i="5"/>
  <c r="T294" i="5"/>
  <c r="U294" i="5"/>
  <c r="V294" i="5"/>
  <c r="I295" i="5"/>
  <c r="Q295" i="5" s="1"/>
  <c r="M295" i="5"/>
  <c r="N295" i="5"/>
  <c r="O295" i="5"/>
  <c r="P295" i="5"/>
  <c r="R295" i="5"/>
  <c r="S295" i="5"/>
  <c r="T295" i="5"/>
  <c r="U295" i="5"/>
  <c r="V295" i="5"/>
  <c r="I296" i="5"/>
  <c r="Q296" i="5" s="1"/>
  <c r="M296" i="5"/>
  <c r="N296" i="5"/>
  <c r="O296" i="5"/>
  <c r="P296" i="5"/>
  <c r="R296" i="5"/>
  <c r="S296" i="5"/>
  <c r="T296" i="5"/>
  <c r="U296" i="5"/>
  <c r="V296" i="5"/>
  <c r="I297" i="5"/>
  <c r="Q297" i="5" s="1"/>
  <c r="M297" i="5"/>
  <c r="N297" i="5"/>
  <c r="O297" i="5"/>
  <c r="P297" i="5"/>
  <c r="R297" i="5"/>
  <c r="S297" i="5"/>
  <c r="T297" i="5"/>
  <c r="U297" i="5"/>
  <c r="V297" i="5"/>
  <c r="I298" i="5"/>
  <c r="Q298" i="5" s="1"/>
  <c r="M298" i="5"/>
  <c r="N298" i="5"/>
  <c r="O298" i="5"/>
  <c r="P298" i="5"/>
  <c r="R298" i="5"/>
  <c r="S298" i="5"/>
  <c r="T298" i="5"/>
  <c r="U298" i="5"/>
  <c r="V298" i="5"/>
  <c r="I299" i="5"/>
  <c r="Q299" i="5" s="1"/>
  <c r="M299" i="5"/>
  <c r="N299" i="5"/>
  <c r="O299" i="5"/>
  <c r="P299" i="5"/>
  <c r="R299" i="5"/>
  <c r="S299" i="5"/>
  <c r="T299" i="5"/>
  <c r="U299" i="5"/>
  <c r="V299" i="5"/>
  <c r="I300" i="5"/>
  <c r="Q300" i="5" s="1"/>
  <c r="M300" i="5"/>
  <c r="N300" i="5"/>
  <c r="O300" i="5"/>
  <c r="P300" i="5"/>
  <c r="R300" i="5"/>
  <c r="S300" i="5"/>
  <c r="T300" i="5"/>
  <c r="U300" i="5"/>
  <c r="V300" i="5"/>
  <c r="I301" i="5"/>
  <c r="Q301" i="5" s="1"/>
  <c r="M301" i="5"/>
  <c r="N301" i="5"/>
  <c r="O301" i="5"/>
  <c r="P301" i="5"/>
  <c r="R301" i="5"/>
  <c r="S301" i="5"/>
  <c r="T301" i="5"/>
  <c r="U301" i="5"/>
  <c r="V301" i="5"/>
  <c r="I302" i="5"/>
  <c r="Q302" i="5" s="1"/>
  <c r="M302" i="5"/>
  <c r="N302" i="5"/>
  <c r="O302" i="5"/>
  <c r="P302" i="5"/>
  <c r="R302" i="5"/>
  <c r="S302" i="5"/>
  <c r="T302" i="5"/>
  <c r="U302" i="5"/>
  <c r="V302" i="5"/>
  <c r="I303" i="5"/>
  <c r="Q303" i="5" s="1"/>
  <c r="M303" i="5"/>
  <c r="N303" i="5"/>
  <c r="O303" i="5"/>
  <c r="P303" i="5"/>
  <c r="R303" i="5"/>
  <c r="S303" i="5"/>
  <c r="T303" i="5"/>
  <c r="U303" i="5"/>
  <c r="V303" i="5"/>
  <c r="W95" i="4" l="1"/>
  <c r="W242" i="4"/>
  <c r="W116" i="4"/>
  <c r="W140" i="4"/>
  <c r="W117" i="4"/>
  <c r="W96" i="4"/>
  <c r="W258" i="4"/>
  <c r="W241" i="4"/>
  <c r="W141" i="4"/>
  <c r="W120" i="4"/>
  <c r="W249" i="4"/>
  <c r="W104" i="4"/>
  <c r="W99" i="4"/>
  <c r="W91" i="4"/>
  <c r="W250" i="4"/>
  <c r="W148" i="4"/>
  <c r="W132" i="4"/>
  <c r="W125" i="4"/>
  <c r="W109" i="4"/>
  <c r="W100" i="4"/>
  <c r="W92" i="4"/>
  <c r="W257" i="4"/>
  <c r="W149" i="4"/>
  <c r="W133" i="4"/>
  <c r="W128" i="4"/>
  <c r="W253" i="4"/>
  <c r="W245" i="4"/>
  <c r="W152" i="4"/>
  <c r="W144" i="4"/>
  <c r="W136" i="4"/>
  <c r="W112" i="4"/>
  <c r="W101" i="4"/>
  <c r="W97" i="4"/>
  <c r="W93" i="4"/>
  <c r="W89" i="4"/>
  <c r="W254" i="4"/>
  <c r="W246" i="4"/>
  <c r="W145" i="4"/>
  <c r="W137" i="4"/>
  <c r="W129" i="4"/>
  <c r="W121" i="4"/>
  <c r="W113" i="4"/>
  <c r="W105" i="4"/>
  <c r="W102" i="4"/>
  <c r="W98" i="4"/>
  <c r="W94" i="4"/>
  <c r="W90" i="4"/>
  <c r="W124" i="4"/>
  <c r="W108" i="4"/>
  <c r="W303" i="4"/>
  <c r="W302" i="4"/>
  <c r="W301" i="4"/>
  <c r="W300" i="4"/>
  <c r="W299" i="4"/>
  <c r="W298" i="4"/>
  <c r="W297" i="4"/>
  <c r="W296" i="4"/>
  <c r="W295" i="4"/>
  <c r="W294" i="4"/>
  <c r="W293" i="4"/>
  <c r="W292" i="4"/>
  <c r="W291" i="4"/>
  <c r="W290" i="4"/>
  <c r="W289" i="4"/>
  <c r="W288" i="4"/>
  <c r="W287" i="4"/>
  <c r="W286" i="4"/>
  <c r="W285" i="4"/>
  <c r="W284" i="4"/>
  <c r="W283" i="4"/>
  <c r="W282" i="4"/>
  <c r="W281" i="4"/>
  <c r="W280" i="4"/>
  <c r="W279" i="4"/>
  <c r="W278" i="4"/>
  <c r="W277" i="4"/>
  <c r="W276" i="4"/>
  <c r="W275" i="4"/>
  <c r="W274" i="4"/>
  <c r="W273" i="4"/>
  <c r="W272" i="4"/>
  <c r="W271" i="4"/>
  <c r="W270" i="4"/>
  <c r="W269" i="4"/>
  <c r="W268" i="4"/>
  <c r="W267" i="4"/>
  <c r="W266" i="4"/>
  <c r="W265" i="4"/>
  <c r="W264" i="4"/>
  <c r="W263" i="4"/>
  <c r="W262" i="4"/>
  <c r="W261" i="4"/>
  <c r="W260" i="4"/>
  <c r="W259" i="4"/>
  <c r="W45" i="5"/>
  <c r="W255" i="4"/>
  <c r="W251" i="4"/>
  <c r="W247" i="4"/>
  <c r="W243" i="4"/>
  <c r="W239" i="4"/>
  <c r="W150" i="4"/>
  <c r="W146" i="4"/>
  <c r="W142" i="4"/>
  <c r="W138" i="4"/>
  <c r="W134" i="4"/>
  <c r="W130" i="4"/>
  <c r="W126" i="4"/>
  <c r="W122" i="4"/>
  <c r="W118" i="4"/>
  <c r="W114" i="4"/>
  <c r="W110" i="4"/>
  <c r="W106" i="4"/>
  <c r="W256" i="4"/>
  <c r="W252" i="4"/>
  <c r="W248" i="4"/>
  <c r="W244" i="4"/>
  <c r="W240" i="4"/>
  <c r="W151" i="4"/>
  <c r="W147" i="4"/>
  <c r="W143" i="4"/>
  <c r="W139" i="4"/>
  <c r="W135" i="4"/>
  <c r="W131" i="4"/>
  <c r="W127" i="4"/>
  <c r="W123" i="4"/>
  <c r="W119" i="4"/>
  <c r="W115" i="4"/>
  <c r="W111" i="4"/>
  <c r="W107" i="4"/>
  <c r="W103" i="4"/>
  <c r="W152" i="5"/>
  <c r="W151" i="5"/>
  <c r="W150" i="5"/>
  <c r="W149" i="5"/>
  <c r="W148" i="5"/>
  <c r="W147" i="5"/>
  <c r="W146" i="5"/>
  <c r="W145" i="5"/>
  <c r="W144" i="5"/>
  <c r="W143" i="5"/>
  <c r="W142" i="5"/>
  <c r="W141" i="5"/>
  <c r="W140" i="5"/>
  <c r="W139" i="5"/>
  <c r="W138" i="5"/>
  <c r="W137" i="5"/>
  <c r="W136" i="5"/>
  <c r="W135" i="5"/>
  <c r="W134" i="5"/>
  <c r="W133" i="5"/>
  <c r="W132" i="5"/>
  <c r="W131" i="5"/>
  <c r="W45" i="4"/>
  <c r="W88" i="4"/>
  <c r="P87" i="4"/>
  <c r="W87" i="4"/>
  <c r="P86" i="4"/>
  <c r="W86" i="4"/>
  <c r="P85" i="4"/>
  <c r="W85" i="4"/>
  <c r="P84" i="4"/>
  <c r="W84" i="4"/>
  <c r="P83" i="4"/>
  <c r="W83" i="4"/>
  <c r="P82" i="4"/>
  <c r="W82" i="4"/>
  <c r="P81" i="4"/>
  <c r="W81" i="4"/>
  <c r="P80" i="4"/>
  <c r="W80" i="4"/>
  <c r="P79" i="4"/>
  <c r="W79" i="4"/>
  <c r="P78" i="4"/>
  <c r="W78" i="4"/>
  <c r="P77" i="4"/>
  <c r="W77" i="4"/>
  <c r="P76" i="4"/>
  <c r="W76" i="4"/>
  <c r="P75" i="4"/>
  <c r="W75" i="4"/>
  <c r="P74" i="4"/>
  <c r="W74" i="4"/>
  <c r="P73" i="4"/>
  <c r="W73" i="4"/>
  <c r="P72" i="4"/>
  <c r="W72" i="4"/>
  <c r="P71" i="4"/>
  <c r="W71" i="4"/>
  <c r="P70" i="4"/>
  <c r="W70" i="4"/>
  <c r="P69" i="4"/>
  <c r="W69" i="4"/>
  <c r="P68" i="4"/>
  <c r="W68" i="4"/>
  <c r="P67" i="4"/>
  <c r="W67" i="4"/>
  <c r="P66" i="4"/>
  <c r="W66" i="4"/>
  <c r="P65" i="4"/>
  <c r="W65" i="4"/>
  <c r="P64" i="4"/>
  <c r="W64" i="4"/>
  <c r="P63" i="4"/>
  <c r="W63" i="4"/>
  <c r="P62" i="4"/>
  <c r="W62" i="4"/>
  <c r="P61" i="4"/>
  <c r="W61" i="4"/>
  <c r="P60" i="4"/>
  <c r="W60" i="4"/>
  <c r="P59" i="4"/>
  <c r="W59" i="4"/>
  <c r="P58" i="4"/>
  <c r="W58" i="4"/>
  <c r="P57" i="4"/>
  <c r="W57" i="4"/>
  <c r="P56" i="4"/>
  <c r="W56" i="4"/>
  <c r="P55" i="4"/>
  <c r="W55" i="4"/>
  <c r="P54" i="4"/>
  <c r="W54" i="4"/>
  <c r="P53" i="4"/>
  <c r="W53" i="4"/>
  <c r="P52" i="4"/>
  <c r="W52" i="4"/>
  <c r="P51" i="4"/>
  <c r="W51" i="4"/>
  <c r="P50" i="4"/>
  <c r="W50" i="4"/>
  <c r="P49" i="4"/>
  <c r="W49" i="4"/>
  <c r="P48" i="4"/>
  <c r="W48" i="4"/>
  <c r="P47" i="4"/>
  <c r="W47" i="4"/>
  <c r="P46" i="4"/>
  <c r="W46" i="4"/>
  <c r="W196" i="4"/>
  <c r="P238" i="4"/>
  <c r="W238" i="4"/>
  <c r="P237" i="4"/>
  <c r="W237" i="4"/>
  <c r="P236" i="4"/>
  <c r="W236" i="4"/>
  <c r="P235" i="4"/>
  <c r="W235" i="4"/>
  <c r="P234" i="4"/>
  <c r="W234" i="4"/>
  <c r="P233" i="4"/>
  <c r="W233" i="4"/>
  <c r="P232" i="4"/>
  <c r="W232" i="4"/>
  <c r="P231" i="4"/>
  <c r="W231" i="4"/>
  <c r="P230" i="4"/>
  <c r="W230" i="4"/>
  <c r="P229" i="4"/>
  <c r="W229" i="4"/>
  <c r="P228" i="4"/>
  <c r="W228" i="4"/>
  <c r="P227" i="4"/>
  <c r="W227" i="4"/>
  <c r="P226" i="4"/>
  <c r="W226" i="4"/>
  <c r="P225" i="4"/>
  <c r="W225" i="4"/>
  <c r="P224" i="4"/>
  <c r="W224" i="4"/>
  <c r="P223" i="4"/>
  <c r="W223" i="4"/>
  <c r="P222" i="4"/>
  <c r="W222" i="4"/>
  <c r="P221" i="4"/>
  <c r="W221" i="4"/>
  <c r="P220" i="4"/>
  <c r="W220" i="4"/>
  <c r="P219" i="4"/>
  <c r="W219" i="4"/>
  <c r="P218" i="4"/>
  <c r="W218" i="4"/>
  <c r="P217" i="4"/>
  <c r="W217" i="4"/>
  <c r="P216" i="4"/>
  <c r="W216" i="4"/>
  <c r="P215" i="4"/>
  <c r="W215" i="4"/>
  <c r="P214" i="4"/>
  <c r="W214" i="4"/>
  <c r="P213" i="4"/>
  <c r="W213" i="4"/>
  <c r="P212" i="4"/>
  <c r="W212" i="4"/>
  <c r="P211" i="4"/>
  <c r="W211" i="4"/>
  <c r="P210" i="4"/>
  <c r="W210" i="4"/>
  <c r="P209" i="4"/>
  <c r="W209" i="4"/>
  <c r="P208" i="4"/>
  <c r="W208" i="4"/>
  <c r="P207" i="4"/>
  <c r="W207" i="4"/>
  <c r="P206" i="4"/>
  <c r="W206" i="4"/>
  <c r="P205" i="4"/>
  <c r="W205" i="4"/>
  <c r="P204" i="4"/>
  <c r="W204" i="4"/>
  <c r="P203" i="4"/>
  <c r="W203" i="4"/>
  <c r="P202" i="4"/>
  <c r="W202" i="4"/>
  <c r="P201" i="4"/>
  <c r="W201" i="4"/>
  <c r="P200" i="4"/>
  <c r="W200" i="4"/>
  <c r="P199" i="4"/>
  <c r="W199" i="4"/>
  <c r="P198" i="4"/>
  <c r="W198" i="4"/>
  <c r="P197" i="4"/>
  <c r="W197" i="4"/>
  <c r="P44" i="4"/>
  <c r="W44" i="4"/>
  <c r="P43" i="4"/>
  <c r="W43" i="4"/>
  <c r="P42" i="4"/>
  <c r="W42" i="4"/>
  <c r="P41" i="4"/>
  <c r="W41" i="4"/>
  <c r="P40" i="4"/>
  <c r="W40" i="4"/>
  <c r="P39" i="4"/>
  <c r="W39" i="4"/>
  <c r="P38" i="4"/>
  <c r="W38" i="4"/>
  <c r="P37" i="4"/>
  <c r="W37" i="4"/>
  <c r="P36" i="4"/>
  <c r="W36" i="4"/>
  <c r="P35" i="4"/>
  <c r="W35" i="4"/>
  <c r="P34" i="4"/>
  <c r="W34" i="4"/>
  <c r="P33" i="4"/>
  <c r="W33" i="4"/>
  <c r="P32" i="4"/>
  <c r="W32" i="4"/>
  <c r="P31" i="4"/>
  <c r="W31" i="4"/>
  <c r="P30" i="4"/>
  <c r="W30" i="4"/>
  <c r="P29" i="4"/>
  <c r="W29" i="4"/>
  <c r="P28" i="4"/>
  <c r="W28" i="4"/>
  <c r="P27" i="4"/>
  <c r="W27" i="4"/>
  <c r="P26" i="4"/>
  <c r="W26" i="4"/>
  <c r="P25" i="4"/>
  <c r="W25" i="4"/>
  <c r="P24" i="4"/>
  <c r="W24" i="4"/>
  <c r="P23" i="4"/>
  <c r="W23" i="4"/>
  <c r="P22" i="4"/>
  <c r="W22" i="4"/>
  <c r="P21" i="4"/>
  <c r="W21" i="4"/>
  <c r="P20" i="4"/>
  <c r="W20" i="4"/>
  <c r="P19" i="4"/>
  <c r="W19" i="4"/>
  <c r="P18" i="4"/>
  <c r="W18" i="4"/>
  <c r="P17" i="4"/>
  <c r="W17" i="4"/>
  <c r="P16" i="4"/>
  <c r="W16" i="4"/>
  <c r="P15" i="4"/>
  <c r="W15" i="4"/>
  <c r="P14" i="4"/>
  <c r="W14" i="4"/>
  <c r="P13" i="4"/>
  <c r="W13" i="4"/>
  <c r="P12" i="4"/>
  <c r="W12" i="4"/>
  <c r="P11" i="4"/>
  <c r="W11" i="4"/>
  <c r="P10" i="4"/>
  <c r="W10" i="4"/>
  <c r="P9" i="4"/>
  <c r="W9" i="4"/>
  <c r="P8" i="4"/>
  <c r="W8" i="4"/>
  <c r="P7" i="4"/>
  <c r="W7" i="4"/>
  <c r="P6" i="4"/>
  <c r="W6" i="4"/>
  <c r="P5" i="4"/>
  <c r="W5" i="4"/>
  <c r="P4" i="4"/>
  <c r="W4" i="4"/>
  <c r="P3" i="4"/>
  <c r="W3" i="4"/>
  <c r="W153" i="4"/>
  <c r="Q127" i="5"/>
  <c r="W127" i="5"/>
  <c r="Q125" i="5"/>
  <c r="W125" i="5"/>
  <c r="Q123" i="5"/>
  <c r="W123" i="5"/>
  <c r="Q121" i="5"/>
  <c r="W121" i="5"/>
  <c r="Q119" i="5"/>
  <c r="W119" i="5"/>
  <c r="Q117" i="5"/>
  <c r="W117" i="5"/>
  <c r="Q114" i="5"/>
  <c r="W114" i="5"/>
  <c r="Q112" i="5"/>
  <c r="W112" i="5"/>
  <c r="Q109" i="5"/>
  <c r="W109" i="5"/>
  <c r="Q107" i="5"/>
  <c r="W107" i="5"/>
  <c r="Q105" i="5"/>
  <c r="W105" i="5"/>
  <c r="Q103" i="5"/>
  <c r="W103" i="5"/>
  <c r="Q101" i="5"/>
  <c r="W101" i="5"/>
  <c r="Q99" i="5"/>
  <c r="W99" i="5"/>
  <c r="Q97" i="5"/>
  <c r="W97" i="5"/>
  <c r="Q95" i="5"/>
  <c r="W95" i="5"/>
  <c r="Q93" i="5"/>
  <c r="W93" i="5"/>
  <c r="Q91" i="5"/>
  <c r="W91" i="5"/>
  <c r="Q89" i="5"/>
  <c r="W89" i="5"/>
  <c r="Q87" i="5"/>
  <c r="W87" i="5"/>
  <c r="Q85" i="5"/>
  <c r="W85" i="5"/>
  <c r="Q83" i="5"/>
  <c r="W83" i="5"/>
  <c r="Q81" i="5"/>
  <c r="W81" i="5"/>
  <c r="Q79" i="5"/>
  <c r="W79" i="5"/>
  <c r="Q77" i="5"/>
  <c r="W77" i="5"/>
  <c r="Q75" i="5"/>
  <c r="W75" i="5"/>
  <c r="Q73" i="5"/>
  <c r="W73" i="5"/>
  <c r="Q71" i="5"/>
  <c r="W71" i="5"/>
  <c r="Q69" i="5"/>
  <c r="W69" i="5"/>
  <c r="Q67" i="5"/>
  <c r="W67" i="5"/>
  <c r="Q65" i="5"/>
  <c r="W65" i="5"/>
  <c r="Q63" i="5"/>
  <c r="W63" i="5"/>
  <c r="Q61" i="5"/>
  <c r="W61" i="5"/>
  <c r="Q59" i="5"/>
  <c r="W59" i="5"/>
  <c r="Q57" i="5"/>
  <c r="W57" i="5"/>
  <c r="Q55" i="5"/>
  <c r="W55" i="5"/>
  <c r="Q54" i="5"/>
  <c r="W54" i="5"/>
  <c r="Q52" i="5"/>
  <c r="W52" i="5"/>
  <c r="Q50" i="5"/>
  <c r="W50" i="5"/>
  <c r="Q47" i="5"/>
  <c r="W47" i="5"/>
  <c r="P195" i="4"/>
  <c r="W195" i="4"/>
  <c r="P194" i="4"/>
  <c r="W194" i="4"/>
  <c r="P193" i="4"/>
  <c r="W193" i="4"/>
  <c r="P192" i="4"/>
  <c r="W192" i="4"/>
  <c r="P191" i="4"/>
  <c r="W191" i="4"/>
  <c r="P190" i="4"/>
  <c r="W190" i="4"/>
  <c r="P189" i="4"/>
  <c r="W189" i="4"/>
  <c r="P188" i="4"/>
  <c r="W188" i="4"/>
  <c r="P187" i="4"/>
  <c r="W187" i="4"/>
  <c r="P186" i="4"/>
  <c r="W186" i="4"/>
  <c r="P185" i="4"/>
  <c r="W185" i="4"/>
  <c r="P184" i="4"/>
  <c r="W184" i="4"/>
  <c r="P183" i="4"/>
  <c r="W183" i="4"/>
  <c r="P182" i="4"/>
  <c r="W182" i="4"/>
  <c r="P181" i="4"/>
  <c r="W181" i="4"/>
  <c r="P180" i="4"/>
  <c r="W180" i="4"/>
  <c r="P179" i="4"/>
  <c r="W179" i="4"/>
  <c r="P178" i="4"/>
  <c r="W178" i="4"/>
  <c r="P177" i="4"/>
  <c r="W177" i="4"/>
  <c r="P176" i="4"/>
  <c r="W176" i="4"/>
  <c r="P175" i="4"/>
  <c r="W175" i="4"/>
  <c r="P174" i="4"/>
  <c r="W174" i="4"/>
  <c r="P173" i="4"/>
  <c r="W173" i="4"/>
  <c r="P172" i="4"/>
  <c r="W172" i="4"/>
  <c r="P171" i="4"/>
  <c r="W171" i="4"/>
  <c r="P170" i="4"/>
  <c r="W170" i="4"/>
  <c r="P169" i="4"/>
  <c r="W169" i="4"/>
  <c r="P168" i="4"/>
  <c r="W168" i="4"/>
  <c r="P167" i="4"/>
  <c r="W167" i="4"/>
  <c r="P166" i="4"/>
  <c r="W166" i="4"/>
  <c r="P165" i="4"/>
  <c r="W165" i="4"/>
  <c r="P164" i="4"/>
  <c r="W164" i="4"/>
  <c r="P163" i="4"/>
  <c r="W163" i="4"/>
  <c r="P162" i="4"/>
  <c r="W162" i="4"/>
  <c r="P161" i="4"/>
  <c r="W161" i="4"/>
  <c r="P160" i="4"/>
  <c r="W160" i="4"/>
  <c r="P159" i="4"/>
  <c r="W159" i="4"/>
  <c r="P158" i="4"/>
  <c r="W158" i="4"/>
  <c r="P157" i="4"/>
  <c r="W157" i="4"/>
  <c r="P156" i="4"/>
  <c r="W156" i="4"/>
  <c r="P155" i="4"/>
  <c r="W155" i="4"/>
  <c r="P154" i="4"/>
  <c r="W154" i="4"/>
  <c r="W130" i="5"/>
  <c r="Q129" i="5"/>
  <c r="W129" i="5"/>
  <c r="Q128" i="5"/>
  <c r="W128" i="5"/>
  <c r="Q126" i="5"/>
  <c r="W126" i="5"/>
  <c r="Q124" i="5"/>
  <c r="W124" i="5"/>
  <c r="Q122" i="5"/>
  <c r="W122" i="5"/>
  <c r="Q120" i="5"/>
  <c r="W120" i="5"/>
  <c r="Q118" i="5"/>
  <c r="W118" i="5"/>
  <c r="Q116" i="5"/>
  <c r="W116" i="5"/>
  <c r="Q115" i="5"/>
  <c r="W115" i="5"/>
  <c r="Q113" i="5"/>
  <c r="W113" i="5"/>
  <c r="Q111" i="5"/>
  <c r="W111" i="5"/>
  <c r="Q110" i="5"/>
  <c r="W110" i="5"/>
  <c r="Q108" i="5"/>
  <c r="W108" i="5"/>
  <c r="Q106" i="5"/>
  <c r="W106" i="5"/>
  <c r="Q104" i="5"/>
  <c r="W104" i="5"/>
  <c r="Q102" i="5"/>
  <c r="W102" i="5"/>
  <c r="Q100" i="5"/>
  <c r="W100" i="5"/>
  <c r="Q98" i="5"/>
  <c r="W98" i="5"/>
  <c r="Q96" i="5"/>
  <c r="W96" i="5"/>
  <c r="Q94" i="5"/>
  <c r="W94" i="5"/>
  <c r="Q92" i="5"/>
  <c r="W92" i="5"/>
  <c r="Q90" i="5"/>
  <c r="W90" i="5"/>
  <c r="Q88" i="5"/>
  <c r="W88" i="5"/>
  <c r="Q86" i="5"/>
  <c r="W86" i="5"/>
  <c r="Q84" i="5"/>
  <c r="W84" i="5"/>
  <c r="Q82" i="5"/>
  <c r="W82" i="5"/>
  <c r="Q80" i="5"/>
  <c r="W80" i="5"/>
  <c r="Q78" i="5"/>
  <c r="W78" i="5"/>
  <c r="Q76" i="5"/>
  <c r="W76" i="5"/>
  <c r="Q74" i="5"/>
  <c r="W74" i="5"/>
  <c r="Q72" i="5"/>
  <c r="W72" i="5"/>
  <c r="Q70" i="5"/>
  <c r="W70" i="5"/>
  <c r="Q68" i="5"/>
  <c r="W68" i="5"/>
  <c r="Q66" i="5"/>
  <c r="W66" i="5"/>
  <c r="Q64" i="5"/>
  <c r="W64" i="5"/>
  <c r="Q62" i="5"/>
  <c r="W62" i="5"/>
  <c r="Q60" i="5"/>
  <c r="W60" i="5"/>
  <c r="Q58" i="5"/>
  <c r="W58" i="5"/>
  <c r="Q56" i="5"/>
  <c r="W56" i="5"/>
  <c r="Q53" i="5"/>
  <c r="W53" i="5"/>
  <c r="Q51" i="5"/>
  <c r="W51" i="5"/>
  <c r="Q49" i="5"/>
  <c r="W49" i="5"/>
  <c r="Q48" i="5"/>
  <c r="W48" i="5"/>
  <c r="Q46" i="5"/>
  <c r="W46" i="5"/>
  <c r="W153" i="5"/>
  <c r="Q237" i="5"/>
  <c r="W237" i="5"/>
  <c r="Q235" i="5"/>
  <c r="W235" i="5"/>
  <c r="Q233" i="5"/>
  <c r="W233" i="5"/>
  <c r="Q232" i="5"/>
  <c r="W232" i="5"/>
  <c r="Q230" i="5"/>
  <c r="W230" i="5"/>
  <c r="Q228" i="5"/>
  <c r="W228" i="5"/>
  <c r="Q227" i="5"/>
  <c r="W227" i="5"/>
  <c r="Q225" i="5"/>
  <c r="W225" i="5"/>
  <c r="Q224" i="5"/>
  <c r="W224" i="5"/>
  <c r="Q221" i="5"/>
  <c r="W221" i="5"/>
  <c r="Q218" i="5"/>
  <c r="W218" i="5"/>
  <c r="Q216" i="5"/>
  <c r="W216" i="5"/>
  <c r="Q214" i="5"/>
  <c r="W214" i="5"/>
  <c r="Q212" i="5"/>
  <c r="W212" i="5"/>
  <c r="Q210" i="5"/>
  <c r="W210" i="5"/>
  <c r="Q208" i="5"/>
  <c r="W208" i="5"/>
  <c r="Q206" i="5"/>
  <c r="W206" i="5"/>
  <c r="Q204" i="5"/>
  <c r="W204" i="5"/>
  <c r="Q202" i="5"/>
  <c r="W202" i="5"/>
  <c r="Q200" i="5"/>
  <c r="W200" i="5"/>
  <c r="Q198" i="5"/>
  <c r="W198" i="5"/>
  <c r="Q196" i="5"/>
  <c r="W196" i="5"/>
  <c r="Q193" i="5"/>
  <c r="W193" i="5"/>
  <c r="Q191" i="5"/>
  <c r="W191" i="5"/>
  <c r="Q189" i="5"/>
  <c r="W189" i="5"/>
  <c r="Q187" i="5"/>
  <c r="W187" i="5"/>
  <c r="Q185" i="5"/>
  <c r="W185" i="5"/>
  <c r="Q182" i="5"/>
  <c r="W182" i="5"/>
  <c r="Q180" i="5"/>
  <c r="W180" i="5"/>
  <c r="Q178" i="5"/>
  <c r="W178" i="5"/>
  <c r="Q176" i="5"/>
  <c r="W176" i="5"/>
  <c r="Q175" i="5"/>
  <c r="W175" i="5"/>
  <c r="Q173" i="5"/>
  <c r="W173" i="5"/>
  <c r="Q171" i="5"/>
  <c r="W171" i="5"/>
  <c r="Q169" i="5"/>
  <c r="W169" i="5"/>
  <c r="Q167" i="5"/>
  <c r="W167" i="5"/>
  <c r="Q162" i="5"/>
  <c r="W162" i="5"/>
  <c r="Q238" i="5"/>
  <c r="W238" i="5"/>
  <c r="Q236" i="5"/>
  <c r="W236" i="5"/>
  <c r="Q234" i="5"/>
  <c r="W234" i="5"/>
  <c r="Q231" i="5"/>
  <c r="W231" i="5"/>
  <c r="Q229" i="5"/>
  <c r="W229" i="5"/>
  <c r="Q226" i="5"/>
  <c r="W226" i="5"/>
  <c r="Q223" i="5"/>
  <c r="W223" i="5"/>
  <c r="Q222" i="5"/>
  <c r="W222" i="5"/>
  <c r="Q220" i="5"/>
  <c r="W220" i="5"/>
  <c r="Q219" i="5"/>
  <c r="W219" i="5"/>
  <c r="Q217" i="5"/>
  <c r="W217" i="5"/>
  <c r="Q215" i="5"/>
  <c r="W215" i="5"/>
  <c r="Q213" i="5"/>
  <c r="W213" i="5"/>
  <c r="Q211" i="5"/>
  <c r="W211" i="5"/>
  <c r="Q209" i="5"/>
  <c r="W209" i="5"/>
  <c r="Q207" i="5"/>
  <c r="W207" i="5"/>
  <c r="Q205" i="5"/>
  <c r="W205" i="5"/>
  <c r="Q203" i="5"/>
  <c r="W203" i="5"/>
  <c r="Q201" i="5"/>
  <c r="W201" i="5"/>
  <c r="Q199" i="5"/>
  <c r="W199" i="5"/>
  <c r="Q197" i="5"/>
  <c r="W197" i="5"/>
  <c r="Q195" i="5"/>
  <c r="W195" i="5"/>
  <c r="Q194" i="5"/>
  <c r="W194" i="5"/>
  <c r="Q192" i="5"/>
  <c r="W192" i="5"/>
  <c r="Q190" i="5"/>
  <c r="W190" i="5"/>
  <c r="Q188" i="5"/>
  <c r="W188" i="5"/>
  <c r="Q186" i="5"/>
  <c r="W186" i="5"/>
  <c r="Q184" i="5"/>
  <c r="W184" i="5"/>
  <c r="Q183" i="5"/>
  <c r="W183" i="5"/>
  <c r="Q181" i="5"/>
  <c r="W181" i="5"/>
  <c r="Q179" i="5"/>
  <c r="W179" i="5"/>
  <c r="Q177" i="5"/>
  <c r="W177" i="5"/>
  <c r="Q174" i="5"/>
  <c r="W174" i="5"/>
  <c r="Q172" i="5"/>
  <c r="W172" i="5"/>
  <c r="Q170" i="5"/>
  <c r="W170" i="5"/>
  <c r="Q168" i="5"/>
  <c r="W168" i="5"/>
  <c r="Q166" i="5"/>
  <c r="W166" i="5"/>
  <c r="Q165" i="5"/>
  <c r="W165" i="5"/>
  <c r="Q164" i="5"/>
  <c r="W164" i="5"/>
  <c r="Q163" i="5"/>
  <c r="W163" i="5"/>
  <c r="Q161" i="5"/>
  <c r="W161" i="5"/>
  <c r="Q160" i="5"/>
  <c r="W160" i="5"/>
  <c r="Q159" i="5"/>
  <c r="W159" i="5"/>
  <c r="Q158" i="5"/>
  <c r="W158" i="5"/>
  <c r="Q157" i="5"/>
  <c r="W157" i="5"/>
  <c r="Q156" i="5"/>
  <c r="W156" i="5"/>
  <c r="Q155" i="5"/>
  <c r="W155" i="5"/>
  <c r="Q154" i="5"/>
  <c r="W154" i="5"/>
  <c r="W303" i="5"/>
  <c r="W302" i="5"/>
  <c r="W301" i="5"/>
  <c r="W300" i="5"/>
  <c r="W299" i="5"/>
  <c r="W298" i="5"/>
  <c r="W297" i="5"/>
  <c r="W296" i="5"/>
  <c r="W295" i="5"/>
  <c r="W294" i="5"/>
  <c r="W293" i="5"/>
  <c r="W292" i="5"/>
  <c r="W291" i="5"/>
  <c r="W290" i="5"/>
  <c r="W289" i="5"/>
  <c r="W288" i="5"/>
  <c r="W287" i="5"/>
  <c r="W286" i="5"/>
  <c r="W285" i="5"/>
  <c r="W284" i="5"/>
  <c r="W283" i="5"/>
  <c r="W282" i="5"/>
  <c r="W281" i="5"/>
  <c r="W280" i="5"/>
  <c r="W279" i="5"/>
  <c r="W278" i="5"/>
  <c r="W277" i="5"/>
  <c r="W276" i="5"/>
  <c r="W275" i="5"/>
  <c r="W274" i="5"/>
  <c r="W273" i="5"/>
  <c r="W272" i="5"/>
  <c r="W271" i="5"/>
  <c r="W270" i="5"/>
  <c r="W269" i="5"/>
  <c r="W268" i="5"/>
  <c r="W267" i="5"/>
  <c r="W266" i="5"/>
  <c r="W265" i="5"/>
  <c r="W264" i="5"/>
  <c r="W263" i="5"/>
  <c r="W262" i="5"/>
  <c r="W261" i="5"/>
  <c r="W260" i="5"/>
  <c r="W259" i="5"/>
  <c r="W258" i="5"/>
  <c r="W257" i="5"/>
  <c r="W256" i="5"/>
  <c r="W255" i="5"/>
  <c r="W254" i="5"/>
  <c r="W253" i="5"/>
  <c r="W252" i="5"/>
  <c r="W251" i="5"/>
  <c r="W250" i="5"/>
  <c r="W249" i="5"/>
  <c r="W248" i="5"/>
  <c r="W247" i="5"/>
  <c r="W246" i="5"/>
  <c r="W245" i="5"/>
  <c r="W244" i="5"/>
  <c r="W243" i="5"/>
  <c r="W242" i="5"/>
  <c r="W241" i="5"/>
  <c r="W240" i="5"/>
  <c r="W239" i="5"/>
  <c r="Q44" i="5"/>
  <c r="W44" i="5"/>
  <c r="Q43" i="5"/>
  <c r="W43" i="5"/>
  <c r="Q42" i="5"/>
  <c r="W42" i="5"/>
  <c r="Q41" i="5"/>
  <c r="W41" i="5"/>
  <c r="Q40" i="5"/>
  <c r="W40" i="5"/>
  <c r="Q39" i="5"/>
  <c r="W39" i="5"/>
  <c r="Q38" i="5"/>
  <c r="W38" i="5"/>
  <c r="Q37" i="5"/>
  <c r="W37" i="5"/>
  <c r="Q36" i="5"/>
  <c r="W36" i="5"/>
  <c r="Q35" i="5"/>
  <c r="W35" i="5"/>
  <c r="Q34" i="5"/>
  <c r="W34" i="5"/>
  <c r="Q33" i="5"/>
  <c r="W33" i="5"/>
  <c r="Q32" i="5"/>
  <c r="W32" i="5"/>
  <c r="Q31" i="5"/>
  <c r="W31" i="5"/>
  <c r="Q30" i="5"/>
  <c r="W30" i="5"/>
  <c r="Q29" i="5"/>
  <c r="W29" i="5"/>
  <c r="Q28" i="5"/>
  <c r="W28" i="5"/>
  <c r="Q27" i="5"/>
  <c r="W27" i="5"/>
  <c r="Q26" i="5"/>
  <c r="W26" i="5"/>
  <c r="Q25" i="5"/>
  <c r="W25" i="5"/>
  <c r="Q24" i="5"/>
  <c r="W24" i="5"/>
  <c r="Q23" i="5"/>
  <c r="W23" i="5"/>
  <c r="Q22" i="5"/>
  <c r="W22" i="5"/>
  <c r="Q21" i="5"/>
  <c r="W21" i="5"/>
  <c r="Q20" i="5"/>
  <c r="W20" i="5"/>
  <c r="Q19" i="5"/>
  <c r="W19" i="5"/>
  <c r="Q18" i="5"/>
  <c r="W18" i="5"/>
  <c r="Q17" i="5"/>
  <c r="W17" i="5"/>
  <c r="Q16" i="5"/>
  <c r="W16" i="5"/>
  <c r="Q15" i="5"/>
  <c r="W15" i="5"/>
  <c r="Q14" i="5"/>
  <c r="W14" i="5"/>
  <c r="Q13" i="5"/>
  <c r="W13" i="5"/>
  <c r="Q12" i="5"/>
  <c r="W12" i="5"/>
  <c r="Q11" i="5"/>
  <c r="W11" i="5"/>
  <c r="Q10" i="5"/>
  <c r="W10" i="5"/>
  <c r="Q9" i="5"/>
  <c r="W9" i="5"/>
  <c r="Q8" i="5"/>
  <c r="W8" i="5"/>
  <c r="Q7" i="5"/>
  <c r="W7" i="5"/>
  <c r="Q6" i="5"/>
  <c r="W6" i="5"/>
  <c r="Q5" i="5"/>
  <c r="W5" i="5"/>
  <c r="Q4" i="5"/>
  <c r="W4" i="5"/>
  <c r="Q3" i="5"/>
  <c r="W3" i="5"/>
</calcChain>
</file>

<file path=xl/comments1.xml><?xml version="1.0" encoding="utf-8"?>
<comments xmlns="http://schemas.openxmlformats.org/spreadsheetml/2006/main">
  <authors>
    <author xml:space="preserve"> </author>
  </authors>
  <commentList>
    <comment ref="L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5614 т. по данни от НСИ
</t>
        </r>
      </text>
    </comment>
  </commentList>
</comments>
</file>

<file path=xl/sharedStrings.xml><?xml version="1.0" encoding="utf-8"?>
<sst xmlns="http://schemas.openxmlformats.org/spreadsheetml/2006/main" count="5028" uniqueCount="686">
  <si>
    <t>rr</t>
  </si>
  <si>
    <t>01</t>
  </si>
  <si>
    <t>Благоевград</t>
  </si>
  <si>
    <t>0101</t>
  </si>
  <si>
    <t>Банско</t>
  </si>
  <si>
    <t>0102</t>
  </si>
  <si>
    <t>Белица</t>
  </si>
  <si>
    <t>0103</t>
  </si>
  <si>
    <t>0104</t>
  </si>
  <si>
    <t>Гоце Делчев</t>
  </si>
  <si>
    <t>0105</t>
  </si>
  <si>
    <t>Гърмен</t>
  </si>
  <si>
    <t>0106</t>
  </si>
  <si>
    <t>Кресна</t>
  </si>
  <si>
    <t>0107</t>
  </si>
  <si>
    <t>Петрич</t>
  </si>
  <si>
    <t>0108</t>
  </si>
  <si>
    <t>Разлог</t>
  </si>
  <si>
    <t>0109</t>
  </si>
  <si>
    <t>Сандански</t>
  </si>
  <si>
    <t>0110</t>
  </si>
  <si>
    <t>Сатовча</t>
  </si>
  <si>
    <t>0111</t>
  </si>
  <si>
    <t>Симитли</t>
  </si>
  <si>
    <t>0112</t>
  </si>
  <si>
    <t>Струмяни</t>
  </si>
  <si>
    <t>0113</t>
  </si>
  <si>
    <t>Хаджидимово</t>
  </si>
  <si>
    <t>0114</t>
  </si>
  <si>
    <t>Якоруда</t>
  </si>
  <si>
    <t>02</t>
  </si>
  <si>
    <t>Бургас</t>
  </si>
  <si>
    <t>0201</t>
  </si>
  <si>
    <t>Айтос</t>
  </si>
  <si>
    <t>0202</t>
  </si>
  <si>
    <t>0203</t>
  </si>
  <si>
    <t>Камено</t>
  </si>
  <si>
    <t>0204</t>
  </si>
  <si>
    <t>Карнобат</t>
  </si>
  <si>
    <t>0205</t>
  </si>
  <si>
    <t>Малко Търново</t>
  </si>
  <si>
    <t>0206</t>
  </si>
  <si>
    <t>Несебър</t>
  </si>
  <si>
    <t>0207</t>
  </si>
  <si>
    <t>Поморие</t>
  </si>
  <si>
    <t>0208</t>
  </si>
  <si>
    <t>Приморско</t>
  </si>
  <si>
    <t>0209</t>
  </si>
  <si>
    <t>Руен</t>
  </si>
  <si>
    <t>0210</t>
  </si>
  <si>
    <t>Созопол</t>
  </si>
  <si>
    <t>0211</t>
  </si>
  <si>
    <t>Средец</t>
  </si>
  <si>
    <t>0212</t>
  </si>
  <si>
    <t>Сунгурларе</t>
  </si>
  <si>
    <t>0213</t>
  </si>
  <si>
    <t>Царево</t>
  </si>
  <si>
    <t>03</t>
  </si>
  <si>
    <t>Варна</t>
  </si>
  <si>
    <t>0301</t>
  </si>
  <si>
    <t>Аврен</t>
  </si>
  <si>
    <t>0302</t>
  </si>
  <si>
    <t>Аксаково</t>
  </si>
  <si>
    <t>0303</t>
  </si>
  <si>
    <t>Белослав</t>
  </si>
  <si>
    <t>0304</t>
  </si>
  <si>
    <t>Бяла</t>
  </si>
  <si>
    <t>0305</t>
  </si>
  <si>
    <t>0306</t>
  </si>
  <si>
    <t>Ветрино</t>
  </si>
  <si>
    <t>0307</t>
  </si>
  <si>
    <t>Вълчи дол</t>
  </si>
  <si>
    <t>0308</t>
  </si>
  <si>
    <t>Долни чифлик</t>
  </si>
  <si>
    <t>0309</t>
  </si>
  <si>
    <t>Девня</t>
  </si>
  <si>
    <t>0310</t>
  </si>
  <si>
    <t>Дългопол</t>
  </si>
  <si>
    <t>0311</t>
  </si>
  <si>
    <t>Провадия</t>
  </si>
  <si>
    <t>0312</t>
  </si>
  <si>
    <t>Суворово</t>
  </si>
  <si>
    <t>04</t>
  </si>
  <si>
    <t>Велико Търново</t>
  </si>
  <si>
    <t>0401</t>
  </si>
  <si>
    <t>0402</t>
  </si>
  <si>
    <t>Горна Оряховица</t>
  </si>
  <si>
    <t>0403</t>
  </si>
  <si>
    <t>Елена</t>
  </si>
  <si>
    <t>0404</t>
  </si>
  <si>
    <t>Златарица</t>
  </si>
  <si>
    <t>0405</t>
  </si>
  <si>
    <t>Лясковец</t>
  </si>
  <si>
    <t>0406</t>
  </si>
  <si>
    <t>Павликени</t>
  </si>
  <si>
    <t>0407</t>
  </si>
  <si>
    <t>Полски Тръмбеш</t>
  </si>
  <si>
    <t>0408</t>
  </si>
  <si>
    <t>Свищов</t>
  </si>
  <si>
    <t>0409</t>
  </si>
  <si>
    <t>Стражица</t>
  </si>
  <si>
    <t>0410</t>
  </si>
  <si>
    <t>Сухиндол</t>
  </si>
  <si>
    <t>05</t>
  </si>
  <si>
    <t>Видин</t>
  </si>
  <si>
    <t>Белоградчик</t>
  </si>
  <si>
    <t>Бойница</t>
  </si>
  <si>
    <t>Брегово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</si>
  <si>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</si>
  <si>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</si>
  <si>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</si>
  <si>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</si>
  <si>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</si>
  <si>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</si>
  <si>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</si>
  <si>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Враца</t>
  </si>
  <si>
    <t>Борован</t>
  </si>
  <si>
    <t>Бяла Слатина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</si>
  <si>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</si>
  <si>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</si>
  <si>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</si>
  <si>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</si>
  <si>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</si>
  <si>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</si>
  <si>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</si>
  <si>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</si>
  <si>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</si>
  <si>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</si>
  <si>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</si>
  <si>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Добрич</t>
  </si>
  <si>
    <t>Балчик</t>
  </si>
  <si>
    <t>Генерал Тошево</t>
  </si>
  <si>
    <t>Добрич-селска</t>
  </si>
  <si>
    <t>Каварна</t>
  </si>
  <si>
    <t>Крушари</t>
  </si>
  <si>
    <t>Тервел</t>
  </si>
  <si>
    <t>Шабла</t>
  </si>
  <si>
    <t>Кърджали</t>
  </si>
  <si>
    <t>Ардино</t>
  </si>
  <si>
    <t>Джебел</t>
  </si>
  <si>
    <t>Кирково</t>
  </si>
  <si>
    <t>Крумовград</t>
  </si>
  <si>
    <t>Момчилград</t>
  </si>
  <si>
    <t>Черноочене</t>
  </si>
  <si>
    <t>Кюстендил</t>
  </si>
  <si>
    <t>Бобов дол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</si>
  <si>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</si>
  <si>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</si>
  <si>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</si>
  <si>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</si>
  <si>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</si>
  <si>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</si>
  <si>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</si>
  <si>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Ловеч</t>
  </si>
  <si>
    <t>Априлци</t>
  </si>
  <si>
    <t>Летница</t>
  </si>
  <si>
    <t>Луковит</t>
  </si>
  <si>
    <t>Тетевен</t>
  </si>
  <si>
    <t>Троян</t>
  </si>
  <si>
    <t>Угърчин</t>
  </si>
  <si>
    <t>Ябланица</t>
  </si>
  <si>
    <t>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</si>
  <si>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</si>
  <si>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</si>
  <si>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</si>
  <si>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</si>
  <si>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</si>
  <si>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</si>
  <si>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</si>
  <si>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</si>
  <si>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</si>
  <si>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</si>
  <si>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Пазарджик</t>
  </si>
  <si>
    <t>Батак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</si>
  <si>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</si>
  <si>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</si>
  <si>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</si>
  <si>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</si>
  <si>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</si>
  <si>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</si>
  <si>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Ракитово</t>
  </si>
  <si>
    <t>Септември</t>
  </si>
  <si>
    <t>Стрелча</t>
  </si>
  <si>
    <t>Перник</t>
  </si>
  <si>
    <t>Брезник</t>
  </si>
  <si>
    <t>Земен</t>
  </si>
  <si>
    <t>Ковачевци</t>
  </si>
  <si>
    <t>Радомир</t>
  </si>
  <si>
    <t>Трън</t>
  </si>
  <si>
    <t>Плевен</t>
  </si>
  <si>
    <t>Белене</t>
  </si>
  <si>
    <t>Гулянци</t>
  </si>
  <si>
    <t>Долна Митрополия</t>
  </si>
  <si>
    <t>Долни Дъбник</t>
  </si>
  <si>
    <t>Искър</t>
  </si>
  <si>
    <t>Кнежа</t>
  </si>
  <si>
    <t>Левски</t>
  </si>
  <si>
    <t>Никопол</t>
  </si>
  <si>
    <t>Пордим</t>
  </si>
  <si>
    <t>Червен бряг</t>
  </si>
  <si>
    <t>Пловдив</t>
  </si>
  <si>
    <t>Асеновград</t>
  </si>
  <si>
    <t>Брезово</t>
  </si>
  <si>
    <t>Калояново</t>
  </si>
  <si>
    <t>Карлово</t>
  </si>
  <si>
    <t>Кричим</t>
  </si>
  <si>
    <t>Куклен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</si>
  <si>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</si>
  <si>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</si>
  <si>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</si>
  <si>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</si>
  <si>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</si>
  <si>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</si>
  <si>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</si>
  <si>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Сопот</t>
  </si>
  <si>
    <t>Стамболийски</t>
  </si>
  <si>
    <t>Съединение</t>
  </si>
  <si>
    <t>Хисаря</t>
  </si>
  <si>
    <t>Разград</t>
  </si>
  <si>
    <t>Завет</t>
  </si>
  <si>
    <t>Исперих</t>
  </si>
  <si>
    <t>Кубрат</t>
  </si>
  <si>
    <t>Лозница</t>
  </si>
  <si>
    <t>Самуил</t>
  </si>
  <si>
    <t>Цар Калоян</t>
  </si>
  <si>
    <t>Русе</t>
  </si>
  <si>
    <t>Борово</t>
  </si>
  <si>
    <t>Ветово</t>
  </si>
  <si>
    <t>Две могили</t>
  </si>
  <si>
    <t>Иваново</t>
  </si>
  <si>
    <t>Сливо поле</t>
  </si>
  <si>
    <t>Ценово</t>
  </si>
  <si>
    <t>Силистра</t>
  </si>
  <si>
    <t>Алфатар</t>
  </si>
  <si>
    <t>Главиница</t>
  </si>
  <si>
    <t>Дулово</t>
  </si>
  <si>
    <t>Кайнарджа</t>
  </si>
  <si>
    <t>Ситово</t>
  </si>
  <si>
    <t>Тутракан</t>
  </si>
  <si>
    <t>Сливен</t>
  </si>
  <si>
    <t>Котел</t>
  </si>
  <si>
    <t>Нова Загора</t>
  </si>
  <si>
    <t>Твърдица</t>
  </si>
  <si>
    <t>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</si>
  <si>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</si>
  <si>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</si>
  <si>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</si>
  <si>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</si>
  <si>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</si>
  <si>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</si>
  <si>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</si>
  <si>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</si>
  <si>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</si>
  <si>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Сoфия (стoлицa)</t>
  </si>
  <si>
    <t>Сoфия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</si>
  <si>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</si>
  <si>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</si>
  <si>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</si>
  <si>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</si>
  <si>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</si>
  <si>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</si>
  <si>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</si>
  <si>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</si>
  <si>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</si>
  <si>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</si>
  <si>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</si>
  <si>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</si>
  <si>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</si>
  <si>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</si>
  <si>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</si>
  <si>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</si>
  <si>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</si>
  <si>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</si>
  <si>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</si>
  <si>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</si>
  <si>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</si>
  <si>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</si>
  <si>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</si>
  <si>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</si>
  <si>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</si>
  <si>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</si>
  <si>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</si>
  <si>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</si>
  <si>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</si>
  <si>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</si>
  <si>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</si>
  <si>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</si>
  <si>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</si>
  <si>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Търговище</t>
  </si>
  <si>
    <t>Антоново</t>
  </si>
  <si>
    <t>Омуртаг</t>
  </si>
  <si>
    <t>Опака</t>
  </si>
  <si>
    <t>Попово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</si>
  <si>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</si>
  <si>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</si>
  <si>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</si>
  <si>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</si>
  <si>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</si>
  <si>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</si>
  <si>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</si>
  <si>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</si>
  <si>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</si>
  <si>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</si>
  <si>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</si>
  <si>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</si>
  <si>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</si>
  <si>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</si>
  <si>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</si>
  <si>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</si>
  <si>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</si>
  <si>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</si>
  <si>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</si>
  <si>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</si>
  <si>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</si>
  <si>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Ямбол</t>
  </si>
  <si>
    <t>Болярово</t>
  </si>
  <si>
    <t>Елхово</t>
  </si>
  <si>
    <t>Стралджа</t>
  </si>
  <si>
    <t>Тунджа</t>
  </si>
  <si>
    <t>Събрани битови отпадъци (тона)</t>
  </si>
  <si>
    <t>Платени такси битови отпадъци (лв.)</t>
  </si>
  <si>
    <t>Общо за страната</t>
  </si>
  <si>
    <t xml:space="preserve">Северна и Югоизточна България </t>
  </si>
  <si>
    <t xml:space="preserve">Северозападен район </t>
  </si>
  <si>
    <t xml:space="preserve">Северен централен район </t>
  </si>
  <si>
    <t xml:space="preserve">Североизточен район </t>
  </si>
  <si>
    <t xml:space="preserve">Югоизточен район </t>
  </si>
  <si>
    <t xml:space="preserve">Югозападна и Южна централна България </t>
  </si>
  <si>
    <t xml:space="preserve">Югозападен район </t>
  </si>
  <si>
    <t xml:space="preserve">Южен централен район </t>
  </si>
  <si>
    <t>2010=100</t>
  </si>
  <si>
    <t>към средно за страната</t>
  </si>
  <si>
    <t>БО кг на 1 лице от обслуженото население</t>
  </si>
  <si>
    <t>ТБО лв./1 лице</t>
  </si>
  <si>
    <t>ТБО лв на тон</t>
  </si>
  <si>
    <t>тона</t>
  </si>
  <si>
    <t>софия град</t>
  </si>
  <si>
    <t>План сметка</t>
  </si>
  <si>
    <t>събиране и транспортиране</t>
  </si>
  <si>
    <t>поддържане на чистота на общ. Места</t>
  </si>
  <si>
    <t>общо</t>
  </si>
  <si>
    <t>лятно</t>
  </si>
  <si>
    <t>зимно</t>
  </si>
  <si>
    <t>проучване и проектиране</t>
  </si>
  <si>
    <t>изграждане</t>
  </si>
  <si>
    <t>рекултивация</t>
  </si>
  <si>
    <t>сепариране и оползотворяване</t>
  </si>
  <si>
    <t>депониране и съхраняване</t>
  </si>
  <si>
    <t>други</t>
  </si>
  <si>
    <t>проучване, проектиране …., чл. 60 и чл. 64 ЗУО</t>
  </si>
  <si>
    <t>събрани БО</t>
  </si>
  <si>
    <t>Общо ТБО</t>
  </si>
  <si>
    <t>на 1 тон</t>
  </si>
  <si>
    <t>Чл. 60. (1) За извършване на дейности по обезвреждане на отпадъци чрез депониране всеки собственик на депо предоставя обезпечение, покриващо бъдещи разходи за закриване и следексплоатационни грижи на площадката на депото.</t>
  </si>
  <si>
    <t xml:space="preserve">Чл. 64. (1) За обезвреждане на отпадъци на регионално или общинско депо за неопасни отпадъци и на депа за строителни отпадъци се правят отчисления в размер и по ред, определени с наредбата по чл. 43, ал. 2. </t>
  </si>
  <si>
    <t xml:space="preserve">а) за 2013 г. – 15 лв./т; </t>
  </si>
  <si>
    <t>б) за 2014 г. – 22 лв./т;</t>
  </si>
  <si>
    <t>22 лв/кв.м</t>
  </si>
  <si>
    <t>структура</t>
  </si>
  <si>
    <t>структура (от общо за страната</t>
  </si>
  <si>
    <t>Сърница</t>
  </si>
  <si>
    <t>Регионална</t>
  </si>
  <si>
    <t>система</t>
  </si>
  <si>
    <t>13 Гоце Делчев</t>
  </si>
  <si>
    <t>16 Сандански</t>
  </si>
  <si>
    <t>26 Благоевград</t>
  </si>
  <si>
    <t>43 Петрич</t>
  </si>
  <si>
    <t>1 Пазарджик</t>
  </si>
  <si>
    <t>2 Асеновград</t>
  </si>
  <si>
    <t>3 Русе</t>
  </si>
  <si>
    <t>4 Хасково</t>
  </si>
  <si>
    <t>5 Оряхово</t>
  </si>
  <si>
    <t>6 Карлово</t>
  </si>
  <si>
    <t>7 Габрово</t>
  </si>
  <si>
    <t>8 Ловеч</t>
  </si>
  <si>
    <t>9 Перник</t>
  </si>
  <si>
    <t>10 Троян</t>
  </si>
  <si>
    <t>11 Панагюрище</t>
  </si>
  <si>
    <t>12 Пловдив</t>
  </si>
  <si>
    <t>14 Цалапица</t>
  </si>
  <si>
    <t>15 Ямбол</t>
  </si>
  <si>
    <t>17 Харманли</t>
  </si>
  <si>
    <t>18 Монтана</t>
  </si>
  <si>
    <t>19 Мадан</t>
  </si>
  <si>
    <t>20 Търговище</t>
  </si>
  <si>
    <t>21 Созопол</t>
  </si>
  <si>
    <t>22 Омуртаг</t>
  </si>
  <si>
    <t>23 Севлиево</t>
  </si>
  <si>
    <t>24 Костинброд</t>
  </si>
  <si>
    <t>25 Дупница</t>
  </si>
  <si>
    <t>27 Златица</t>
  </si>
  <si>
    <t>28 Разлог</t>
  </si>
  <si>
    <t>29 Бургас</t>
  </si>
  <si>
    <t>30 Варна</t>
  </si>
  <si>
    <t>31 Добрич</t>
  </si>
  <si>
    <t>32 Провадия</t>
  </si>
  <si>
    <t>33 Велико Търново</t>
  </si>
  <si>
    <t>34 Борово</t>
  </si>
  <si>
    <t>35 Видин</t>
  </si>
  <si>
    <t>36 Плевен</t>
  </si>
  <si>
    <t>37 Левски</t>
  </si>
  <si>
    <t>38 Луковит</t>
  </si>
  <si>
    <t>39 Ботевград</t>
  </si>
  <si>
    <t>40 Костенец</t>
  </si>
  <si>
    <t>41 Стара Загора</t>
  </si>
  <si>
    <t>42 Кърджали</t>
  </si>
  <si>
    <t>44 Враца</t>
  </si>
  <si>
    <t>45 Силистра</t>
  </si>
  <si>
    <t>46 Разград</t>
  </si>
  <si>
    <t>47 Доспат</t>
  </si>
  <si>
    <t>48 Смолян</t>
  </si>
  <si>
    <t>49 Горна Малина</t>
  </si>
  <si>
    <t>50 Елхово</t>
  </si>
  <si>
    <t>51 Шумен</t>
  </si>
  <si>
    <t>52 Антоново</t>
  </si>
  <si>
    <t>53 Столична</t>
  </si>
  <si>
    <t>54 Малко Търново</t>
  </si>
  <si>
    <t>55 Рудозем</t>
  </si>
  <si>
    <t>РСУО</t>
  </si>
  <si>
    <t>София столица</t>
  </si>
  <si>
    <t>страна</t>
  </si>
  <si>
    <t>Grand Total</t>
  </si>
  <si>
    <t>Row Labels</t>
  </si>
  <si>
    <t>Sum of 2008</t>
  </si>
  <si>
    <t>Sum of 2009</t>
  </si>
  <si>
    <t>Sum of 2010</t>
  </si>
  <si>
    <t>Sum of 2011</t>
  </si>
  <si>
    <t>Sum of 2012</t>
  </si>
  <si>
    <t>Sum of 2015</t>
  </si>
  <si>
    <t>Sum of 2013</t>
  </si>
  <si>
    <t>Sum of 2014</t>
  </si>
  <si>
    <t>Население - бр.</t>
  </si>
  <si>
    <t>Община</t>
  </si>
  <si>
    <t>2016 г.</t>
  </si>
  <si>
    <t>2017 г.</t>
  </si>
  <si>
    <t>Вълчидол</t>
  </si>
  <si>
    <t>Долни Чифлик</t>
  </si>
  <si>
    <t>Добрич - селска</t>
  </si>
  <si>
    <t>Бобовдол</t>
  </si>
  <si>
    <t>Лесичево</t>
  </si>
  <si>
    <t>Столична община</t>
  </si>
  <si>
    <t>Долна Баня</t>
  </si>
  <si>
    <t>Минерални Бани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</si>
  <si>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</si>
  <si>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</si>
  <si>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</si>
  <si>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</si>
  <si>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</si>
  <si>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</si>
  <si>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</si>
  <si>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</si>
  <si>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</si>
  <si>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</si>
  <si>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</si>
  <si>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</si>
  <si>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</si>
  <si>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</si>
  <si>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</si>
  <si>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</si>
  <si>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</si>
  <si>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</si>
  <si>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</si>
  <si>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</si>
  <si>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</si>
  <si>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</si>
  <si>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07</t>
  </si>
  <si>
    <t>0701</t>
  </si>
  <si>
    <t>0702</t>
  </si>
  <si>
    <t>0703</t>
  </si>
  <si>
    <t>0704</t>
  </si>
  <si>
    <t>08</t>
  </si>
  <si>
    <t>0801</t>
  </si>
  <si>
    <t>0802</t>
  </si>
  <si>
    <t>0803</t>
  </si>
  <si>
    <t>0804</t>
  </si>
  <si>
    <t>0805</t>
  </si>
  <si>
    <t>0806</t>
  </si>
  <si>
    <t>0807</t>
  </si>
  <si>
    <t>0808</t>
  </si>
  <si>
    <t>09</t>
  </si>
  <si>
    <t>0901</t>
  </si>
  <si>
    <t>0902</t>
  </si>
  <si>
    <t>0903</t>
  </si>
  <si>
    <t>0904</t>
  </si>
  <si>
    <t>0905</t>
  </si>
  <si>
    <t>0906</t>
  </si>
  <si>
    <t>0907</t>
  </si>
  <si>
    <t>10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</si>
  <si>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</si>
  <si>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</si>
  <si>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</si>
  <si>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</si>
  <si>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</si>
  <si>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</si>
  <si>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</si>
  <si>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</si>
  <si>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</si>
  <si>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11</t>
  </si>
  <si>
    <t>1101</t>
  </si>
  <si>
    <t>1102</t>
  </si>
  <si>
    <t>1103</t>
  </si>
  <si>
    <t>1104</t>
  </si>
  <si>
    <t>1105</t>
  </si>
  <si>
    <t>1106</t>
  </si>
  <si>
    <t>1107</t>
  </si>
  <si>
    <t>1108</t>
  </si>
  <si>
    <t>12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</si>
  <si>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</si>
  <si>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</si>
  <si>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</si>
  <si>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</si>
  <si>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</si>
  <si>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</si>
  <si>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</si>
  <si>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</si>
  <si>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</si>
  <si>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</si>
  <si>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</si>
  <si>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13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</si>
  <si>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</si>
  <si>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</si>
  <si>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</si>
  <si>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</si>
  <si>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</si>
  <si>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</si>
  <si>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</si>
  <si>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</si>
  <si>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</si>
  <si>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</si>
  <si>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</si>
  <si>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</si>
  <si>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14</t>
  </si>
  <si>
    <t>1401</t>
  </si>
  <si>
    <t>1402</t>
  </si>
  <si>
    <t>1403</t>
  </si>
  <si>
    <t>1404</t>
  </si>
  <si>
    <t>1405</t>
  </si>
  <si>
    <t>1406</t>
  </si>
  <si>
    <t>15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</si>
  <si>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</si>
  <si>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</si>
  <si>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</si>
  <si>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</si>
  <si>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</si>
  <si>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</si>
  <si>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</si>
  <si>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</si>
  <si>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</si>
  <si>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</si>
  <si>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</si>
  <si>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16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</si>
  <si>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</si>
  <si>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</si>
  <si>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</si>
  <si>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</si>
  <si>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</si>
  <si>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</si>
  <si>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</si>
  <si>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</si>
  <si>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</si>
  <si>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</si>
  <si>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</si>
  <si>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</si>
  <si>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</si>
  <si>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</si>
  <si>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</si>
  <si>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</si>
  <si>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</si>
  <si>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</si>
  <si>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17</t>
  </si>
  <si>
    <t>1701</t>
  </si>
  <si>
    <t>1702</t>
  </si>
  <si>
    <t>1703</t>
  </si>
  <si>
    <t>1704</t>
  </si>
  <si>
    <t>1705</t>
  </si>
  <si>
    <t>1706</t>
  </si>
  <si>
    <t>1707</t>
  </si>
  <si>
    <t>18</t>
  </si>
  <si>
    <t>1801</t>
  </si>
  <si>
    <t>1802</t>
  </si>
  <si>
    <t>1803</t>
  </si>
  <si>
    <t>1804</t>
  </si>
  <si>
    <t>1805</t>
  </si>
  <si>
    <t>1806</t>
  </si>
  <si>
    <t>1807</t>
  </si>
  <si>
    <t>1808</t>
  </si>
  <si>
    <t>19</t>
  </si>
  <si>
    <t>1901</t>
  </si>
  <si>
    <t>1902</t>
  </si>
  <si>
    <t>1903</t>
  </si>
  <si>
    <t>1904</t>
  </si>
  <si>
    <t>1905</t>
  </si>
  <si>
    <t>1906</t>
  </si>
  <si>
    <t>1907</t>
  </si>
  <si>
    <t>20</t>
  </si>
  <si>
    <t>2001</t>
  </si>
  <si>
    <t>2002</t>
  </si>
  <si>
    <t>2003</t>
  </si>
  <si>
    <t>2004</t>
  </si>
  <si>
    <t>21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</si>
  <si>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</si>
  <si>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</si>
  <si>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</si>
  <si>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</si>
  <si>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</si>
  <si>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</si>
  <si>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</si>
  <si>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</si>
  <si>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</si>
  <si>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</si>
  <si>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22</t>
  </si>
  <si>
    <t>2201</t>
  </si>
  <si>
    <t>23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</si>
  <si>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</si>
  <si>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</si>
  <si>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</si>
  <si>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</si>
  <si>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</si>
  <si>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</si>
  <si>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</si>
  <si>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</si>
  <si>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</si>
  <si>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</si>
  <si>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</si>
  <si>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</si>
  <si>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</si>
  <si>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</si>
  <si>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</si>
  <si>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</si>
  <si>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</si>
  <si>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</si>
  <si>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</si>
  <si>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</si>
  <si>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</si>
  <si>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</si>
  <si>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24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</si>
  <si>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</si>
  <si>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</si>
  <si>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</si>
  <si>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</si>
  <si>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</si>
  <si>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</si>
  <si>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</si>
  <si>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</si>
  <si>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</si>
  <si>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</si>
  <si>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</si>
  <si>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25</t>
  </si>
  <si>
    <t>2501</t>
  </si>
  <si>
    <t>2502</t>
  </si>
  <si>
    <t>2503</t>
  </si>
  <si>
    <t>2504</t>
  </si>
  <si>
    <t>2505</t>
  </si>
  <si>
    <t>26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</si>
  <si>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</si>
  <si>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</si>
  <si>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</si>
  <si>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</si>
  <si>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</si>
  <si>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</si>
  <si>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</si>
  <si>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</si>
  <si>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</si>
  <si>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</si>
  <si>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</si>
  <si>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27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</si>
  <si>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</si>
  <si>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</si>
  <si>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</si>
  <si>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</si>
  <si>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</si>
  <si>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</si>
  <si>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</si>
  <si>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</si>
  <si>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</si>
  <si>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</si>
  <si>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28</t>
  </si>
  <si>
    <t>2801</t>
  </si>
  <si>
    <t>2802</t>
  </si>
  <si>
    <t>2803</t>
  </si>
  <si>
    <t>2804</t>
  </si>
  <si>
    <t>2805</t>
  </si>
  <si>
    <t>Добрич - град</t>
  </si>
  <si>
    <t>Столична</t>
  </si>
  <si>
    <t>Бяла (Русе)</t>
  </si>
  <si>
    <t>Две Могили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</si>
</sst>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34">
    <font>
      <sz val="10"/>
      <name val="Calibri"/>
      <charset val="204"/>
    </font>
    <font>
      <sz val="10"/>
      <name val="Calibri"/>
      <family val="2"/>
      <charset val="204"/>
    </font>
    <font>
      <sz val="8"/>
      <name val="Tahoma"/>
      <family val="2"/>
      <charset val="204"/>
    </font>
    <font>
      <sz val="8"/>
      <name val="Calibri"/>
      <family val="2"/>
      <charset val="204"/>
    </font>
    <font>
      <b/>
      <sz val="8"/>
      <color indexed="10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name val="Times New Roman"/>
      <family val="1"/>
      <charset val="204"/>
    </font>
    <font>
      <b/>
      <sz val="8"/>
      <color indexed="17"/>
      <name val="Tahoma"/>
      <family val="2"/>
      <charset val="204"/>
    </font>
    <font>
      <sz val="8"/>
      <color indexed="30"/>
      <name val="Tahoma"/>
      <family val="2"/>
      <charset val="204"/>
    </font>
    <font>
      <b/>
      <sz val="8"/>
      <color indexed="36"/>
      <name val="Tahoma"/>
      <family val="2"/>
      <charset val="204"/>
    </font>
    <font>
      <sz val="10"/>
      <name val="Arial"/>
      <family val="2"/>
      <charset val="204"/>
    </font>
    <font>
      <sz val="8"/>
      <color indexed="10"/>
      <name val="Tahoma"/>
      <family val="2"/>
      <charset val="204"/>
    </font>
    <font>
      <sz val="8"/>
      <color indexed="53"/>
      <name val="Tahoma"/>
      <family val="2"/>
      <charset val="204"/>
    </font>
    <font>
      <b/>
      <sz val="8"/>
      <color indexed="53"/>
      <name val="Tahoma"/>
      <family val="2"/>
      <charset val="204"/>
    </font>
    <font>
      <sz val="8"/>
      <color indexed="52"/>
      <name val="Tahoma"/>
      <family val="2"/>
      <charset val="204"/>
    </font>
    <font>
      <sz val="11"/>
      <name val="Calibri"/>
      <family val="2"/>
      <charset val="204"/>
    </font>
    <font>
      <sz val="8"/>
      <color indexed="12"/>
      <name val="Tahoma"/>
      <family val="2"/>
      <charset val="204"/>
    </font>
    <font>
      <b/>
      <sz val="8"/>
      <color indexed="20"/>
      <name val="Tahoma"/>
      <family val="2"/>
      <charset val="204"/>
    </font>
    <font>
      <sz val="8"/>
      <color indexed="48"/>
      <name val="Tahoma"/>
      <family val="2"/>
      <charset val="204"/>
    </font>
    <font>
      <sz val="8"/>
      <color indexed="20"/>
      <name val="Tahoma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8"/>
      <color indexed="30"/>
      <name val="Tahoma"/>
      <family val="2"/>
      <charset val="204"/>
    </font>
    <font>
      <b/>
      <sz val="10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Thoma"/>
      <charset val="204"/>
    </font>
    <font>
      <sz val="8"/>
      <name val="Thoma"/>
      <charset val="204"/>
    </font>
    <font>
      <sz val="8"/>
      <color theme="1"/>
      <name val="Thoma"/>
      <charset val="204"/>
    </font>
    <font>
      <i/>
      <sz val="8"/>
      <name val="Thoma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55"/>
      </left>
      <right/>
      <top style="medium">
        <color indexed="64"/>
      </top>
      <bottom style="medium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12" fillId="0" borderId="0"/>
    <xf numFmtId="0" fontId="8" fillId="0" borderId="0"/>
    <xf numFmtId="9" fontId="1" fillId="0" borderId="0" applyFont="0" applyFill="0" applyBorder="0" applyAlignment="0" applyProtection="0"/>
  </cellStyleXfs>
  <cellXfs count="471">
    <xf numFmtId="0" fontId="0" fillId="0" borderId="0" xfId="0"/>
    <xf numFmtId="49" fontId="0" fillId="0" borderId="0" xfId="0" applyNumberForma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9" fillId="0" borderId="9" xfId="2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10" fillId="0" borderId="9" xfId="2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12" xfId="2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3" fontId="11" fillId="3" borderId="3" xfId="2" applyNumberFormat="1" applyFont="1" applyFill="1" applyBorder="1" applyAlignment="1">
      <alignment horizontal="right" vertical="center" wrapText="1"/>
    </xf>
    <xf numFmtId="3" fontId="11" fillId="3" borderId="19" xfId="2" applyNumberFormat="1" applyFont="1" applyFill="1" applyBorder="1" applyAlignment="1">
      <alignment horizontal="right" vertical="center" wrapText="1"/>
    </xf>
    <xf numFmtId="3" fontId="11" fillId="0" borderId="3" xfId="2" applyNumberFormat="1" applyFont="1" applyBorder="1" applyAlignment="1">
      <alignment vertical="center"/>
    </xf>
    <xf numFmtId="3" fontId="11" fillId="0" borderId="19" xfId="2" applyNumberFormat="1" applyFont="1" applyBorder="1" applyAlignment="1">
      <alignment vertical="center"/>
    </xf>
    <xf numFmtId="3" fontId="11" fillId="0" borderId="19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3" fontId="6" fillId="3" borderId="23" xfId="2" applyNumberFormat="1" applyFont="1" applyFill="1" applyBorder="1" applyAlignment="1">
      <alignment horizontal="right" vertical="center" wrapText="1"/>
    </xf>
    <xf numFmtId="3" fontId="2" fillId="3" borderId="24" xfId="2" applyNumberFormat="1" applyFont="1" applyFill="1" applyBorder="1" applyAlignment="1">
      <alignment horizontal="right" vertical="center" wrapText="1"/>
    </xf>
    <xf numFmtId="3" fontId="14" fillId="0" borderId="23" xfId="2" applyNumberFormat="1" applyFont="1" applyBorder="1" applyAlignment="1">
      <alignment vertical="center"/>
    </xf>
    <xf numFmtId="3" fontId="2" fillId="0" borderId="24" xfId="2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right" vertical="center" wrapText="1"/>
    </xf>
    <xf numFmtId="3" fontId="14" fillId="0" borderId="23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/>
    </xf>
    <xf numFmtId="3" fontId="2" fillId="0" borderId="23" xfId="2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vertical="center" wrapText="1"/>
    </xf>
    <xf numFmtId="3" fontId="2" fillId="0" borderId="26" xfId="2" applyNumberFormat="1" applyFont="1" applyBorder="1" applyAlignment="1">
      <alignment vertical="center"/>
    </xf>
    <xf numFmtId="3" fontId="2" fillId="3" borderId="27" xfId="2" applyNumberFormat="1" applyFont="1" applyFill="1" applyBorder="1" applyAlignment="1">
      <alignment horizontal="right" vertical="center" wrapText="1"/>
    </xf>
    <xf numFmtId="3" fontId="2" fillId="0" borderId="27" xfId="2" applyNumberFormat="1" applyFont="1" applyBorder="1" applyAlignment="1">
      <alignment vertical="center"/>
    </xf>
    <xf numFmtId="3" fontId="7" fillId="0" borderId="27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14" fillId="0" borderId="21" xfId="0" applyFont="1" applyBorder="1" applyAlignment="1">
      <alignment vertical="center"/>
    </xf>
    <xf numFmtId="3" fontId="11" fillId="3" borderId="3" xfId="0" applyNumberFormat="1" applyFont="1" applyFill="1" applyBorder="1" applyAlignment="1">
      <alignment horizontal="right" vertical="center" wrapText="1"/>
    </xf>
    <xf numFmtId="3" fontId="2" fillId="3" borderId="23" xfId="2" applyNumberFormat="1" applyFont="1" applyFill="1" applyBorder="1" applyAlignment="1">
      <alignment horizontal="right" vertical="center" wrapText="1"/>
    </xf>
    <xf numFmtId="3" fontId="14" fillId="0" borderId="2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2" xfId="0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/>
    </xf>
    <xf numFmtId="3" fontId="14" fillId="3" borderId="24" xfId="2" applyNumberFormat="1" applyFont="1" applyFill="1" applyBorder="1" applyAlignment="1">
      <alignment horizontal="right" vertical="center" wrapText="1"/>
    </xf>
    <xf numFmtId="3" fontId="14" fillId="0" borderId="24" xfId="2" applyNumberFormat="1" applyFont="1" applyBorder="1" applyAlignment="1">
      <alignment vertical="center"/>
    </xf>
    <xf numFmtId="3" fontId="14" fillId="0" borderId="24" xfId="0" applyNumberFormat="1" applyFont="1" applyBorder="1" applyAlignment="1">
      <alignment horizontal="right" vertical="center" wrapText="1"/>
    </xf>
    <xf numFmtId="3" fontId="7" fillId="3" borderId="24" xfId="2" applyNumberFormat="1" applyFont="1" applyFill="1" applyBorder="1" applyAlignment="1">
      <alignment horizontal="right" vertical="center" wrapText="1"/>
    </xf>
    <xf numFmtId="3" fontId="7" fillId="3" borderId="27" xfId="2" applyNumberFormat="1" applyFont="1" applyFill="1" applyBorder="1" applyAlignment="1">
      <alignment horizontal="right" vertical="center" wrapText="1"/>
    </xf>
    <xf numFmtId="3" fontId="14" fillId="0" borderId="26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11" fillId="4" borderId="3" xfId="2" applyNumberFormat="1" applyFont="1" applyFill="1" applyBorder="1" applyAlignment="1">
      <alignment vertical="center"/>
    </xf>
    <xf numFmtId="3" fontId="11" fillId="4" borderId="3" xfId="0" applyNumberFormat="1" applyFont="1" applyFill="1" applyBorder="1" applyAlignment="1">
      <alignment horizontal="right" vertical="center" wrapText="1"/>
    </xf>
    <xf numFmtId="3" fontId="7" fillId="0" borderId="23" xfId="2" applyNumberFormat="1" applyFont="1" applyBorder="1" applyAlignment="1">
      <alignment vertical="center"/>
    </xf>
    <xf numFmtId="3" fontId="7" fillId="0" borderId="24" xfId="2" applyNumberFormat="1" applyFont="1" applyBorder="1" applyAlignment="1">
      <alignment vertical="center"/>
    </xf>
    <xf numFmtId="3" fontId="7" fillId="4" borderId="23" xfId="2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/>
    </xf>
    <xf numFmtId="3" fontId="14" fillId="3" borderId="27" xfId="2" applyNumberFormat="1" applyFont="1" applyFill="1" applyBorder="1" applyAlignment="1">
      <alignment horizontal="right" vertical="center" wrapText="1"/>
    </xf>
    <xf numFmtId="3" fontId="14" fillId="0" borderId="27" xfId="2" applyNumberFormat="1" applyFont="1" applyBorder="1" applyAlignment="1">
      <alignment vertical="center"/>
    </xf>
    <xf numFmtId="3" fontId="14" fillId="0" borderId="27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3" fontId="5" fillId="3" borderId="23" xfId="2" applyNumberFormat="1" applyFont="1" applyFill="1" applyBorder="1" applyAlignment="1">
      <alignment horizontal="right" vertical="center" wrapText="1"/>
    </xf>
    <xf numFmtId="0" fontId="7" fillId="0" borderId="21" xfId="0" applyFont="1" applyBorder="1" applyAlignment="1">
      <alignment vertical="center"/>
    </xf>
    <xf numFmtId="3" fontId="0" fillId="0" borderId="29" xfId="0" applyNumberFormat="1" applyBorder="1"/>
    <xf numFmtId="3" fontId="11" fillId="0" borderId="0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4" borderId="3" xfId="2" applyNumberFormat="1" applyFont="1" applyFill="1" applyBorder="1" applyAlignment="1">
      <alignment horizontal="right" vertical="center" wrapText="1"/>
    </xf>
    <xf numFmtId="3" fontId="11" fillId="0" borderId="30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3" fontId="11" fillId="0" borderId="2" xfId="2" applyNumberFormat="1" applyFont="1" applyBorder="1" applyAlignment="1">
      <alignment vertical="center"/>
    </xf>
    <xf numFmtId="3" fontId="11" fillId="3" borderId="4" xfId="2" applyNumberFormat="1" applyFont="1" applyFill="1" applyBorder="1" applyAlignment="1">
      <alignment horizontal="right" vertical="center" wrapText="1"/>
    </xf>
    <xf numFmtId="3" fontId="11" fillId="0" borderId="4" xfId="2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center"/>
    </xf>
    <xf numFmtId="3" fontId="7" fillId="0" borderId="27" xfId="2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5" fillId="3" borderId="23" xfId="2" applyNumberFormat="1" applyFont="1" applyFill="1" applyBorder="1" applyAlignment="1">
      <alignment horizontal="right" vertical="center" wrapText="1"/>
    </xf>
    <xf numFmtId="3" fontId="15" fillId="0" borderId="23" xfId="2" applyNumberFormat="1" applyFont="1" applyBorder="1" applyAlignment="1">
      <alignment vertical="center"/>
    </xf>
    <xf numFmtId="3" fontId="15" fillId="0" borderId="23" xfId="0" applyNumberFormat="1" applyFont="1" applyBorder="1" applyAlignment="1">
      <alignment horizontal="right" vertical="center" wrapText="1"/>
    </xf>
    <xf numFmtId="3" fontId="14" fillId="0" borderId="28" xfId="0" applyNumberFormat="1" applyFont="1" applyFill="1" applyBorder="1" applyAlignment="1">
      <alignment horizontal="right" vertical="center" wrapText="1"/>
    </xf>
    <xf numFmtId="0" fontId="16" fillId="0" borderId="21" xfId="0" applyFont="1" applyBorder="1" applyAlignment="1">
      <alignment vertic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5" xfId="0" applyFont="1" applyBorder="1" applyAlignment="1">
      <alignment vertical="center" wrapText="1"/>
    </xf>
    <xf numFmtId="3" fontId="16" fillId="0" borderId="26" xfId="0" applyNumberFormat="1" applyFont="1" applyBorder="1" applyAlignment="1">
      <alignment vertical="center"/>
    </xf>
    <xf numFmtId="3" fontId="16" fillId="3" borderId="27" xfId="2" applyNumberFormat="1" applyFont="1" applyFill="1" applyBorder="1" applyAlignment="1">
      <alignment horizontal="right" vertical="center" wrapText="1"/>
    </xf>
    <xf numFmtId="3" fontId="16" fillId="0" borderId="27" xfId="2" applyNumberFormat="1" applyFont="1" applyBorder="1" applyAlignment="1">
      <alignment vertical="center"/>
    </xf>
    <xf numFmtId="3" fontId="16" fillId="0" borderId="27" xfId="0" applyNumberFormat="1" applyFont="1" applyBorder="1" applyAlignment="1">
      <alignment horizontal="right" vertical="center" wrapText="1"/>
    </xf>
    <xf numFmtId="3" fontId="16" fillId="0" borderId="23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4" fillId="0" borderId="6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3" fontId="10" fillId="0" borderId="13" xfId="0" applyNumberFormat="1" applyFont="1" applyBorder="1" applyAlignment="1">
      <alignment horizontal="left" vertical="center"/>
    </xf>
    <xf numFmtId="3" fontId="11" fillId="0" borderId="16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left" vertical="center"/>
    </xf>
    <xf numFmtId="3" fontId="11" fillId="0" borderId="21" xfId="0" applyNumberFormat="1" applyFont="1" applyBorder="1" applyAlignment="1">
      <alignment horizontal="left" vertical="center"/>
    </xf>
    <xf numFmtId="3" fontId="14" fillId="0" borderId="21" xfId="0" applyNumberFormat="1" applyFont="1" applyBorder="1" applyAlignment="1">
      <alignment horizontal="left" vertical="center"/>
    </xf>
    <xf numFmtId="3" fontId="7" fillId="0" borderId="21" xfId="0" applyNumberFormat="1" applyFont="1" applyBorder="1" applyAlignment="1">
      <alignment horizontal="left" vertical="center"/>
    </xf>
    <xf numFmtId="3" fontId="16" fillId="0" borderId="21" xfId="0" applyNumberFormat="1" applyFont="1" applyBorder="1" applyAlignment="1">
      <alignment horizontal="left" vertical="center"/>
    </xf>
    <xf numFmtId="164" fontId="11" fillId="0" borderId="18" xfId="0" applyNumberFormat="1" applyFont="1" applyBorder="1" applyAlignment="1">
      <alignment vertical="center" wrapText="1"/>
    </xf>
    <xf numFmtId="164" fontId="7" fillId="0" borderId="22" xfId="0" applyNumberFormat="1" applyFont="1" applyBorder="1" applyAlignment="1">
      <alignment vertical="center" wrapText="1"/>
    </xf>
    <xf numFmtId="164" fontId="7" fillId="0" borderId="25" xfId="0" applyNumberFormat="1" applyFont="1" applyBorder="1" applyAlignment="1">
      <alignment vertical="center" wrapText="1"/>
    </xf>
    <xf numFmtId="164" fontId="14" fillId="0" borderId="22" xfId="0" applyNumberFormat="1" applyFont="1" applyBorder="1" applyAlignment="1">
      <alignment vertical="center" wrapText="1"/>
    </xf>
    <xf numFmtId="164" fontId="14" fillId="0" borderId="25" xfId="0" applyNumberFormat="1" applyFont="1" applyBorder="1" applyAlignment="1">
      <alignment vertical="center" wrapText="1"/>
    </xf>
    <xf numFmtId="164" fontId="11" fillId="0" borderId="31" xfId="0" applyNumberFormat="1" applyFont="1" applyBorder="1" applyAlignment="1">
      <alignment vertical="center" wrapText="1"/>
    </xf>
    <xf numFmtId="164" fontId="16" fillId="0" borderId="25" xfId="0" applyNumberFormat="1" applyFont="1" applyBorder="1" applyAlignment="1">
      <alignment vertical="center" wrapText="1"/>
    </xf>
    <xf numFmtId="3" fontId="0" fillId="0" borderId="0" xfId="0" applyNumberFormat="1"/>
    <xf numFmtId="0" fontId="0" fillId="0" borderId="17" xfId="0" applyBorder="1"/>
    <xf numFmtId="0" fontId="0" fillId="0" borderId="17" xfId="0" applyBorder="1" applyAlignment="1">
      <alignment vertical="justify"/>
    </xf>
    <xf numFmtId="3" fontId="0" fillId="0" borderId="17" xfId="0" applyNumberFormat="1" applyBorder="1"/>
    <xf numFmtId="4" fontId="0" fillId="0" borderId="17" xfId="0" applyNumberFormat="1" applyBorder="1"/>
    <xf numFmtId="3" fontId="11" fillId="0" borderId="17" xfId="0" applyNumberFormat="1" applyFont="1" applyBorder="1" applyAlignment="1">
      <alignment horizontal="right" vertical="center" wrapText="1"/>
    </xf>
    <xf numFmtId="166" fontId="4" fillId="0" borderId="0" xfId="3" applyNumberFormat="1" applyFont="1" applyFill="1" applyBorder="1" applyAlignment="1">
      <alignment horizontal="right" vertical="center"/>
    </xf>
    <xf numFmtId="166" fontId="9" fillId="0" borderId="0" xfId="3" applyNumberFormat="1" applyFont="1" applyBorder="1" applyAlignment="1">
      <alignment vertical="center"/>
    </xf>
    <xf numFmtId="166" fontId="10" fillId="0" borderId="0" xfId="3" applyNumberFormat="1" applyFont="1" applyBorder="1" applyAlignment="1">
      <alignment vertical="center"/>
    </xf>
    <xf numFmtId="166" fontId="10" fillId="0" borderId="13" xfId="3" applyNumberFormat="1" applyFont="1" applyBorder="1" applyAlignment="1">
      <alignment vertical="center"/>
    </xf>
    <xf numFmtId="166" fontId="11" fillId="3" borderId="3" xfId="3" applyNumberFormat="1" applyFont="1" applyFill="1" applyBorder="1" applyAlignment="1">
      <alignment horizontal="right" vertical="center" wrapText="1"/>
    </xf>
    <xf numFmtId="166" fontId="11" fillId="0" borderId="3" xfId="3" applyNumberFormat="1" applyFont="1" applyBorder="1" applyAlignment="1">
      <alignment vertical="center"/>
    </xf>
    <xf numFmtId="166" fontId="11" fillId="0" borderId="3" xfId="3" applyNumberFormat="1" applyFont="1" applyBorder="1" applyAlignment="1">
      <alignment horizontal="right" vertical="center" wrapText="1"/>
    </xf>
    <xf numFmtId="166" fontId="6" fillId="3" borderId="23" xfId="3" applyNumberFormat="1" applyFont="1" applyFill="1" applyBorder="1" applyAlignment="1">
      <alignment horizontal="right" vertical="center" wrapText="1"/>
    </xf>
    <xf numFmtId="166" fontId="14" fillId="0" borderId="23" xfId="3" applyNumberFormat="1" applyFont="1" applyBorder="1" applyAlignment="1">
      <alignment vertical="center"/>
    </xf>
    <xf numFmtId="166" fontId="14" fillId="0" borderId="23" xfId="3" applyNumberFormat="1" applyFont="1" applyBorder="1" applyAlignment="1">
      <alignment horizontal="right" vertical="center" wrapText="1"/>
    </xf>
    <xf numFmtId="166" fontId="2" fillId="0" borderId="23" xfId="3" applyNumberFormat="1" applyFont="1" applyBorder="1" applyAlignment="1">
      <alignment vertical="center"/>
    </xf>
    <xf numFmtId="166" fontId="7" fillId="0" borderId="23" xfId="3" applyNumberFormat="1" applyFont="1" applyBorder="1" applyAlignment="1">
      <alignment horizontal="right" vertical="center" wrapText="1"/>
    </xf>
    <xf numFmtId="166" fontId="2" fillId="0" borderId="26" xfId="3" applyNumberFormat="1" applyFont="1" applyBorder="1" applyAlignment="1">
      <alignment vertical="center"/>
    </xf>
    <xf numFmtId="166" fontId="7" fillId="0" borderId="26" xfId="3" applyNumberFormat="1" applyFont="1" applyBorder="1" applyAlignment="1">
      <alignment horizontal="right" vertical="center" wrapText="1"/>
    </xf>
    <xf numFmtId="166" fontId="2" fillId="3" borderId="23" xfId="3" applyNumberFormat="1" applyFont="1" applyFill="1" applyBorder="1" applyAlignment="1">
      <alignment horizontal="right" vertical="center" wrapText="1"/>
    </xf>
    <xf numFmtId="166" fontId="14" fillId="0" borderId="26" xfId="3" applyNumberFormat="1" applyFont="1" applyBorder="1" applyAlignment="1">
      <alignment horizontal="right" vertical="center" wrapText="1"/>
    </xf>
    <xf numFmtId="166" fontId="11" fillId="4" borderId="3" xfId="3" applyNumberFormat="1" applyFont="1" applyFill="1" applyBorder="1" applyAlignment="1">
      <alignment vertical="center"/>
    </xf>
    <xf numFmtId="166" fontId="11" fillId="4" borderId="3" xfId="3" applyNumberFormat="1" applyFont="1" applyFill="1" applyBorder="1" applyAlignment="1">
      <alignment horizontal="right" vertical="center" wrapText="1"/>
    </xf>
    <xf numFmtId="166" fontId="7" fillId="0" borderId="23" xfId="3" applyNumberFormat="1" applyFont="1" applyBorder="1" applyAlignment="1">
      <alignment vertical="center"/>
    </xf>
    <xf numFmtId="166" fontId="7" fillId="4" borderId="23" xfId="3" applyNumberFormat="1" applyFont="1" applyFill="1" applyBorder="1" applyAlignment="1">
      <alignment vertical="center"/>
    </xf>
    <xf numFmtId="166" fontId="7" fillId="0" borderId="2" xfId="3" applyNumberFormat="1" applyFont="1" applyBorder="1" applyAlignment="1">
      <alignment horizontal="right" vertical="center" wrapText="1"/>
    </xf>
    <xf numFmtId="166" fontId="14" fillId="0" borderId="26" xfId="3" applyNumberFormat="1" applyFont="1" applyBorder="1" applyAlignment="1">
      <alignment vertical="center"/>
    </xf>
    <xf numFmtId="166" fontId="5" fillId="3" borderId="23" xfId="3" applyNumberFormat="1" applyFont="1" applyFill="1" applyBorder="1" applyAlignment="1">
      <alignment horizontal="right" vertical="center" wrapText="1"/>
    </xf>
    <xf numFmtId="166" fontId="11" fillId="0" borderId="2" xfId="3" applyNumberFormat="1" applyFont="1" applyBorder="1" applyAlignment="1">
      <alignment vertical="center"/>
    </xf>
    <xf numFmtId="166" fontId="11" fillId="0" borderId="2" xfId="3" applyNumberFormat="1" applyFont="1" applyBorder="1" applyAlignment="1">
      <alignment horizontal="right" vertical="center" wrapText="1"/>
    </xf>
    <xf numFmtId="166" fontId="15" fillId="3" borderId="23" xfId="3" applyNumberFormat="1" applyFont="1" applyFill="1" applyBorder="1" applyAlignment="1">
      <alignment horizontal="right" vertical="center" wrapText="1"/>
    </xf>
    <xf numFmtId="166" fontId="15" fillId="0" borderId="23" xfId="3" applyNumberFormat="1" applyFont="1" applyBorder="1" applyAlignment="1">
      <alignment vertical="center"/>
    </xf>
    <xf numFmtId="166" fontId="15" fillId="0" borderId="23" xfId="3" applyNumberFormat="1" applyFont="1" applyBorder="1" applyAlignment="1">
      <alignment horizontal="right" vertical="center" wrapText="1"/>
    </xf>
    <xf numFmtId="166" fontId="16" fillId="0" borderId="26" xfId="3" applyNumberFormat="1" applyFont="1" applyBorder="1" applyAlignment="1">
      <alignment vertical="center"/>
    </xf>
    <xf numFmtId="166" fontId="7" fillId="0" borderId="23" xfId="3" applyNumberFormat="1" applyFont="1" applyFill="1" applyBorder="1" applyAlignment="1">
      <alignment horizontal="right" vertical="center" wrapText="1"/>
    </xf>
    <xf numFmtId="165" fontId="4" fillId="0" borderId="8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165" fontId="11" fillId="0" borderId="2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165" fontId="11" fillId="0" borderId="3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 vertical="center"/>
    </xf>
    <xf numFmtId="165" fontId="16" fillId="0" borderId="13" xfId="0" applyNumberFormat="1" applyFont="1" applyBorder="1" applyAlignment="1">
      <alignment vertical="center"/>
    </xf>
    <xf numFmtId="0" fontId="5" fillId="2" borderId="33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164" fontId="11" fillId="0" borderId="30" xfId="0" applyNumberFormat="1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2" fillId="0" borderId="35" xfId="2" applyNumberFormat="1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 wrapText="1"/>
    </xf>
    <xf numFmtId="164" fontId="7" fillId="0" borderId="34" xfId="0" applyNumberFormat="1" applyFont="1" applyBorder="1" applyAlignment="1">
      <alignment vertical="center" wrapText="1"/>
    </xf>
    <xf numFmtId="164" fontId="7" fillId="0" borderId="36" xfId="0" applyNumberFormat="1" applyFont="1" applyBorder="1" applyAlignment="1">
      <alignment vertical="center" wrapText="1"/>
    </xf>
    <xf numFmtId="166" fontId="2" fillId="0" borderId="35" xfId="3" applyNumberFormat="1" applyFont="1" applyBorder="1" applyAlignment="1">
      <alignment vertical="center"/>
    </xf>
    <xf numFmtId="166" fontId="7" fillId="0" borderId="35" xfId="3" applyNumberFormat="1" applyFont="1" applyBorder="1" applyAlignment="1">
      <alignment horizontal="right" vertical="center" wrapText="1"/>
    </xf>
    <xf numFmtId="3" fontId="11" fillId="3" borderId="2" xfId="2" applyNumberFormat="1" applyFont="1" applyFill="1" applyBorder="1" applyAlignment="1">
      <alignment horizontal="right" vertical="center" wrapText="1"/>
    </xf>
    <xf numFmtId="166" fontId="11" fillId="3" borderId="2" xfId="3" applyNumberFormat="1" applyFont="1" applyFill="1" applyBorder="1" applyAlignment="1">
      <alignment horizontal="right" vertical="center" wrapText="1"/>
    </xf>
    <xf numFmtId="164" fontId="7" fillId="0" borderId="13" xfId="0" applyNumberFormat="1" applyFont="1" applyBorder="1" applyAlignment="1">
      <alignment vertical="center" wrapText="1"/>
    </xf>
    <xf numFmtId="0" fontId="0" fillId="0" borderId="13" xfId="0" applyBorder="1"/>
    <xf numFmtId="0" fontId="0" fillId="0" borderId="0" xfId="0" applyBorder="1"/>
    <xf numFmtId="0" fontId="25" fillId="0" borderId="0" xfId="0" applyFont="1" applyAlignment="1">
      <alignment horizontal="center"/>
    </xf>
    <xf numFmtId="164" fontId="7" fillId="0" borderId="31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7" fillId="0" borderId="37" xfId="0" applyNumberFormat="1" applyFont="1" applyBorder="1" applyAlignment="1">
      <alignment vertical="center" wrapText="1"/>
    </xf>
    <xf numFmtId="0" fontId="2" fillId="0" borderId="0" xfId="0" applyFont="1"/>
    <xf numFmtId="1" fontId="2" fillId="0" borderId="0" xfId="0" applyNumberFormat="1" applyFont="1"/>
    <xf numFmtId="1" fontId="4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 vertical="center" shrinkToFit="1"/>
    </xf>
    <xf numFmtId="1" fontId="18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1" fontId="18" fillId="0" borderId="13" xfId="0" applyNumberFormat="1" applyFont="1" applyBorder="1" applyAlignment="1">
      <alignment horizontal="right" vertical="center"/>
    </xf>
    <xf numFmtId="1" fontId="19" fillId="0" borderId="0" xfId="0" applyNumberFormat="1" applyFont="1"/>
    <xf numFmtId="1" fontId="2" fillId="0" borderId="38" xfId="0" applyNumberFormat="1" applyFont="1" applyBorder="1"/>
    <xf numFmtId="0" fontId="5" fillId="2" borderId="39" xfId="0" applyFont="1" applyFill="1" applyBorder="1" applyAlignment="1">
      <alignment horizontal="center"/>
    </xf>
    <xf numFmtId="3" fontId="9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13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7" fillId="0" borderId="13" xfId="0" applyFont="1" applyFill="1" applyBorder="1" applyAlignment="1">
      <alignment vertical="center" wrapText="1"/>
    </xf>
    <xf numFmtId="3" fontId="2" fillId="0" borderId="0" xfId="0" applyNumberFormat="1" applyFont="1"/>
    <xf numFmtId="3" fontId="2" fillId="0" borderId="13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3" fontId="19" fillId="0" borderId="0" xfId="0" applyNumberFormat="1" applyFont="1" applyBorder="1"/>
    <xf numFmtId="0" fontId="1" fillId="0" borderId="0" xfId="0" applyFont="1"/>
    <xf numFmtId="0" fontId="22" fillId="0" borderId="0" xfId="0" applyFont="1"/>
    <xf numFmtId="165" fontId="2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165" fontId="18" fillId="0" borderId="13" xfId="0" applyNumberFormat="1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/>
    <xf numFmtId="165" fontId="2" fillId="0" borderId="13" xfId="0" applyNumberFormat="1" applyFont="1" applyBorder="1" applyAlignment="1">
      <alignment horizontal="right" vertical="center"/>
    </xf>
    <xf numFmtId="165" fontId="2" fillId="0" borderId="38" xfId="0" applyNumberFormat="1" applyFont="1" applyBorder="1" applyAlignment="1">
      <alignment horizontal="right" vertical="center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66" fontId="9" fillId="0" borderId="0" xfId="3" applyNumberFormat="1" applyFont="1" applyFill="1" applyBorder="1" applyAlignment="1">
      <alignment horizontal="right" vertical="center"/>
    </xf>
    <xf numFmtId="166" fontId="18" fillId="0" borderId="0" xfId="3" applyNumberFormat="1" applyFont="1" applyFill="1" applyBorder="1" applyAlignment="1">
      <alignment horizontal="right" vertical="center"/>
    </xf>
    <xf numFmtId="166" fontId="13" fillId="0" borderId="0" xfId="3" applyNumberFormat="1" applyFont="1" applyFill="1" applyBorder="1" applyAlignment="1">
      <alignment horizontal="right" vertical="center"/>
    </xf>
    <xf numFmtId="166" fontId="7" fillId="0" borderId="0" xfId="3" applyNumberFormat="1" applyFont="1" applyFill="1" applyBorder="1" applyAlignment="1">
      <alignment horizontal="right" vertical="center"/>
    </xf>
    <xf numFmtId="166" fontId="19" fillId="0" borderId="0" xfId="3" applyNumberFormat="1" applyFont="1" applyFill="1" applyBorder="1" applyAlignment="1">
      <alignment horizontal="right" vertical="center"/>
    </xf>
    <xf numFmtId="166" fontId="18" fillId="0" borderId="13" xfId="3" applyNumberFormat="1" applyFont="1" applyFill="1" applyBorder="1" applyAlignment="1">
      <alignment horizontal="right" vertical="center"/>
    </xf>
    <xf numFmtId="166" fontId="2" fillId="0" borderId="0" xfId="3" applyNumberFormat="1" applyFont="1" applyFill="1" applyBorder="1" applyAlignment="1">
      <alignment horizontal="right" vertical="center"/>
    </xf>
    <xf numFmtId="166" fontId="2" fillId="0" borderId="43" xfId="3" applyNumberFormat="1" applyFont="1" applyFill="1" applyBorder="1" applyAlignment="1">
      <alignment horizontal="right" vertical="center"/>
    </xf>
    <xf numFmtId="166" fontId="13" fillId="0" borderId="43" xfId="3" applyNumberFormat="1" applyFont="1" applyFill="1" applyBorder="1" applyAlignment="1">
      <alignment horizontal="right" vertical="center"/>
    </xf>
    <xf numFmtId="166" fontId="2" fillId="0" borderId="13" xfId="3" applyNumberFormat="1" applyFont="1" applyFill="1" applyBorder="1" applyAlignment="1">
      <alignment horizontal="right" vertical="center"/>
    </xf>
    <xf numFmtId="166" fontId="7" fillId="0" borderId="43" xfId="3" applyNumberFormat="1" applyFont="1" applyFill="1" applyBorder="1" applyAlignment="1">
      <alignment horizontal="right" vertical="center"/>
    </xf>
    <xf numFmtId="166" fontId="11" fillId="3" borderId="19" xfId="3" applyNumberFormat="1" applyFont="1" applyFill="1" applyBorder="1" applyAlignment="1">
      <alignment horizontal="right" vertical="center" wrapText="1"/>
    </xf>
    <xf numFmtId="166" fontId="6" fillId="3" borderId="24" xfId="3" applyNumberFormat="1" applyFont="1" applyFill="1" applyBorder="1" applyAlignment="1">
      <alignment horizontal="right" vertical="center" wrapText="1"/>
    </xf>
    <xf numFmtId="166" fontId="2" fillId="0" borderId="24" xfId="3" applyNumberFormat="1" applyFont="1" applyBorder="1" applyAlignment="1">
      <alignment vertical="center"/>
    </xf>
    <xf numFmtId="166" fontId="2" fillId="0" borderId="27" xfId="3" applyNumberFormat="1" applyFont="1" applyBorder="1" applyAlignment="1">
      <alignment vertical="center"/>
    </xf>
    <xf numFmtId="166" fontId="2" fillId="3" borderId="24" xfId="3" applyNumberFormat="1" applyFont="1" applyFill="1" applyBorder="1" applyAlignment="1">
      <alignment horizontal="right" vertical="center" wrapText="1"/>
    </xf>
    <xf numFmtId="166" fontId="14" fillId="0" borderId="24" xfId="3" applyNumberFormat="1" applyFont="1" applyBorder="1" applyAlignment="1">
      <alignment vertical="center"/>
    </xf>
    <xf numFmtId="166" fontId="7" fillId="0" borderId="24" xfId="3" applyNumberFormat="1" applyFont="1" applyBorder="1" applyAlignment="1">
      <alignment vertical="center"/>
    </xf>
    <xf numFmtId="166" fontId="14" fillId="0" borderId="27" xfId="3" applyNumberFormat="1" applyFont="1" applyBorder="1" applyAlignment="1">
      <alignment vertical="center"/>
    </xf>
    <xf numFmtId="166" fontId="5" fillId="3" borderId="24" xfId="3" applyNumberFormat="1" applyFont="1" applyFill="1" applyBorder="1" applyAlignment="1">
      <alignment horizontal="right" vertical="center" wrapText="1"/>
    </xf>
    <xf numFmtId="166" fontId="2" fillId="0" borderId="40" xfId="3" applyNumberFormat="1" applyFont="1" applyBorder="1" applyAlignment="1">
      <alignment vertical="center"/>
    </xf>
    <xf numFmtId="166" fontId="11" fillId="3" borderId="4" xfId="3" applyNumberFormat="1" applyFont="1" applyFill="1" applyBorder="1" applyAlignment="1">
      <alignment horizontal="right" vertical="center" wrapText="1"/>
    </xf>
    <xf numFmtId="166" fontId="11" fillId="4" borderId="19" xfId="3" applyNumberFormat="1" applyFont="1" applyFill="1" applyBorder="1" applyAlignment="1">
      <alignment horizontal="right" vertical="center" wrapText="1"/>
    </xf>
    <xf numFmtId="166" fontId="11" fillId="0" borderId="4" xfId="3" applyNumberFormat="1" applyFont="1" applyBorder="1" applyAlignment="1">
      <alignment vertical="center"/>
    </xf>
    <xf numFmtId="166" fontId="15" fillId="3" borderId="24" xfId="3" applyNumberFormat="1" applyFont="1" applyFill="1" applyBorder="1" applyAlignment="1">
      <alignment horizontal="right" vertical="center" wrapText="1"/>
    </xf>
    <xf numFmtId="166" fontId="16" fillId="0" borderId="27" xfId="3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3" fontId="2" fillId="0" borderId="13" xfId="2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 wrapText="1"/>
    </xf>
    <xf numFmtId="1" fontId="2" fillId="0" borderId="13" xfId="0" applyNumberFormat="1" applyFont="1" applyBorder="1"/>
    <xf numFmtId="166" fontId="2" fillId="0" borderId="13" xfId="3" applyNumberFormat="1" applyFont="1" applyBorder="1" applyAlignment="1">
      <alignment vertical="center"/>
    </xf>
    <xf numFmtId="166" fontId="7" fillId="0" borderId="13" xfId="3" applyNumberFormat="1" applyFont="1" applyBorder="1" applyAlignment="1">
      <alignment horizontal="right" vertical="center" wrapText="1"/>
    </xf>
    <xf numFmtId="164" fontId="7" fillId="0" borderId="44" xfId="0" applyNumberFormat="1" applyFont="1" applyBorder="1" applyAlignment="1">
      <alignment vertical="center" wrapText="1"/>
    </xf>
    <xf numFmtId="164" fontId="7" fillId="0" borderId="45" xfId="0" applyNumberFormat="1" applyFont="1" applyBorder="1" applyAlignment="1">
      <alignment vertical="center" wrapText="1"/>
    </xf>
    <xf numFmtId="164" fontId="7" fillId="0" borderId="46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166" fontId="20" fillId="0" borderId="0" xfId="3" applyNumberFormat="1" applyFont="1" applyFill="1" applyBorder="1" applyAlignment="1">
      <alignment horizontal="right" vertical="center"/>
    </xf>
    <xf numFmtId="166" fontId="21" fillId="0" borderId="0" xfId="3" applyNumberFormat="1" applyFont="1" applyFill="1" applyBorder="1" applyAlignment="1">
      <alignment horizontal="right" vertical="center"/>
    </xf>
    <xf numFmtId="166" fontId="2" fillId="0" borderId="47" xfId="3" applyNumberFormat="1" applyFont="1" applyFill="1" applyBorder="1" applyAlignment="1">
      <alignment horizontal="right" vertical="center"/>
    </xf>
    <xf numFmtId="166" fontId="20" fillId="0" borderId="13" xfId="3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3" fontId="24" fillId="0" borderId="15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2" fillId="3" borderId="48" xfId="2" applyNumberFormat="1" applyFont="1" applyFill="1" applyBorder="1" applyAlignment="1">
      <alignment horizontal="right" vertical="center" wrapText="1"/>
    </xf>
    <xf numFmtId="3" fontId="2" fillId="3" borderId="0" xfId="2" applyNumberFormat="1" applyFont="1" applyFill="1" applyBorder="1" applyAlignment="1">
      <alignment horizontal="right" vertical="center" wrapText="1"/>
    </xf>
    <xf numFmtId="3" fontId="2" fillId="0" borderId="48" xfId="2" applyNumberFormat="1" applyFont="1" applyBorder="1" applyAlignment="1">
      <alignment vertical="center"/>
    </xf>
    <xf numFmtId="3" fontId="7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/>
    </xf>
    <xf numFmtId="166" fontId="2" fillId="0" borderId="28" xfId="3" applyNumberFormat="1" applyFont="1" applyBorder="1" applyAlignment="1">
      <alignment vertical="center"/>
    </xf>
    <xf numFmtId="166" fontId="7" fillId="0" borderId="28" xfId="3" applyNumberFormat="1" applyFont="1" applyBorder="1" applyAlignment="1">
      <alignment horizontal="right" vertical="center" wrapText="1"/>
    </xf>
    <xf numFmtId="3" fontId="4" fillId="0" borderId="50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16" fillId="0" borderId="51" xfId="0" applyNumberFormat="1" applyFont="1" applyBorder="1" applyAlignment="1">
      <alignment vertical="center"/>
    </xf>
    <xf numFmtId="0" fontId="22" fillId="0" borderId="0" xfId="0" applyFont="1" applyBorder="1"/>
    <xf numFmtId="0" fontId="1" fillId="0" borderId="17" xfId="0" applyFont="1" applyBorder="1"/>
    <xf numFmtId="3" fontId="2" fillId="0" borderId="17" xfId="0" applyNumberFormat="1" applyFont="1" applyBorder="1" applyAlignment="1">
      <alignment horizontal="right" vertical="center"/>
    </xf>
    <xf numFmtId="0" fontId="22" fillId="0" borderId="17" xfId="0" applyFont="1" applyBorder="1"/>
    <xf numFmtId="3" fontId="4" fillId="0" borderId="49" xfId="0" applyNumberFormat="1" applyFont="1" applyBorder="1" applyAlignment="1">
      <alignment horizontal="left" vertical="center"/>
    </xf>
    <xf numFmtId="3" fontId="19" fillId="0" borderId="52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0" fontId="25" fillId="0" borderId="53" xfId="0" applyFont="1" applyBorder="1" applyAlignment="1">
      <alignment horizontal="center"/>
    </xf>
    <xf numFmtId="3" fontId="11" fillId="0" borderId="55" xfId="0" applyNumberFormat="1" applyFont="1" applyBorder="1" applyAlignment="1">
      <alignment horizontal="right" vertical="center"/>
    </xf>
    <xf numFmtId="3" fontId="7" fillId="0" borderId="55" xfId="0" applyNumberFormat="1" applyFont="1" applyBorder="1" applyAlignment="1">
      <alignment vertical="center"/>
    </xf>
    <xf numFmtId="3" fontId="11" fillId="0" borderId="55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horizontal="right" vertical="center"/>
    </xf>
    <xf numFmtId="3" fontId="0" fillId="0" borderId="9" xfId="0" applyNumberFormat="1" applyBorder="1"/>
    <xf numFmtId="0" fontId="9" fillId="0" borderId="0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0" xfId="2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14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3" fontId="7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5" fillId="0" borderId="0" xfId="2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9" fillId="0" borderId="55" xfId="0" applyNumberFormat="1" applyFont="1" applyBorder="1" applyAlignment="1">
      <alignment horizontal="right" vertical="center"/>
    </xf>
    <xf numFmtId="3" fontId="2" fillId="0" borderId="55" xfId="0" applyNumberFormat="1" applyFont="1" applyBorder="1" applyAlignment="1">
      <alignment horizontal="right" vertical="center"/>
    </xf>
    <xf numFmtId="3" fontId="19" fillId="0" borderId="57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center"/>
    </xf>
    <xf numFmtId="3" fontId="5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0" fontId="0" fillId="0" borderId="0" xfId="0" applyFill="1"/>
    <xf numFmtId="3" fontId="11" fillId="3" borderId="0" xfId="2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14" fillId="3" borderId="0" xfId="2" applyNumberFormat="1" applyFont="1" applyFill="1" applyBorder="1" applyAlignment="1">
      <alignment horizontal="right" vertical="center" wrapText="1"/>
    </xf>
    <xf numFmtId="3" fontId="7" fillId="3" borderId="0" xfId="2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1" fillId="4" borderId="0" xfId="2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right" vertical="center" wrapText="1"/>
    </xf>
    <xf numFmtId="3" fontId="7" fillId="4" borderId="0" xfId="2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Border="1" applyAlignment="1">
      <alignment vertical="center"/>
    </xf>
    <xf numFmtId="3" fontId="16" fillId="3" borderId="0" xfId="2" applyNumberFormat="1" applyFont="1" applyFill="1" applyBorder="1" applyAlignment="1">
      <alignment horizontal="right" vertical="center" wrapText="1"/>
    </xf>
    <xf numFmtId="3" fontId="16" fillId="0" borderId="0" xfId="2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26" fillId="0" borderId="0" xfId="0" applyFont="1"/>
    <xf numFmtId="3" fontId="9" fillId="0" borderId="58" xfId="0" applyNumberFormat="1" applyFont="1" applyBorder="1" applyAlignment="1">
      <alignment horizontal="right" vertical="center"/>
    </xf>
    <xf numFmtId="3" fontId="20" fillId="0" borderId="58" xfId="0" applyNumberFormat="1" applyFont="1" applyBorder="1" applyAlignment="1">
      <alignment horizontal="right" vertical="center"/>
    </xf>
    <xf numFmtId="3" fontId="20" fillId="0" borderId="4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 wrapText="1"/>
    </xf>
    <xf numFmtId="3" fontId="14" fillId="0" borderId="0" xfId="2" applyNumberFormat="1" applyFont="1" applyFill="1" applyBorder="1" applyAlignment="1">
      <alignment vertical="center"/>
    </xf>
    <xf numFmtId="3" fontId="11" fillId="0" borderId="57" xfId="0" applyNumberFormat="1" applyFont="1" applyBorder="1" applyAlignment="1">
      <alignment horizontal="right" vertical="center"/>
    </xf>
    <xf numFmtId="3" fontId="14" fillId="0" borderId="0" xfId="0" applyNumberFormat="1" applyFont="1"/>
    <xf numFmtId="1" fontId="16" fillId="0" borderId="0" xfId="0" applyNumberFormat="1" applyFont="1"/>
    <xf numFmtId="1" fontId="16" fillId="0" borderId="38" xfId="0" applyNumberFormat="1" applyFont="1" applyBorder="1"/>
    <xf numFmtId="3" fontId="16" fillId="0" borderId="0" xfId="0" applyNumberFormat="1" applyFont="1"/>
    <xf numFmtId="3" fontId="16" fillId="0" borderId="13" xfId="0" applyNumberFormat="1" applyFont="1" applyBorder="1"/>
    <xf numFmtId="0" fontId="11" fillId="0" borderId="30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11" fillId="0" borderId="61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6" fillId="0" borderId="63" xfId="0" applyFont="1" applyBorder="1" applyAlignment="1">
      <alignment vertical="center" wrapText="1"/>
    </xf>
    <xf numFmtId="0" fontId="0" fillId="0" borderId="0" xfId="0" applyNumberFormat="1"/>
    <xf numFmtId="0" fontId="0" fillId="0" borderId="0" xfId="0" pivotButton="1"/>
    <xf numFmtId="0" fontId="6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29" fillId="0" borderId="64" xfId="0" applyFont="1" applyBorder="1"/>
    <xf numFmtId="0" fontId="29" fillId="0" borderId="1" xfId="0" applyFont="1" applyBorder="1" applyAlignment="1">
      <alignment horizontal="center" wrapText="1"/>
    </xf>
    <xf numFmtId="0" fontId="0" fillId="0" borderId="65" xfId="0" applyBorder="1"/>
    <xf numFmtId="3" fontId="0" fillId="0" borderId="66" xfId="0" applyNumberFormat="1" applyBorder="1"/>
    <xf numFmtId="0" fontId="0" fillId="0" borderId="67" xfId="0" applyBorder="1"/>
    <xf numFmtId="3" fontId="0" fillId="0" borderId="68" xfId="0" applyNumberFormat="1" applyBorder="1"/>
    <xf numFmtId="0" fontId="0" fillId="0" borderId="69" xfId="0" applyBorder="1"/>
    <xf numFmtId="3" fontId="0" fillId="0" borderId="70" xfId="0" applyNumberFormat="1" applyBorder="1"/>
    <xf numFmtId="0" fontId="29" fillId="0" borderId="32" xfId="0" applyFont="1" applyBorder="1"/>
    <xf numFmtId="3" fontId="29" fillId="0" borderId="62" xfId="0" applyNumberFormat="1" applyFont="1" applyBorder="1"/>
    <xf numFmtId="1" fontId="5" fillId="2" borderId="32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1" fillId="0" borderId="0" xfId="0" applyFont="1" applyBorder="1"/>
    <xf numFmtId="166" fontId="7" fillId="0" borderId="28" xfId="3" applyNumberFormat="1" applyFont="1" applyFill="1" applyBorder="1" applyAlignment="1">
      <alignment horizontal="right" vertical="center" wrapText="1"/>
    </xf>
    <xf numFmtId="166" fontId="5" fillId="0" borderId="23" xfId="3" applyNumberFormat="1" applyFont="1" applyBorder="1" applyAlignment="1">
      <alignment horizontal="right" vertical="center" wrapText="1"/>
    </xf>
    <xf numFmtId="166" fontId="2" fillId="0" borderId="26" xfId="3" applyNumberFormat="1" applyFont="1" applyBorder="1" applyAlignment="1">
      <alignment horizontal="right" vertical="center" wrapText="1"/>
    </xf>
    <xf numFmtId="166" fontId="14" fillId="0" borderId="28" xfId="3" applyNumberFormat="1" applyFont="1" applyFill="1" applyBorder="1" applyAlignment="1">
      <alignment horizontal="right" vertical="center" wrapText="1"/>
    </xf>
    <xf numFmtId="166" fontId="16" fillId="0" borderId="26" xfId="3" applyNumberFormat="1" applyFont="1" applyBorder="1" applyAlignment="1">
      <alignment horizontal="right" vertical="center" wrapText="1"/>
    </xf>
    <xf numFmtId="0" fontId="0" fillId="5" borderId="0" xfId="0" applyFill="1"/>
    <xf numFmtId="0" fontId="2" fillId="5" borderId="21" xfId="0" applyFont="1" applyFill="1" applyBorder="1" applyAlignment="1">
      <alignment vertical="center"/>
    </xf>
    <xf numFmtId="3" fontId="2" fillId="5" borderId="21" xfId="0" applyNumberFormat="1" applyFont="1" applyFill="1" applyBorder="1" applyAlignment="1">
      <alignment horizontal="left" vertical="center"/>
    </xf>
    <xf numFmtId="3" fontId="2" fillId="5" borderId="17" xfId="0" applyNumberFormat="1" applyFont="1" applyFill="1" applyBorder="1" applyAlignment="1">
      <alignment horizontal="right" vertical="center"/>
    </xf>
    <xf numFmtId="3" fontId="7" fillId="5" borderId="51" xfId="0" applyNumberFormat="1" applyFont="1" applyFill="1" applyBorder="1" applyAlignment="1">
      <alignment vertical="center"/>
    </xf>
    <xf numFmtId="3" fontId="7" fillId="5" borderId="17" xfId="0" applyNumberFormat="1" applyFont="1" applyFill="1" applyBorder="1" applyAlignment="1">
      <alignment vertical="center"/>
    </xf>
    <xf numFmtId="3" fontId="7" fillId="5" borderId="55" xfId="0" applyNumberFormat="1" applyFont="1" applyFill="1" applyBorder="1" applyAlignment="1">
      <alignment vertical="center"/>
    </xf>
    <xf numFmtId="3" fontId="2" fillId="5" borderId="55" xfId="0" applyNumberFormat="1" applyFont="1" applyFill="1" applyBorder="1" applyAlignment="1">
      <alignment horizontal="right" vertical="center"/>
    </xf>
    <xf numFmtId="0" fontId="7" fillId="5" borderId="0" xfId="0" applyFont="1" applyFill="1" applyBorder="1" applyAlignment="1">
      <alignment vertical="center" wrapText="1"/>
    </xf>
    <xf numFmtId="3" fontId="2" fillId="5" borderId="0" xfId="2" applyNumberFormat="1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2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/>
    </xf>
    <xf numFmtId="49" fontId="11" fillId="0" borderId="2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14" fillId="0" borderId="21" xfId="0" applyNumberFormat="1" applyFont="1" applyBorder="1" applyAlignment="1">
      <alignment vertical="center"/>
    </xf>
    <xf numFmtId="0" fontId="6" fillId="0" borderId="73" xfId="0" applyFont="1" applyBorder="1"/>
    <xf numFmtId="0" fontId="2" fillId="0" borderId="73" xfId="0" applyFont="1" applyBorder="1"/>
    <xf numFmtId="1" fontId="30" fillId="0" borderId="74" xfId="0" applyNumberFormat="1" applyFont="1" applyFill="1" applyBorder="1"/>
    <xf numFmtId="1" fontId="31" fillId="0" borderId="74" xfId="0" applyNumberFormat="1" applyFont="1" applyFill="1" applyBorder="1"/>
    <xf numFmtId="1" fontId="31" fillId="0" borderId="74" xfId="0" applyNumberFormat="1" applyFont="1" applyFill="1" applyBorder="1" applyAlignment="1">
      <alignment horizontal="right"/>
    </xf>
    <xf numFmtId="1" fontId="31" fillId="0" borderId="74" xfId="0" applyNumberFormat="1" applyFont="1" applyBorder="1" applyAlignment="1">
      <alignment horizontal="right"/>
    </xf>
    <xf numFmtId="0" fontId="31" fillId="0" borderId="74" xfId="0" applyFont="1" applyFill="1" applyBorder="1"/>
    <xf numFmtId="1" fontId="32" fillId="0" borderId="74" xfId="0" applyNumberFormat="1" applyFont="1" applyBorder="1"/>
    <xf numFmtId="0" fontId="17" fillId="0" borderId="0" xfId="0" applyFont="1" applyAlignment="1">
      <alignment horizontal="justify"/>
    </xf>
    <xf numFmtId="0" fontId="0" fillId="0" borderId="17" xfId="0" applyBorder="1" applyAlignment="1">
      <alignment vertical="justify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justify"/>
    </xf>
    <xf numFmtId="3" fontId="9" fillId="0" borderId="0" xfId="0" applyNumberFormat="1" applyFont="1" applyFill="1" applyBorder="1" applyAlignment="1">
      <alignment horizontal="right" vertical="center"/>
    </xf>
    <xf numFmtId="3" fontId="19" fillId="0" borderId="72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19" fillId="0" borderId="51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49" fontId="30" fillId="0" borderId="74" xfId="0" applyNumberFormat="1" applyFont="1" applyFill="1" applyBorder="1"/>
    <xf numFmtId="164" fontId="30" fillId="0" borderId="74" xfId="0" applyNumberFormat="1" applyFont="1" applyFill="1" applyBorder="1" applyAlignment="1">
      <alignment horizontal="right" wrapText="1"/>
    </xf>
    <xf numFmtId="49" fontId="31" fillId="0" borderId="74" xfId="0" applyNumberFormat="1" applyFont="1" applyFill="1" applyBorder="1"/>
    <xf numFmtId="164" fontId="31" fillId="0" borderId="74" xfId="0" applyNumberFormat="1" applyFont="1" applyFill="1" applyBorder="1" applyAlignment="1">
      <alignment horizontal="right" wrapText="1"/>
    </xf>
    <xf numFmtId="164" fontId="31" fillId="0" borderId="74" xfId="0" applyNumberFormat="1" applyFont="1" applyFill="1" applyBorder="1" applyAlignment="1">
      <alignment horizontal="right"/>
    </xf>
    <xf numFmtId="164" fontId="31" fillId="0" borderId="74" xfId="0" applyNumberFormat="1" applyFont="1" applyFill="1" applyBorder="1"/>
    <xf numFmtId="164" fontId="33" fillId="0" borderId="74" xfId="0" applyNumberFormat="1" applyFont="1" applyFill="1" applyBorder="1" applyAlignment="1">
      <alignment horizontal="right"/>
    </xf>
    <xf numFmtId="0" fontId="23" fillId="0" borderId="0" xfId="0" applyFont="1"/>
    <xf numFmtId="164" fontId="30" fillId="0" borderId="74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3" fontId="4" fillId="0" borderId="71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3" fontId="19" fillId="0" borderId="72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horizontal="right" vertical="center"/>
    </xf>
    <xf numFmtId="3" fontId="19" fillId="0" borderId="51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1"/>
    <cellStyle name="Normal_2007 - 2012 битови отпадъци по общини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Илиана Павлова" refreshedDate="43088.460248611111" createdVersion="5" refreshedVersion="5" minRefreshableVersion="3" recordCount="301">
  <cacheSource type="worksheet">
    <worksheetSource ref="D2:N303" sheet="quantity"/>
  </cacheSource>
  <cacheFields count="11">
    <cacheField name="страна" numFmtId="0">
      <sharedItems containsBlank="1" count="55">
        <m/>
        <s v="Разлог"/>
        <s v="Благоевград"/>
        <s v="Гоце Делчев"/>
        <s v="Сандански"/>
        <s v="Петрич"/>
        <s v="Доспат"/>
        <s v="Бургас"/>
        <s v="Малко Търново"/>
        <s v="Созопол"/>
        <s v="Провадия"/>
        <s v="Варна"/>
        <s v="Велико Търново"/>
        <s v="Левски"/>
        <s v="Бяла"/>
        <s v="Севлиево"/>
        <s v="Видин"/>
        <s v="Оряхово"/>
        <s v="Враца"/>
        <s v="Монтана"/>
        <s v="Луковит"/>
        <s v="Габрово"/>
        <s v="Добрич"/>
        <s v="Кърджали"/>
        <s v="Дупница"/>
        <s v="Троян"/>
        <s v="Ловеч"/>
        <s v="Пазарджик"/>
        <s v="Панагюрище"/>
        <s v="Перник"/>
        <s v="Плевен"/>
        <s v="Асеновград"/>
        <s v="Пловдив"/>
        <s v="Карлово"/>
        <s v="Разград"/>
        <s v="Русе"/>
        <s v="Силистра"/>
        <s v="Омуртаг"/>
        <s v="Ямбол"/>
        <s v="Стара Загора"/>
        <s v="Смолян"/>
        <s v="Мадан"/>
        <s v="Рудозем"/>
        <s v="София столица"/>
        <s v="Златица"/>
        <s v="Костинброд"/>
        <s v="Ботевград"/>
        <s v="Горна Малина"/>
        <s v="Костенец"/>
        <s v="Антоново"/>
        <s v="Търговище"/>
        <s v="Хасково"/>
        <s v="Харманли"/>
        <s v="Шумен"/>
        <s v="Елхово"/>
      </sharedItems>
    </cacheField>
    <cacheField name="2007" numFmtId="3">
      <sharedItems containsString="0" containsBlank="1" containsNumber="1" minValue="4059" maxValue="2747605" count="42">
        <n v="2747605"/>
        <n v="1579942"/>
        <n v="384201"/>
        <n v="305396"/>
        <n v="412855"/>
        <n v="477490"/>
        <n v="1167663"/>
        <n v="718970"/>
        <n v="448693"/>
        <n v="123337"/>
        <m/>
        <n v="10913.9"/>
        <n v="19647"/>
        <n v="9763"/>
        <n v="261364"/>
        <n v="176116"/>
        <n v="130090"/>
        <n v="48508"/>
        <n v="61695"/>
        <n v="45534"/>
        <n v="132919"/>
        <n v="55292"/>
        <n v="78693"/>
        <n v="62009"/>
        <n v="51920"/>
        <n v="203291"/>
        <n v="126319"/>
        <n v="160069"/>
        <n v="420951"/>
        <n v="48850"/>
        <n v="76699"/>
        <n v="4223"/>
        <n v="74910"/>
        <n v="52902"/>
        <n v="254540"/>
        <n v="136081"/>
        <n v="4059"/>
        <n v="104877"/>
        <n v="37675"/>
        <n v="137208"/>
        <n v="66145"/>
        <n v="36339"/>
      </sharedItems>
    </cacheField>
    <cacheField name="2008" numFmtId="3">
      <sharedItems containsString="0" containsBlank="1" containsNumber="1" containsInteger="1" minValue="0" maxValue="3115781" count="259">
        <n v="3115781"/>
        <n v="1716512"/>
        <n v="421313"/>
        <n v="365240"/>
        <n v="455658"/>
        <n v="474301"/>
        <n v="1399269"/>
        <n v="925391"/>
        <n v="473878"/>
        <n v="129393"/>
        <m/>
        <n v="37351"/>
        <n v="7987"/>
        <n v="3645"/>
        <n v="1309"/>
        <n v="14149"/>
        <n v="9300"/>
        <n v="12000"/>
        <n v="1071"/>
        <n v="2578"/>
        <n v="6600"/>
        <n v="249064"/>
        <n v="15558"/>
        <n v="71987"/>
        <n v="4415"/>
        <n v="17106"/>
        <n v="3018"/>
        <n v="28539"/>
        <n v="13906"/>
        <n v="4504"/>
        <n v="8773"/>
        <n v="640"/>
        <n v="18338"/>
        <n v="193981"/>
        <n v="2154"/>
        <n v="9396"/>
        <n v="5460"/>
        <n v="2600"/>
        <n v="141329"/>
        <n v="1420"/>
        <n v="6480"/>
        <n v="6302"/>
        <n v="6732"/>
        <n v="3496"/>
        <n v="5637"/>
        <n v="2975"/>
        <n v="127394"/>
        <n v="37006"/>
        <n v="13945"/>
        <n v="4019"/>
        <n v="2420"/>
        <n v="5046"/>
        <n v="8091"/>
        <n v="4793"/>
        <n v="48029"/>
        <n v="2645"/>
        <n v="1400"/>
        <n v="43973"/>
        <n v="1533"/>
        <n v="33252"/>
        <n v="85"/>
        <n v="2025"/>
        <n v="6827"/>
        <n v="251"/>
        <n v="57473"/>
        <n v="3701"/>
        <n v="7641"/>
        <n v="16266"/>
        <n v="6895"/>
        <n v="3879"/>
        <n v="4915"/>
        <n v="2354"/>
        <n v="3674"/>
        <n v="8148"/>
        <n v="45128"/>
        <n v="27000"/>
        <n v="2580"/>
        <n v="9822"/>
        <n v="5726"/>
        <n v="153410"/>
        <n v="73786"/>
        <n v="7735"/>
        <n v="1298"/>
        <n v="59326"/>
        <n v="5900"/>
        <n v="155"/>
        <n v="2250"/>
        <n v="2960"/>
        <n v="63316"/>
        <n v="4500"/>
        <n v="1754"/>
        <n v="4325"/>
        <n v="14323"/>
        <n v="19872"/>
        <n v="16074"/>
        <n v="2468"/>
        <n v="80149"/>
        <n v="14000"/>
        <n v="312"/>
        <n v="18200"/>
        <n v="2000"/>
        <n v="26500"/>
        <n v="462"/>
        <n v="16520"/>
        <n v="63717"/>
        <n v="1638"/>
        <n v="1726"/>
        <n v="28000"/>
        <n v="6360"/>
        <n v="4830"/>
        <n v="15457"/>
        <n v="3200"/>
        <n v="2506"/>
        <n v="54613"/>
        <n v="7185"/>
        <n v="3684"/>
        <n v="982"/>
        <n v="3864"/>
        <n v="3136"/>
        <n v="1131"/>
        <n v="9630"/>
        <n v="1611"/>
        <n v="20317"/>
        <n v="1391"/>
        <n v="1682"/>
        <n v="219971"/>
        <n v="14150"/>
        <n v="9705"/>
        <n v="72051"/>
        <n v="2200"/>
        <n v="64597"/>
        <n v="17830"/>
        <n v="9560"/>
        <n v="7125"/>
        <n v="3385"/>
        <n v="147915"/>
        <n v="2262"/>
        <n v="1113"/>
        <n v="2980"/>
        <n v="118000"/>
        <n v="21000"/>
        <n v="2560"/>
        <n v="201537"/>
        <n v="1070"/>
        <n v="600"/>
        <n v="5515"/>
        <n v="315"/>
        <n v="6900"/>
        <n v="5457"/>
        <n v="45000"/>
        <n v="117780"/>
        <n v="890"/>
        <n v="10700"/>
        <n v="243106"/>
        <n v="30800"/>
        <n v="6453"/>
        <n v="4498"/>
        <n v="22540"/>
        <n v="5928"/>
        <n v="3192"/>
        <n v="1314"/>
        <n v="2100"/>
        <n v="113555"/>
        <n v="2130"/>
        <n v="6820"/>
        <n v="10725"/>
        <n v="5236"/>
        <n v="4258"/>
        <n v="6936"/>
        <n v="5527"/>
        <n v="63007"/>
        <n v="4118"/>
        <n v="6219"/>
        <n v="1182"/>
        <n v="35203"/>
        <n v="1550"/>
        <n v="1997"/>
        <n v="94018"/>
        <n v="3039"/>
        <n v="5145"/>
        <n v="3820"/>
        <n v="4140"/>
        <n v="3961"/>
        <n v="64190"/>
        <n v="4396"/>
        <n v="5327"/>
        <n v="35693"/>
        <n v="3712"/>
        <n v="9700"/>
        <n v="17281"/>
        <n v="5000"/>
        <n v="78133"/>
        <n v="5232"/>
        <n v="22887"/>
        <n v="47256"/>
        <n v="2758"/>
        <n v="65212"/>
        <n v="1959"/>
        <n v="7123"/>
        <n v="5120"/>
        <n v="3007"/>
        <n v="3045"/>
        <n v="1874"/>
        <n v="2212"/>
        <n v="32536"/>
        <n v="6136"/>
        <n v="429525"/>
        <n v="138409"/>
        <n v="1379"/>
        <n v="4350"/>
        <n v="6086"/>
        <n v="1100"/>
        <n v="9233"/>
        <n v="4693"/>
        <n v="3901"/>
        <n v="1425"/>
        <n v="9860"/>
        <n v="17520"/>
        <n v="5755"/>
        <n v="14372"/>
        <n v="6575"/>
        <n v="108378"/>
        <n v="333"/>
        <n v="5500"/>
        <n v="25126"/>
        <n v="3960"/>
        <n v="307"/>
        <n v="2170"/>
        <n v="8280"/>
        <n v="56000"/>
        <n v="6702"/>
        <n v="44306"/>
        <n v="1105"/>
        <n v="2909"/>
        <n v="8692"/>
        <n v="31000"/>
        <n v="125379"/>
        <n v="34200"/>
        <n v="4618"/>
        <n v="3800"/>
        <n v="240"/>
        <n v="690"/>
        <n v="27984"/>
        <n v="1671"/>
        <n v="3500"/>
        <n v="63961"/>
        <n v="10300"/>
        <n v="380"/>
        <n v="2987"/>
        <n v="13000"/>
        <n v="2137"/>
        <n v="952"/>
        <n v="33280"/>
        <n v="38726"/>
        <n v="515"/>
        <n v="8634"/>
        <n v="7160"/>
        <n v="0"/>
        <n v="22417"/>
      </sharedItems>
    </cacheField>
    <cacheField name="2009" numFmtId="3">
      <sharedItems containsString="0" containsBlank="1" containsNumber="1" containsInteger="1" minValue="83" maxValue="3186982" count="279">
        <n v="3186982"/>
        <n v="1632445"/>
        <n v="378376"/>
        <n v="401845"/>
        <n v="399993"/>
        <n v="452231"/>
        <n v="1554537"/>
        <n v="1092675"/>
        <n v="461862"/>
        <n v="125793"/>
        <n v="4935"/>
        <n v="3423"/>
        <n v="50941"/>
        <n v="8477"/>
        <n v="3875"/>
        <n v="1219"/>
        <n v="15951"/>
        <n v="8281"/>
        <n v="9195"/>
        <n v="3518"/>
        <n v="8257"/>
        <n v="999"/>
        <n v="2719"/>
        <n v="4003"/>
        <n v="209985"/>
        <n v="17124"/>
        <n v="74625"/>
        <n v="4507"/>
        <n v="13686"/>
        <n v="3620"/>
        <n v="42380"/>
        <n v="22234"/>
        <n v="4488"/>
        <n v="8117"/>
        <n v="5282"/>
        <n v="7420"/>
        <n v="690"/>
        <n v="5812"/>
        <n v="189354"/>
        <n v="3057"/>
        <n v="8969"/>
        <n v="5500"/>
        <n v="2100"/>
        <n v="134979"/>
        <n v="2003"/>
        <n v="3240"/>
        <n v="5489"/>
        <n v="8044"/>
        <n v="4902"/>
        <n v="7871"/>
        <n v="3200"/>
        <n v="147614"/>
        <n v="39857"/>
        <n v="24313"/>
        <n v="3371"/>
        <n v="2530"/>
        <n v="5712"/>
        <n v="9594"/>
        <n v="7376"/>
        <n v="51011"/>
        <n v="2985"/>
        <n v="865"/>
        <n v="43433"/>
        <n v="1473"/>
        <m/>
        <n v="37730"/>
        <n v="83"/>
        <n v="2109"/>
        <n v="1808"/>
        <n v="230"/>
        <n v="50441"/>
        <n v="1823"/>
        <n v="8188"/>
        <n v="17429"/>
        <n v="6720"/>
        <n v="3556"/>
        <n v="5219"/>
        <n v="2263"/>
        <n v="3744"/>
        <n v="1500"/>
        <n v="47771"/>
        <n v="28946"/>
        <n v="2946"/>
        <n v="10936"/>
        <n v="4944"/>
        <n v="116406"/>
        <n v="44698"/>
        <n v="7754"/>
        <n v="8920"/>
        <n v="44854"/>
        <n v="6030"/>
        <n v="300"/>
        <n v="1350"/>
        <n v="2500"/>
        <n v="63726"/>
        <n v="4700"/>
        <n v="1754"/>
        <n v="4228"/>
        <n v="11376"/>
        <n v="20850"/>
        <n v="18249"/>
        <n v="2569"/>
        <n v="79482"/>
        <n v="10000"/>
        <n v="372"/>
        <n v="17535"/>
        <n v="3403"/>
        <n v="26700"/>
        <n v="726"/>
        <n v="2247"/>
        <n v="18499"/>
        <n v="69258"/>
        <n v="1695"/>
        <n v="2095"/>
        <n v="33048"/>
        <n v="5536"/>
        <n v="5085"/>
        <n v="16009"/>
        <n v="2590"/>
        <n v="42823"/>
        <n v="6656"/>
        <n v="3374"/>
        <n v="1861"/>
        <n v="3538"/>
        <n v="2909"/>
        <n v="1031"/>
        <n v="224"/>
        <n v="1472"/>
        <n v="18948"/>
        <n v="1270"/>
        <n v="1540"/>
        <n v="221719"/>
        <n v="1771"/>
        <n v="14670"/>
        <n v="10320"/>
        <n v="40175"/>
        <n v="2200"/>
        <n v="75234"/>
        <n v="39500"/>
        <n v="13160"/>
        <n v="4746"/>
        <n v="16743"/>
        <n v="241015"/>
        <n v="3128"/>
        <n v="946"/>
        <n v="3020"/>
        <n v="207906"/>
        <n v="21500"/>
        <n v="4515"/>
        <n v="172421"/>
        <n v="3300"/>
        <n v="3400"/>
        <n v="6576"/>
        <n v="7370"/>
        <n v="310"/>
        <n v="6041"/>
        <n v="4500"/>
        <n v="122137"/>
        <n v="1099"/>
        <n v="13200"/>
        <n v="249440"/>
        <n v="31857"/>
        <n v="7899"/>
        <n v="10178"/>
        <n v="22904"/>
        <n v="8758"/>
        <n v="6649"/>
        <n v="1281"/>
        <n v="31987"/>
        <n v="5284"/>
        <n v="186"/>
        <n v="27207"/>
        <n v="32926"/>
        <n v="16061"/>
        <n v="4341"/>
        <n v="21317"/>
        <n v="11433"/>
        <n v="5552"/>
        <n v="55478"/>
        <n v="4748"/>
        <n v="9587"/>
        <n v="8447"/>
        <n v="4072"/>
        <n v="22841"/>
        <n v="3141"/>
        <n v="2642"/>
        <n v="101195"/>
        <n v="1968"/>
        <n v="5997"/>
        <n v="3550"/>
        <n v="4472"/>
        <n v="4373"/>
        <n v="73212"/>
        <n v="4893"/>
        <n v="2730"/>
        <n v="49787"/>
        <n v="1345"/>
        <n v="3904"/>
        <n v="13020"/>
        <n v="2114"/>
        <n v="22155"/>
        <n v="150"/>
        <n v="7099"/>
        <n v="74570"/>
        <n v="3837"/>
        <n v="17771"/>
        <n v="49282"/>
        <n v="3680"/>
        <n v="52997"/>
        <n v="2350"/>
        <n v="746"/>
        <n v="2716"/>
        <n v="1958"/>
        <n v="2710"/>
        <n v="2774"/>
        <n v="1681"/>
        <n v="2477"/>
        <n v="29966"/>
        <n v="5619"/>
        <n v="500344"/>
        <n v="146041"/>
        <n v="1509"/>
        <n v="4480"/>
        <n v="5633"/>
        <n v="3253"/>
        <n v="1100"/>
        <n v="3000"/>
        <n v="11510"/>
        <n v="4520"/>
        <n v="3792"/>
        <n v="1400"/>
        <n v="10877"/>
        <n v="19824"/>
        <n v="980"/>
        <n v="3686"/>
        <n v="25759"/>
        <n v="14148"/>
        <n v="6804"/>
        <n v="113566"/>
        <n v="912"/>
        <n v="4929"/>
        <n v="27219"/>
        <n v="2105"/>
        <n v="840"/>
        <n v="2800"/>
        <n v="8327"/>
        <n v="60057"/>
        <n v="6377"/>
        <n v="48931"/>
        <n v="1234"/>
        <n v="2593"/>
        <n v="739"/>
        <n v="25630"/>
        <n v="18735"/>
        <n v="123420"/>
        <n v="30800"/>
        <n v="4324"/>
        <n v="3900"/>
        <n v="338"/>
        <n v="2128"/>
        <n v="28345"/>
        <n v="2436"/>
        <n v="4942"/>
        <n v="45302"/>
        <n v="4269"/>
        <n v="900"/>
        <n v="1973"/>
        <n v="2495"/>
        <n v="540"/>
        <n v="5168"/>
        <n v="2066"/>
        <n v="880"/>
        <n v="28301"/>
        <n v="54110"/>
        <n v="735"/>
        <n v="4469"/>
        <n v="10190"/>
        <n v="7000"/>
        <n v="31716"/>
      </sharedItems>
    </cacheField>
    <cacheField name="2010" numFmtId="3">
      <sharedItems containsString="0" containsBlank="1" containsNumber="1" containsInteger="1" minValue="230" maxValue="2722323" count="293">
        <n v="2722323"/>
        <n v="1481760"/>
        <n v="322413"/>
        <n v="358636"/>
        <n v="372510"/>
        <n v="428201"/>
        <n v="1240563"/>
        <n v="854117"/>
        <n v="386446"/>
        <n v="128758"/>
        <n v="2663"/>
        <n v="1880"/>
        <n v="48038"/>
        <n v="8068"/>
        <n v="3703"/>
        <n v="2816"/>
        <n v="18614"/>
        <n v="4519"/>
        <n v="21459"/>
        <n v="5913"/>
        <n v="3990"/>
        <n v="2335"/>
        <n v="2569"/>
        <n v="2191"/>
        <n v="215073"/>
        <n v="15500"/>
        <n v="79536"/>
        <n v="4729"/>
        <n v="11144"/>
        <n v="3997"/>
        <n v="32341"/>
        <n v="21716"/>
        <n v="4847"/>
        <n v="8615"/>
        <n v="18496"/>
        <n v="7025"/>
        <n v="843"/>
        <n v="6284"/>
        <n v="177608"/>
        <n v="2046"/>
        <n v="8795"/>
        <n v="4425"/>
        <n v="1024"/>
        <n v="132134"/>
        <n v="3090"/>
        <n v="3230"/>
        <n v="5453"/>
        <n v="6046"/>
        <n v="3225"/>
        <n v="5160"/>
        <n v="2980"/>
        <n v="145670"/>
        <n v="40947"/>
        <n v="26723"/>
        <n v="2952"/>
        <n v="1672"/>
        <n v="6262"/>
        <n v="5381"/>
        <n v="7692"/>
        <n v="49586"/>
        <n v="3702"/>
        <n v="753"/>
        <n v="49775"/>
        <n v="3363"/>
        <n v="394"/>
        <n v="380"/>
        <n v="41040"/>
        <n v="547"/>
        <n v="1444"/>
        <n v="1151"/>
        <n v="398"/>
        <n v="367"/>
        <n v="461"/>
        <n v="230"/>
        <n v="53660"/>
        <n v="2174"/>
        <n v="9622"/>
        <n v="17633"/>
        <n v="7933"/>
        <n v="853"/>
        <n v="5266"/>
        <n v="2645"/>
        <n v="4368"/>
        <n v="1302"/>
        <n v="1864"/>
        <n v="46987"/>
        <n v="29946"/>
        <n v="2607"/>
        <n v="9825"/>
        <n v="4609"/>
        <n v="110150"/>
        <n v="46447"/>
        <n v="8625"/>
        <n v="7773"/>
        <n v="38202"/>
        <n v="5729"/>
        <n v="300"/>
        <n v="1400"/>
        <n v="1674"/>
        <n v="32100"/>
        <n v="2360"/>
        <n v="657"/>
        <n v="4667"/>
        <n v="3917"/>
        <n v="15096"/>
        <n v="3558"/>
        <n v="1845"/>
        <n v="55230"/>
        <n v="4000"/>
        <n v="371"/>
        <n v="16872"/>
        <n v="1873"/>
        <n v="24983"/>
        <n v="733"/>
        <n v="2200"/>
        <n v="4198"/>
        <m/>
        <n v="73140"/>
        <n v="1660"/>
        <n v="2235"/>
        <n v="36239"/>
        <n v="5688"/>
        <n v="5594"/>
        <n v="15734"/>
        <n v="3500"/>
        <n v="2490"/>
        <n v="33261"/>
        <n v="4266"/>
        <n v="2156"/>
        <n v="571"/>
        <n v="2249"/>
        <n v="1869"/>
        <n v="656"/>
        <n v="6559"/>
        <n v="933"/>
        <n v="12208"/>
        <n v="808"/>
        <n v="986"/>
        <n v="195917"/>
        <n v="4435"/>
        <n v="6468"/>
        <n v="43175"/>
        <n v="2300"/>
        <n v="74471"/>
        <n v="23840"/>
        <n v="14302"/>
        <n v="4680"/>
        <n v="14960"/>
        <n v="3088"/>
        <n v="179549"/>
        <n v="4722"/>
        <n v="917"/>
        <n v="470"/>
        <n v="151417"/>
        <n v="16500"/>
        <n v="5523"/>
        <n v="112577"/>
        <n v="2750"/>
        <n v="3400"/>
        <n v="7064"/>
        <n v="7240"/>
        <n v="290"/>
        <n v="5276"/>
        <n v="6805"/>
        <n v="3043"/>
        <n v="65147"/>
        <n v="1058"/>
        <n v="10504"/>
        <n v="320356"/>
        <n v="30490"/>
        <n v="3531"/>
        <n v="4991"/>
        <n v="24297"/>
        <n v="4004"/>
        <n v="3055"/>
        <n v="1571"/>
        <n v="14767"/>
        <n v="2428"/>
        <n v="163411"/>
        <n v="12961"/>
        <n v="7117"/>
        <n v="15037"/>
        <n v="7333"/>
        <n v="4603"/>
        <n v="9748"/>
        <n v="5195"/>
        <n v="5817"/>
        <n v="29075"/>
        <n v="2482"/>
        <n v="5012"/>
        <n v="4413"/>
        <n v="2130"/>
        <n v="12011"/>
        <n v="1643"/>
        <n v="1384"/>
        <n v="100066"/>
        <n v="3734"/>
        <n v="8373"/>
        <n v="5196"/>
        <n v="4508"/>
        <n v="3870"/>
        <n v="66535"/>
        <n v="4398"/>
        <n v="3452"/>
        <n v="36838"/>
        <n v="909"/>
        <n v="3469"/>
        <n v="7960"/>
        <n v="15070"/>
        <n v="1600"/>
        <n v="6386"/>
        <n v="55376"/>
        <n v="2775"/>
        <n v="12371"/>
        <n v="35987"/>
        <n v="4243"/>
        <n v="41268"/>
        <n v="1699"/>
        <n v="1236"/>
        <n v="4421"/>
        <n v="3263"/>
        <n v="3709"/>
        <n v="3818"/>
        <n v="2270"/>
        <n v="2690"/>
        <n v="15315"/>
        <n v="2847"/>
        <n v="354168"/>
        <n v="136412"/>
        <n v="1009"/>
        <n v="4450"/>
        <n v="4565"/>
        <n v="3616"/>
        <n v="836"/>
        <n v="2000"/>
        <n v="12829"/>
        <n v="5080"/>
        <n v="3142"/>
        <n v="10000"/>
        <n v="950"/>
        <n v="10877"/>
        <n v="14300"/>
        <n v="894"/>
        <n v="5502"/>
        <n v="2105"/>
        <n v="23585"/>
        <n v="12027"/>
        <n v="6753"/>
        <n v="117223"/>
        <n v="1323"/>
        <n v="4665"/>
        <n v="26385"/>
        <n v="3042"/>
        <n v="934"/>
        <n v="3011"/>
        <n v="8912"/>
        <n v="60500"/>
        <n v="8388"/>
        <n v="39942"/>
        <n v="1380"/>
        <n v="3314"/>
        <n v="947"/>
        <n v="11718"/>
        <n v="22582"/>
        <n v="117161"/>
        <n v="22665"/>
        <n v="4784"/>
        <n v="3900"/>
        <n v="517"/>
        <n v="2635"/>
        <n v="27230"/>
        <n v="4500"/>
        <n v="1717"/>
        <n v="3380"/>
        <n v="20033"/>
        <n v="25800"/>
        <n v="44810"/>
        <n v="4044"/>
        <n v="600"/>
        <n v="1436"/>
        <n v="2337"/>
        <n v="1762"/>
        <n v="567"/>
        <n v="4899"/>
        <n v="881"/>
        <n v="1688"/>
        <n v="26596"/>
        <n v="40529"/>
        <n v="324"/>
        <n v="3540"/>
        <n v="4210"/>
        <n v="7786"/>
        <n v="24669"/>
      </sharedItems>
    </cacheField>
    <cacheField name="2011" numFmtId="3">
      <sharedItems containsString="0" containsBlank="1" containsNumber="1" containsInteger="1" minValue="190" maxValue="2484320" count="292">
        <n v="2484320"/>
        <n v="1403515"/>
        <n v="326157"/>
        <n v="343279"/>
        <n v="325271"/>
        <n v="408808"/>
        <n v="1080805"/>
        <n v="783146"/>
        <n v="297659"/>
        <n v="99861"/>
        <n v="2540"/>
        <n v="1935"/>
        <n v="39247"/>
        <n v="7957"/>
        <n v="3821"/>
        <n v="1517"/>
        <n v="14942"/>
        <n v="4010"/>
        <n v="10881"/>
        <n v="3101"/>
        <n v="4068"/>
        <n v="1198"/>
        <n v="2560"/>
        <n v="2084"/>
        <n v="206376"/>
        <n v="12941"/>
        <n v="69584"/>
        <n v="3390"/>
        <n v="11948"/>
        <n v="4642"/>
        <n v="47855"/>
        <n v="20617"/>
        <n v="4657"/>
        <n v="7778"/>
        <n v="9692"/>
        <n v="5334"/>
        <n v="808"/>
        <n v="7130"/>
        <n v="170300"/>
        <n v="2150"/>
        <n v="7490"/>
        <n v="4748"/>
        <n v="2200"/>
        <n v="125650"/>
        <n v="1408"/>
        <n v="2486"/>
        <n v="5594"/>
        <n v="6424"/>
        <n v="3549"/>
        <n v="5631"/>
        <n v="2970"/>
        <n v="101386"/>
        <n v="39931"/>
        <n v="17878"/>
        <n v="3342"/>
        <n v="1729"/>
        <n v="5934"/>
        <n v="6800"/>
        <n v="7726"/>
        <n v="12451"/>
        <n v="3847"/>
        <n v="1748"/>
        <n v="32030"/>
        <n v="1383"/>
        <n v="240"/>
        <n v="320"/>
        <n v="26577"/>
        <n v="514"/>
        <n v="718"/>
        <n v="1202"/>
        <n v="267"/>
        <n v="289"/>
        <n v="330"/>
        <n v="190"/>
        <n v="36905"/>
        <n v="886"/>
        <n v="3795"/>
        <n v="17085"/>
        <n v="3266"/>
        <n v="2374"/>
        <n v="5025"/>
        <n v="1161"/>
        <n v="1774"/>
        <n v="770"/>
        <n v="769"/>
        <n v="65069"/>
        <n v="28886"/>
        <n v="6665"/>
        <n v="24802"/>
        <n v="4716"/>
        <n v="74913"/>
        <n v="16476"/>
        <n v="8729"/>
        <n v="7680"/>
        <n v="31796"/>
        <n v="5727"/>
        <n v="1587"/>
        <n v="1399"/>
        <n v="1519"/>
        <n v="27800"/>
        <n v="1950"/>
        <n v="601"/>
        <n v="4078"/>
        <n v="3412"/>
        <n v="13004"/>
        <n v="3131"/>
        <n v="1624"/>
        <n v="61368"/>
        <n v="5312"/>
        <n v="376"/>
        <n v="15153"/>
        <n v="298"/>
        <n v="32312"/>
        <n v="1703"/>
        <n v="2504"/>
        <n v="3710"/>
        <m/>
        <n v="108792"/>
        <n v="1409"/>
        <n v="5007"/>
        <n v="65662"/>
        <n v="6128"/>
        <n v="6310"/>
        <n v="13580"/>
        <n v="8496"/>
        <n v="36805"/>
        <n v="4661"/>
        <n v="2304"/>
        <n v="1251"/>
        <n v="2457"/>
        <n v="2032"/>
        <n v="681"/>
        <n v="7019"/>
        <n v="992"/>
        <n v="13422"/>
        <n v="914"/>
        <n v="1072"/>
        <n v="142235"/>
        <n v="1876"/>
        <n v="3022"/>
        <n v="3421"/>
        <n v="41235"/>
        <n v="2600"/>
        <n v="42656"/>
        <n v="17015"/>
        <n v="7610"/>
        <n v="5010"/>
        <n v="15155"/>
        <n v="2635"/>
        <n v="183691"/>
        <n v="2468"/>
        <n v="862"/>
        <n v="709"/>
        <n v="154428"/>
        <n v="19000"/>
        <n v="6224"/>
        <n v="111625"/>
        <n v="1978"/>
        <n v="1100"/>
        <n v="5501"/>
        <n v="4258"/>
        <n v="2079"/>
        <n v="2120"/>
        <n v="6814"/>
        <n v="3846"/>
        <n v="72417"/>
        <n v="1062"/>
        <n v="10450"/>
        <n v="243059"/>
        <n v="17061"/>
        <n v="2701"/>
        <n v="4422"/>
        <n v="19465"/>
        <n v="4653"/>
        <n v="7718"/>
        <n v="768"/>
        <n v="12182"/>
        <n v="3138"/>
        <n v="126801"/>
        <n v="6858"/>
        <n v="9825"/>
        <n v="12134"/>
        <n v="4168"/>
        <n v="1719"/>
        <n v="1886"/>
        <n v="3660"/>
        <n v="3900"/>
        <n v="38041"/>
        <n v="3219"/>
        <n v="6805"/>
        <n v="5585"/>
        <n v="2844"/>
        <n v="15576"/>
        <n v="2133"/>
        <n v="1879"/>
        <n v="100697"/>
        <n v="2473"/>
        <n v="5440"/>
        <n v="5351"/>
        <n v="4231"/>
        <n v="4069"/>
        <n v="72115"/>
        <n v="4646"/>
        <n v="2372"/>
        <n v="38086"/>
        <n v="922"/>
        <n v="3297"/>
        <n v="8628"/>
        <n v="1545"/>
        <n v="15505"/>
        <n v="1629"/>
        <n v="6560"/>
        <n v="55934"/>
        <n v="3090"/>
        <n v="8078"/>
        <n v="41878"/>
        <n v="2888"/>
        <n v="44497"/>
        <n v="2776"/>
        <n v="729"/>
        <n v="2595"/>
        <n v="1827"/>
        <n v="2841"/>
        <n v="2838"/>
        <n v="1650"/>
        <n v="1724"/>
        <n v="23205"/>
        <n v="4312"/>
        <n v="309056"/>
        <n v="129170"/>
        <n v="1201"/>
        <n v="2022"/>
        <n v="8595"/>
        <n v="1631"/>
        <n v="3142"/>
        <n v="938"/>
        <n v="500"/>
        <n v="11382"/>
        <n v="4505"/>
        <n v="3876"/>
        <n v="9047"/>
        <n v="650"/>
        <n v="10900"/>
        <n v="14000"/>
        <n v="529"/>
        <n v="6547"/>
        <n v="2346"/>
        <n v="31265"/>
        <n v="9887"/>
        <n v="5000"/>
        <n v="110019"/>
        <n v="1603"/>
        <n v="4332"/>
        <n v="24331"/>
        <n v="3183"/>
        <n v="1972"/>
        <n v="8106"/>
        <n v="60500"/>
        <n v="5952"/>
        <n v="31936"/>
        <n v="1608"/>
        <n v="3367"/>
        <n v="826"/>
        <n v="8713"/>
        <n v="17422"/>
        <n v="83127"/>
        <n v="11744"/>
        <n v="3800"/>
        <n v="1116"/>
        <n v="1052"/>
        <n v="13936"/>
        <n v="5287"/>
        <n v="3637"/>
        <n v="6938"/>
        <n v="5487"/>
        <n v="30130"/>
        <n v="48122"/>
        <n v="3628"/>
        <n v="1903"/>
        <n v="1656"/>
        <n v="3309"/>
        <n v="2174"/>
        <n v="1904"/>
        <n v="4590"/>
        <n v="1800"/>
        <n v="1700"/>
        <n v="25458"/>
        <n v="36479"/>
        <n v="270"/>
        <n v="1499"/>
        <n v="5030"/>
        <n v="25019"/>
      </sharedItems>
    </cacheField>
    <cacheField name="2012" numFmtId="3">
      <sharedItems containsString="0" containsBlank="1" containsNumber="1" minValue="140" maxValue="2240595" count="292">
        <n v="2240595"/>
        <n v="1282000"/>
        <n v="283214"/>
        <n v="305508"/>
        <n v="295793"/>
        <n v="397485"/>
        <n v="958595"/>
        <n v="709435"/>
        <n v="249160"/>
        <n v="89466"/>
        <n v="2354"/>
        <n v="1767"/>
        <n v="33363"/>
        <n v="8039"/>
        <n v="3875"/>
        <n v="1371"/>
        <n v="14470"/>
        <n v="3713"/>
        <n v="9946"/>
        <n v="2815"/>
        <n v="2169"/>
        <n v="1099"/>
        <n v="2556"/>
        <n v="1929"/>
        <n v="195955"/>
        <n v="11125"/>
        <n v="68400"/>
        <n v="3315"/>
        <n v="9621"/>
        <n v="1101"/>
        <n v="51606"/>
        <n v="12478"/>
        <n v="4874"/>
        <n v="8617"/>
        <n v="10150"/>
        <n v="5789"/>
        <n v="1297"/>
        <n v="7582"/>
        <n v="146405"/>
        <n v="2119"/>
        <n v="6294"/>
        <n v="4036"/>
        <n v="1825"/>
        <n v="105629"/>
        <n v="1386"/>
        <n v="2244"/>
        <n v="5056"/>
        <n v="6168"/>
        <n v="3480"/>
        <n v="5518"/>
        <n v="2650"/>
        <n v="93211"/>
        <n v="38722"/>
        <n v="12569"/>
        <n v="3545"/>
        <n v="1700"/>
        <n v="5898"/>
        <n v="6146"/>
        <n v="8249"/>
        <n v="12875"/>
        <n v="3314"/>
        <n v="193"/>
        <n v="30644"/>
        <n v="1424"/>
        <n v="145"/>
        <n v="265"/>
        <n v="26080"/>
        <n v="441"/>
        <n v="405"/>
        <n v="1031"/>
        <n v="217"/>
        <n v="245"/>
        <n v="251"/>
        <n v="140"/>
        <n v="39413"/>
        <n v="1092"/>
        <n v="4683"/>
        <n v="16771"/>
        <n v="4051"/>
        <n v="2663"/>
        <n v="4918"/>
        <n v="1423"/>
        <n v="2170"/>
        <n v="695"/>
        <n v="947"/>
        <n v="43270"/>
        <n v="26247"/>
        <n v="2643"/>
        <n v="9844"/>
        <n v="4536"/>
        <n v="72703"/>
        <n v="15209"/>
        <n v="6272"/>
        <n v="8033"/>
        <n v="33437"/>
        <n v="4955"/>
        <n v="1683"/>
        <n v="1810"/>
        <n v="1304"/>
        <n v="28163"/>
        <n v="1973"/>
        <n v="614"/>
        <n v="4126"/>
        <n v="3430"/>
        <n v="13214"/>
        <n v="3165"/>
        <n v="1641"/>
        <n v="57688"/>
        <n v="4328"/>
        <n v="399"/>
        <n v="14926"/>
        <n v="1770"/>
        <n v="31000"/>
        <n v="685"/>
        <n v="1941"/>
        <n v="2639"/>
        <m/>
        <n v="64168"/>
        <n v="1192"/>
        <n v="29392"/>
        <n v="7007"/>
        <n v="6600"/>
        <n v="11665"/>
        <n v="3802"/>
        <n v="2266"/>
        <n v="41700"/>
        <n v="5284"/>
        <n v="2589"/>
        <n v="1408"/>
        <n v="2767"/>
        <n v="2303"/>
        <n v="765"/>
        <n v="7975"/>
        <n v="1107"/>
        <n v="15245"/>
        <n v="1024"/>
        <n v="1233"/>
        <n v="105036"/>
        <n v="1151"/>
        <n v="3038"/>
        <n v="3735"/>
        <n v="22875"/>
        <n v="1138"/>
        <n v="44818"/>
        <n v="10317"/>
        <n v="6394"/>
        <n v="3704"/>
        <n v="5389"/>
        <n v="2477"/>
        <n v="187075"/>
        <n v="1074"/>
        <n v="630"/>
        <n v="460"/>
        <n v="172502"/>
        <n v="7035"/>
        <n v="5374"/>
        <n v="107289"/>
        <n v="1906"/>
        <n v="930"/>
        <n v="5510"/>
        <n v="4274"/>
        <n v="1496"/>
        <n v="2619"/>
        <n v="6321"/>
        <n v="3355"/>
        <n v="71220"/>
        <n v="1013"/>
        <n v="8645"/>
        <n v="268817"/>
        <n v="13211"/>
        <n v="3064"/>
        <n v="5027"/>
        <n v="22341"/>
        <n v="3604"/>
        <n v="1343"/>
        <n v="596"/>
        <n v="13995"/>
        <n v="2161"/>
        <n v="146950"/>
        <n v="5325"/>
        <n v="11321"/>
        <n v="13857"/>
        <n v="3228"/>
        <n v="4201"/>
        <n v="8862"/>
        <n v="4472"/>
        <n v="5259"/>
        <n v="46657"/>
        <n v="3939"/>
        <n v="8436"/>
        <n v="6798"/>
        <n v="3479"/>
        <n v="19089"/>
        <n v="2620"/>
        <n v="2296"/>
        <n v="84862"/>
        <n v="2095"/>
        <n v="4613"/>
        <n v="4477"/>
        <n v="3608"/>
        <n v="3377"/>
        <n v="60822"/>
        <n v="3870"/>
        <n v="2000"/>
        <n v="37508"/>
        <n v="928"/>
        <n v="3344"/>
        <n v="8867"/>
        <n v="1596"/>
        <n v="15641"/>
        <n v="1660"/>
        <n v="5472"/>
        <n v="59182"/>
        <n v="3167"/>
        <n v="7903"/>
        <n v="45297"/>
        <n v="39307"/>
        <n v="2365"/>
        <n v="657"/>
        <n v="2336"/>
        <n v="1657"/>
        <n v="2603"/>
        <n v="2608"/>
        <n v="1499"/>
        <n v="1661"/>
        <n v="20178"/>
        <n v="3743"/>
        <n v="269305"/>
        <n v="105901"/>
        <n v="1002"/>
        <n v="6000"/>
        <n v="7700"/>
        <n v="3065"/>
        <n v="3312"/>
        <n v="980"/>
        <n v="3063"/>
        <n v="12094"/>
        <n v="3325"/>
        <n v="3264"/>
        <n v="9000"/>
        <n v="650"/>
        <n v="10950"/>
        <n v="10274"/>
        <n v="554"/>
        <n v="5851"/>
        <n v="2260"/>
        <n v="12600"/>
        <n v="7033"/>
        <n v="108474"/>
        <n v="1325.68"/>
        <n v="3340"/>
        <n v="24933"/>
        <n v="2616"/>
        <n v="895"/>
        <n v="1751"/>
        <n v="5373"/>
        <n v="61571"/>
        <n v="6623"/>
        <n v="30451"/>
        <n v="1216"/>
        <n v="3579"/>
        <n v="982"/>
        <n v="8191"/>
        <n v="16483"/>
        <n v="76654"/>
        <n v="20223"/>
        <n v="837"/>
        <n v="2060"/>
        <n v="366"/>
        <n v="2288"/>
        <n v="4718"/>
        <n v="1226"/>
        <n v="2297"/>
        <n v="10000"/>
        <n v="27286"/>
        <n v="46234"/>
        <n v="3448"/>
        <n v="1987"/>
        <n v="1696"/>
        <n v="3201"/>
        <n v="2076"/>
        <n v="1787"/>
        <n v="4375"/>
        <n v="1704"/>
        <n v="1636"/>
        <n v="24324"/>
        <n v="33874"/>
        <n v="349"/>
        <n v="1374"/>
        <n v="4098"/>
        <n v="4830"/>
        <n v="23223"/>
      </sharedItems>
    </cacheField>
    <cacheField name="2013" numFmtId="3">
      <sharedItems containsString="0" containsBlank="1" containsNumber="1" containsInteger="1" minValue="5" maxValue="3135218" count="300">
        <n v="3135218"/>
        <n v="1596300"/>
        <n v="263170"/>
        <n v="370898"/>
        <n v="459961"/>
        <n v="502271"/>
        <n v="1538918"/>
        <n v="921505"/>
        <n v="617413"/>
        <n v="100899"/>
        <n v="3760"/>
        <n v="1669"/>
        <n v="31994"/>
        <n v="9729"/>
        <n v="2361"/>
        <n v="1283"/>
        <n v="17386"/>
        <n v="6010"/>
        <n v="11083"/>
        <n v="1731"/>
        <n v="2887"/>
        <n v="644"/>
        <n v="2154"/>
        <n v="8208"/>
        <n v="214701"/>
        <n v="3239"/>
        <n v="82029"/>
        <n v="3162"/>
        <n v="15772"/>
        <n v="1141"/>
        <n v="46230"/>
        <n v="10031"/>
        <n v="6355"/>
        <n v="8620"/>
        <n v="22977"/>
        <n v="6505"/>
        <n v="1858"/>
        <n v="6782"/>
        <n v="277283"/>
        <n v="7797"/>
        <n v="10037"/>
        <n v="3766"/>
        <n v="4116"/>
        <n v="191950"/>
        <n v="1870"/>
        <n v="3206"/>
        <n v="9691"/>
        <n v="6492"/>
        <n v="7563"/>
        <n v="19477"/>
        <n v="11318"/>
        <n v="113352"/>
        <n v="35261"/>
        <n v="29633"/>
        <n v="4007"/>
        <n v="3535"/>
        <n v="3657"/>
        <n v="11514"/>
        <n v="6377"/>
        <n v="16060"/>
        <n v="2794"/>
        <n v="514"/>
        <n v="30440"/>
        <n v="1359"/>
        <n v="144"/>
        <n v="276"/>
        <n v="26588"/>
        <n v="208"/>
        <n v="405"/>
        <n v="666"/>
        <n v="173"/>
        <n v="216"/>
        <n v="230"/>
        <n v="175"/>
        <n v="49773"/>
        <n v="678"/>
        <n v="1568"/>
        <n v="21042"/>
        <n v="8229"/>
        <n v="2621"/>
        <n v="7742"/>
        <n v="4350"/>
        <n v="2568"/>
        <n v="743"/>
        <n v="232"/>
        <n v="50203"/>
        <n v="31311"/>
        <n v="3813"/>
        <n v="11144"/>
        <n v="3935"/>
        <n v="84126"/>
        <n v="18346"/>
        <n v="6746"/>
        <n v="5574"/>
        <n v="43585"/>
        <n v="4056"/>
        <n v="1110"/>
        <n v="3142"/>
        <n v="1567"/>
        <n v="59589"/>
        <n v="3059"/>
        <n v="1345"/>
        <n v="2220"/>
        <n v="4772"/>
        <n v="40115"/>
        <n v="7218"/>
        <n v="860"/>
        <n v="58083"/>
        <n v="4268"/>
        <n v="487"/>
        <n v="20884"/>
        <n v="1590"/>
        <n v="27061"/>
        <n v="339"/>
        <n v="1303"/>
        <n v="2072"/>
        <n v="79"/>
        <n v="58189"/>
        <n v="1078"/>
        <n v="721"/>
        <n v="25192"/>
        <n v="6023"/>
        <n v="9188"/>
        <n v="13244"/>
        <n v="1203"/>
        <n v="1540"/>
        <n v="43369"/>
        <n v="4633"/>
        <n v="1832"/>
        <n v="744"/>
        <n v="7948"/>
        <n v="2175"/>
        <n v="975"/>
        <n v="5661"/>
        <n v="530"/>
        <n v="17233"/>
        <n v="980"/>
        <n v="658"/>
        <n v="112345"/>
        <n v="1220"/>
        <n v="2683"/>
        <n v="3844"/>
        <n v="19135"/>
        <n v="957"/>
        <n v="58839"/>
        <n v="9533"/>
        <n v="6795"/>
        <n v="3327"/>
        <n v="5386"/>
        <n v="626"/>
        <m/>
        <n v="75155"/>
        <n v="1251"/>
        <n v="812"/>
        <n v="575"/>
        <n v="64190"/>
        <n v="5956"/>
        <n v="2371"/>
        <n v="81399"/>
        <n v="2490"/>
        <n v="1103"/>
        <n v="5020"/>
        <n v="4281"/>
        <n v="1558"/>
        <n v="3445"/>
        <n v="7078"/>
        <n v="3588"/>
        <n v="45186"/>
        <n v="1294"/>
        <n v="6356"/>
        <n v="336357"/>
        <n v="15315"/>
        <n v="2407"/>
        <n v="4581"/>
        <n v="32425"/>
        <n v="3574"/>
        <n v="2554"/>
        <n v="600"/>
        <n v="12535"/>
        <n v="1862"/>
        <n v="204905"/>
        <n v="4414"/>
        <n v="9139"/>
        <n v="18545"/>
        <n v="4318"/>
        <n v="4137"/>
        <n v="6678"/>
        <n v="3474"/>
        <n v="4894"/>
        <n v="54625"/>
        <n v="516"/>
        <n v="10250"/>
        <n v="5767"/>
        <n v="2240"/>
        <n v="33134"/>
        <n v="1438"/>
        <n v="1280"/>
        <n v="107759"/>
        <n v="716"/>
        <n v="4389"/>
        <n v="1285"/>
        <n v="3712"/>
        <n v="5420"/>
        <n v="86031"/>
        <n v="3397"/>
        <n v="2809"/>
        <n v="44959"/>
        <n v="398"/>
        <n v="715"/>
        <n v="8995"/>
        <n v="318"/>
        <n v="27043"/>
        <n v="1076"/>
        <n v="6414"/>
        <n v="103667"/>
        <n v="1755"/>
        <n v="13644"/>
        <n v="87216"/>
        <n v="1052"/>
        <n v="37395"/>
        <n v="641"/>
        <n v="805"/>
        <n v="3324"/>
        <n v="1664"/>
        <n v="2592"/>
        <n v="2761"/>
        <n v="1085"/>
        <n v="1782"/>
        <n v="19391"/>
        <n v="3350"/>
        <n v="566130"/>
        <n v="121238"/>
        <n v="192"/>
        <n v="9412"/>
        <n v="13979"/>
        <n v="1709"/>
        <n v="2564"/>
        <n v="913"/>
        <n v="187"/>
        <n v="12757"/>
        <n v="3176"/>
        <n v="6619"/>
        <n v="6637"/>
        <n v="663"/>
        <n v="10164"/>
        <n v="25729"/>
        <n v="772"/>
        <n v="5199"/>
        <n v="1819"/>
        <n v="13433"/>
        <n v="6825"/>
        <n v="2691"/>
        <n v="5"/>
        <n v="228"/>
        <n v="141026"/>
        <n v="2244"/>
        <n v="305"/>
        <n v="4499"/>
        <n v="13338"/>
        <n v="5246"/>
        <n v="602"/>
        <n v="404"/>
        <n v="3607"/>
        <n v="10700"/>
        <n v="93550"/>
        <n v="6531"/>
        <n v="36376"/>
        <n v="1311"/>
        <n v="5536"/>
        <n v="904"/>
        <n v="7365"/>
        <n v="21260"/>
        <n v="71727"/>
        <n v="7117"/>
        <n v="1900"/>
        <n v="1271"/>
        <n v="422"/>
        <n v="1239"/>
        <n v="7210"/>
        <n v="1599"/>
        <n v="1167"/>
        <n v="1389"/>
        <n v="10101"/>
        <n v="31773"/>
        <n v="62176"/>
        <n v="3834"/>
        <n v="1174"/>
        <n v="2045"/>
        <n v="1089"/>
        <n v="2605"/>
        <n v="649"/>
        <n v="6662"/>
        <n v="1665"/>
        <n v="1740"/>
        <n v="40713"/>
        <n v="42877"/>
        <n v="718"/>
        <n v="1329"/>
        <n v="3942"/>
        <n v="31868"/>
      </sharedItems>
    </cacheField>
    <cacheField name="2014" numFmtId="3">
      <sharedItems containsString="0" containsBlank="1" containsNumber="1" minValue="6" maxValue="2864007" count="297">
        <n v="2864007"/>
        <n v="1615250"/>
        <n v="277966"/>
        <n v="388395"/>
        <n v="474659"/>
        <n v="474230"/>
        <n v="1248757"/>
        <n v="968336"/>
        <n v="280421"/>
        <n v="104463"/>
        <n v="3477.9"/>
        <n v="1838"/>
        <n v="36991"/>
        <n v="14190"/>
        <n v="2378"/>
        <n v="1349"/>
        <n v="16407"/>
        <n v="4298"/>
        <n v="11196"/>
        <n v="1768"/>
        <n v="3482"/>
        <n v="1511"/>
        <n v="2141"/>
        <n v="1300"/>
        <n v="241590"/>
        <n v="24275"/>
        <n v="113982"/>
        <n v="3460"/>
        <n v="6310"/>
        <n v="1148"/>
        <n v="35145"/>
        <n v="9210"/>
        <n v="13934"/>
        <n v="6952"/>
        <n v="10656"/>
        <n v="6598"/>
        <n v="1402"/>
        <n v="8518"/>
        <n v="258699"/>
        <n v="2193"/>
        <n v="10272"/>
        <n v="2520"/>
        <n v="4085"/>
        <n v="197106"/>
        <n v="1487"/>
        <n v="2759"/>
        <n v="11105"/>
        <n v="5267"/>
        <n v="2912"/>
        <n v="6924"/>
        <n v="12069"/>
        <n v="101479"/>
        <n v="30237"/>
        <n v="26100"/>
        <n v="1394"/>
        <n v="6104"/>
        <n v="10352"/>
        <n v="3626"/>
        <n v="16336"/>
        <n v="2533"/>
        <n v="499"/>
        <n v="31196"/>
        <n v="1235"/>
        <n v="111"/>
        <n v="207"/>
        <n v="27333"/>
        <n v="208"/>
        <n v="368"/>
        <n v="560"/>
        <n v="76"/>
        <n v="700"/>
        <n v="230"/>
        <n v="168"/>
        <n v="51219"/>
        <n v="837"/>
        <n v="1905"/>
        <n v="23263"/>
        <n v="6830"/>
        <n v="1383"/>
        <n v="7445"/>
        <n v="3863"/>
        <n v="4821"/>
        <n v="695"/>
        <n v="177"/>
        <n v="48823"/>
        <n v="29819"/>
        <n v="3043"/>
        <n v="12243"/>
        <n v="3718"/>
        <n v="101693"/>
        <n v="28161"/>
        <n v="6709"/>
        <n v="4408"/>
        <n v="54546"/>
        <n v="2650"/>
        <n v="805"/>
        <n v="3053"/>
        <n v="1361"/>
        <n v="38807"/>
        <n v="3063"/>
        <n v="3313"/>
        <n v="3003"/>
        <n v="2700"/>
        <n v="21429"/>
        <n v="4242"/>
        <n v="1057"/>
        <n v="57818"/>
        <n v="2654"/>
        <n v="518"/>
        <n v="24428"/>
        <n v="1580"/>
        <n v="23687"/>
        <n v="1716"/>
        <n v="1126"/>
        <n v="1975"/>
        <n v="134"/>
        <n v="54716"/>
        <n v="1172"/>
        <n v="537"/>
        <n v="23457"/>
        <n v="4795"/>
        <n v="9565"/>
        <n v="12299"/>
        <n v="1201"/>
        <n v="1689"/>
        <n v="40157"/>
        <n v="5273"/>
        <n v="1908"/>
        <n v="910"/>
        <n v="489"/>
        <n v="2163"/>
        <n v="1286"/>
        <n v="5643"/>
        <n v="582"/>
        <n v="19662"/>
        <n v="930"/>
        <n v="1311"/>
        <n v="110418"/>
        <n v="670"/>
        <n v="1437"/>
        <n v="2973"/>
        <n v="20855"/>
        <n v="60898"/>
        <n v="8039"/>
        <n v="6859"/>
        <n v="2421"/>
        <n v="4844"/>
        <n v="585"/>
        <m/>
        <n v="59570"/>
        <n v="917"/>
        <n v="535"/>
        <n v="48957"/>
        <n v="4662"/>
        <n v="3264"/>
        <n v="100678"/>
        <n v="2484"/>
        <n v="1091"/>
        <n v="4572"/>
        <n v="4774"/>
        <n v="1549"/>
        <n v="3714"/>
        <n v="6592"/>
        <n v="3975"/>
        <n v="66001"/>
        <n v="1165"/>
        <n v="4761"/>
        <n v="328522"/>
        <n v="23497"/>
        <n v="2218"/>
        <n v="4957"/>
        <n v="19051"/>
        <n v="3684"/>
        <n v="2620"/>
        <n v="600"/>
        <n v="15784"/>
        <n v="1812"/>
        <n v="196407"/>
        <n v="7560"/>
        <n v="9116"/>
        <n v="16355"/>
        <n v="4550"/>
        <n v="3393"/>
        <n v="7439"/>
        <n v="4033"/>
        <n v="5446"/>
        <n v="49292"/>
        <n v="530"/>
        <n v="8822"/>
        <n v="4728"/>
        <n v="3922"/>
        <n v="28189"/>
        <n v="1546"/>
        <n v="1555"/>
        <n v="145761"/>
        <n v="1399"/>
        <n v="4166"/>
        <n v="1381"/>
        <n v="3780"/>
        <n v="4690"/>
        <n v="125762"/>
        <n v="3371"/>
        <n v="1212"/>
        <n v="43040"/>
        <n v="389"/>
        <n v="1036"/>
        <n v="8997"/>
        <n v="343"/>
        <n v="25393"/>
        <n v="1054"/>
        <n v="5828"/>
        <n v="63545"/>
        <n v="1403"/>
        <n v="11962"/>
        <n v="49372"/>
        <n v="808"/>
        <n v="37817"/>
        <n v="1249"/>
        <n v="761"/>
        <n v="2398"/>
        <n v="1866"/>
        <n v="3381"/>
        <n v="2617"/>
        <n v="1953"/>
        <n v="19020"/>
        <n v="3400"/>
        <n v="610585"/>
        <n v="135900"/>
        <n v="243"/>
        <n v="19791"/>
        <n v="15007"/>
        <n v="1890"/>
        <n v="2850"/>
        <n v="993"/>
        <n v="191"/>
        <n v="21850"/>
        <n v="3317"/>
        <n v="6458"/>
        <n v="7535"/>
        <n v="633"/>
        <n v="13449"/>
        <n v="13313"/>
        <n v="909"/>
        <n v="6416"/>
        <n v="2075"/>
        <n v="13227"/>
        <n v="6455"/>
        <n v="2530"/>
        <n v="239"/>
        <n v="6"/>
        <n v="129460"/>
        <n v="2507"/>
        <n v="621"/>
        <n v="2970"/>
        <n v="9508"/>
        <n v="6236"/>
        <n v="604"/>
        <n v="394"/>
        <n v="3244"/>
        <n v="8131"/>
        <n v="89521"/>
        <n v="5724"/>
        <n v="45317"/>
        <n v="1221"/>
        <n v="4409"/>
        <n v="877"/>
        <n v="7536"/>
        <n v="31274"/>
        <n v="93379"/>
        <n v="8521"/>
        <n v="1525"/>
        <n v="2384"/>
        <n v="816"/>
        <n v="1679"/>
        <n v="6273"/>
        <n v="1278"/>
        <n v="1135"/>
        <n v="195"/>
        <n v="7373"/>
        <n v="34743"/>
        <n v="68950"/>
        <n v="4801"/>
        <n v="1055"/>
        <n v="796"/>
        <n v="1144"/>
        <n v="8429"/>
        <n v="645"/>
        <n v="13383"/>
        <n v="1620"/>
        <n v="1569"/>
        <n v="35508"/>
        <n v="39635"/>
        <n v="383"/>
        <n v="1522"/>
        <n v="3865"/>
        <n v="3241"/>
        <n v="30624"/>
      </sharedItems>
    </cacheField>
    <cacheField name="2015" numFmtId="0">
      <sharedItems containsSemiMixedTypes="0" containsString="0" containsNumber="1" minValue="34" maxValue="3010694"/>
    </cacheField>
    <cacheField name="2016" numFmtId="0">
      <sharedItems containsString="0" containsBlank="1" containsNumber="1" minValue="652.4" maxValue="1247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Илиана Павлова" refreshedDate="43089.637880787035" createdVersion="5" refreshedVersion="5" minRefreshableVersion="3" recordCount="301">
  <cacheSource type="worksheet">
    <worksheetSource ref="B2:K303" sheet="sum"/>
  </cacheSource>
  <cacheFields count="10">
    <cacheField name="страна" numFmtId="0">
      <sharedItems containsBlank="1" count="55">
        <m/>
        <s v="Разлог"/>
        <s v="Благоевград"/>
        <s v="Гоце Делчев"/>
        <s v="Сандански"/>
        <s v="Петрич"/>
        <s v="Доспат"/>
        <s v="Бургас"/>
        <s v="Малко Търново"/>
        <s v="Созопол"/>
        <s v="Провадия"/>
        <s v="Варна"/>
        <s v="Велико Търново"/>
        <s v="Левски"/>
        <s v="Бяла"/>
        <s v="Севлиево"/>
        <s v="Видин"/>
        <s v="Оряхово"/>
        <s v="Враца"/>
        <s v="Монтана"/>
        <s v="Луковит"/>
        <s v="Габрово"/>
        <s v="Добрич"/>
        <s v="Кърджали"/>
        <s v="Дупница"/>
        <s v="Троян"/>
        <s v="Ловеч"/>
        <s v="Пазарджик"/>
        <s v="Панагюрище"/>
        <s v="Перник"/>
        <s v="Плевен"/>
        <s v="Асеновград"/>
        <s v="Пловдив"/>
        <s v="Карлово"/>
        <s v="Разград"/>
        <s v="Русе"/>
        <s v="Силистра"/>
        <s v="Омуртаг"/>
        <s v="Ямбол"/>
        <s v="Стара Загора"/>
        <s v="Смолян"/>
        <s v="Мадан"/>
        <s v="Рудозем"/>
        <s v="София столица"/>
        <s v="Златица"/>
        <s v="Костинброд"/>
        <s v="Ботевград"/>
        <s v="Горна Малина"/>
        <s v="Костенец"/>
        <s v="Антоново"/>
        <s v="Търговище"/>
        <s v="Хасково"/>
        <s v="Харманли"/>
        <s v="Шумен"/>
        <s v="Елхово"/>
      </sharedItems>
    </cacheField>
    <cacheField name="2007" numFmtId="3">
      <sharedItems containsString="0" containsBlank="1" containsNumber="1" containsInteger="1" minValue="0" maxValue="308637354"/>
    </cacheField>
    <cacheField name="2008" numFmtId="3">
      <sharedItems containsString="0" containsBlank="1" containsNumber="1" containsInteger="1" minValue="0" maxValue="362522491"/>
    </cacheField>
    <cacheField name="2009" numFmtId="3">
      <sharedItems containsString="0" containsBlank="1" containsNumber="1" containsInteger="1" minValue="0" maxValue="399853686"/>
    </cacheField>
    <cacheField name="2010" numFmtId="3">
      <sharedItems containsString="0" containsBlank="1" containsNumber="1" containsInteger="1" minValue="19334" maxValue="429921139"/>
    </cacheField>
    <cacheField name="2011" numFmtId="3">
      <sharedItems containsString="0" containsBlank="1" containsNumber="1" containsInteger="1" minValue="1502" maxValue="458745861"/>
    </cacheField>
    <cacheField name="2012" numFmtId="3">
      <sharedItems containsString="0" containsBlank="1" containsNumber="1" containsInteger="1" minValue="1355" maxValue="420623179"/>
    </cacheField>
    <cacheField name="2013" numFmtId="3">
      <sharedItems containsString="0" containsBlank="1" containsNumber="1" containsInteger="1" minValue="3756" maxValue="489847933"/>
    </cacheField>
    <cacheField name="2014" numFmtId="3">
      <sharedItems containsString="0" containsBlank="1" containsNumber="1" containsInteger="1" minValue="3479" maxValue="458460270"/>
    </cacheField>
    <cacheField name="2015" numFmtId="3">
      <sharedItems containsString="0" containsBlank="1" containsNumber="1" containsInteger="1" minValue="3310" maxValue="4664277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">
  <r>
    <x v="0"/>
    <x v="0"/>
    <x v="0"/>
    <x v="0"/>
    <x v="0"/>
    <x v="0"/>
    <x v="0"/>
    <x v="0"/>
    <x v="0"/>
    <n v="3010694"/>
    <m/>
  </r>
  <r>
    <x v="0"/>
    <x v="1"/>
    <x v="1"/>
    <x v="1"/>
    <x v="1"/>
    <x v="1"/>
    <x v="1"/>
    <x v="1"/>
    <x v="1"/>
    <n v="1411921"/>
    <m/>
  </r>
  <r>
    <x v="0"/>
    <x v="2"/>
    <x v="2"/>
    <x v="2"/>
    <x v="2"/>
    <x v="2"/>
    <x v="2"/>
    <x v="2"/>
    <x v="2"/>
    <n v="227475"/>
    <m/>
  </r>
  <r>
    <x v="0"/>
    <x v="3"/>
    <x v="3"/>
    <x v="3"/>
    <x v="3"/>
    <x v="3"/>
    <x v="3"/>
    <x v="3"/>
    <x v="3"/>
    <n v="368027"/>
    <m/>
  </r>
  <r>
    <x v="0"/>
    <x v="4"/>
    <x v="4"/>
    <x v="4"/>
    <x v="4"/>
    <x v="4"/>
    <x v="4"/>
    <x v="4"/>
    <x v="4"/>
    <n v="403054"/>
    <m/>
  </r>
  <r>
    <x v="0"/>
    <x v="5"/>
    <x v="5"/>
    <x v="5"/>
    <x v="5"/>
    <x v="5"/>
    <x v="5"/>
    <x v="5"/>
    <x v="5"/>
    <n v="413366"/>
    <m/>
  </r>
  <r>
    <x v="0"/>
    <x v="6"/>
    <x v="6"/>
    <x v="6"/>
    <x v="6"/>
    <x v="6"/>
    <x v="6"/>
    <x v="6"/>
    <x v="6"/>
    <n v="1598772"/>
    <m/>
  </r>
  <r>
    <x v="0"/>
    <x v="7"/>
    <x v="7"/>
    <x v="7"/>
    <x v="7"/>
    <x v="7"/>
    <x v="7"/>
    <x v="7"/>
    <x v="7"/>
    <n v="982900"/>
    <m/>
  </r>
  <r>
    <x v="0"/>
    <x v="8"/>
    <x v="8"/>
    <x v="8"/>
    <x v="8"/>
    <x v="8"/>
    <x v="8"/>
    <x v="8"/>
    <x v="8"/>
    <n v="615872"/>
    <m/>
  </r>
  <r>
    <x v="0"/>
    <x v="9"/>
    <x v="9"/>
    <x v="9"/>
    <x v="9"/>
    <x v="9"/>
    <x v="9"/>
    <x v="9"/>
    <x v="9"/>
    <n v="126059"/>
    <m/>
  </r>
  <r>
    <x v="1"/>
    <x v="10"/>
    <x v="10"/>
    <x v="10"/>
    <x v="10"/>
    <x v="10"/>
    <x v="10"/>
    <x v="10"/>
    <x v="10"/>
    <n v="3343.8"/>
    <n v="3608.1"/>
  </r>
  <r>
    <x v="1"/>
    <x v="10"/>
    <x v="10"/>
    <x v="11"/>
    <x v="11"/>
    <x v="11"/>
    <x v="11"/>
    <x v="11"/>
    <x v="11"/>
    <n v="3158"/>
    <m/>
  </r>
  <r>
    <x v="2"/>
    <x v="10"/>
    <x v="11"/>
    <x v="12"/>
    <x v="12"/>
    <x v="12"/>
    <x v="12"/>
    <x v="12"/>
    <x v="12"/>
    <n v="35537"/>
    <m/>
  </r>
  <r>
    <x v="3"/>
    <x v="10"/>
    <x v="12"/>
    <x v="13"/>
    <x v="13"/>
    <x v="13"/>
    <x v="13"/>
    <x v="13"/>
    <x v="13"/>
    <n v="35620"/>
    <m/>
  </r>
  <r>
    <x v="3"/>
    <x v="11"/>
    <x v="13"/>
    <x v="14"/>
    <x v="14"/>
    <x v="14"/>
    <x v="14"/>
    <x v="14"/>
    <x v="14"/>
    <n v="2909"/>
    <m/>
  </r>
  <r>
    <x v="4"/>
    <x v="12"/>
    <x v="14"/>
    <x v="15"/>
    <x v="15"/>
    <x v="15"/>
    <x v="15"/>
    <x v="15"/>
    <x v="15"/>
    <n v="1344"/>
    <m/>
  </r>
  <r>
    <x v="5"/>
    <x v="13"/>
    <x v="15"/>
    <x v="16"/>
    <x v="16"/>
    <x v="16"/>
    <x v="16"/>
    <x v="16"/>
    <x v="16"/>
    <n v="17050"/>
    <m/>
  </r>
  <r>
    <x v="1"/>
    <x v="10"/>
    <x v="16"/>
    <x v="17"/>
    <x v="17"/>
    <x v="17"/>
    <x v="17"/>
    <x v="17"/>
    <x v="17"/>
    <n v="3430"/>
    <m/>
  </r>
  <r>
    <x v="4"/>
    <x v="10"/>
    <x v="10"/>
    <x v="18"/>
    <x v="18"/>
    <x v="18"/>
    <x v="18"/>
    <x v="18"/>
    <x v="18"/>
    <n v="11633"/>
    <m/>
  </r>
  <r>
    <x v="6"/>
    <x v="10"/>
    <x v="10"/>
    <x v="19"/>
    <x v="19"/>
    <x v="19"/>
    <x v="19"/>
    <x v="19"/>
    <x v="19"/>
    <n v="1880"/>
    <m/>
  </r>
  <r>
    <x v="2"/>
    <x v="10"/>
    <x v="17"/>
    <x v="20"/>
    <x v="20"/>
    <x v="20"/>
    <x v="20"/>
    <x v="20"/>
    <x v="20"/>
    <n v="4387"/>
    <m/>
  </r>
  <r>
    <x v="4"/>
    <x v="10"/>
    <x v="18"/>
    <x v="21"/>
    <x v="21"/>
    <x v="21"/>
    <x v="21"/>
    <x v="21"/>
    <x v="21"/>
    <n v="643.20000000000005"/>
    <n v="652.4"/>
  </r>
  <r>
    <x v="3"/>
    <x v="10"/>
    <x v="19"/>
    <x v="22"/>
    <x v="22"/>
    <x v="22"/>
    <x v="22"/>
    <x v="22"/>
    <x v="22"/>
    <n v="2075"/>
    <m/>
  </r>
  <r>
    <x v="1"/>
    <x v="10"/>
    <x v="20"/>
    <x v="23"/>
    <x v="23"/>
    <x v="23"/>
    <x v="23"/>
    <x v="23"/>
    <x v="23"/>
    <n v="1716"/>
    <n v="124726"/>
  </r>
  <r>
    <x v="0"/>
    <x v="14"/>
    <x v="21"/>
    <x v="24"/>
    <x v="24"/>
    <x v="24"/>
    <x v="24"/>
    <x v="24"/>
    <x v="24"/>
    <n v="214340"/>
    <m/>
  </r>
  <r>
    <x v="7"/>
    <x v="10"/>
    <x v="22"/>
    <x v="25"/>
    <x v="25"/>
    <x v="25"/>
    <x v="25"/>
    <x v="25"/>
    <x v="25"/>
    <n v="9023"/>
    <m/>
  </r>
  <r>
    <x v="7"/>
    <x v="10"/>
    <x v="23"/>
    <x v="26"/>
    <x v="26"/>
    <x v="26"/>
    <x v="26"/>
    <x v="26"/>
    <x v="26"/>
    <n v="96624"/>
    <m/>
  </r>
  <r>
    <x v="7"/>
    <x v="10"/>
    <x v="24"/>
    <x v="27"/>
    <x v="27"/>
    <x v="27"/>
    <x v="27"/>
    <x v="27"/>
    <x v="27"/>
    <n v="3333"/>
    <m/>
  </r>
  <r>
    <x v="7"/>
    <x v="10"/>
    <x v="25"/>
    <x v="28"/>
    <x v="28"/>
    <x v="28"/>
    <x v="28"/>
    <x v="28"/>
    <x v="28"/>
    <n v="6230"/>
    <m/>
  </r>
  <r>
    <x v="8"/>
    <x v="10"/>
    <x v="26"/>
    <x v="29"/>
    <x v="29"/>
    <x v="29"/>
    <x v="29"/>
    <x v="29"/>
    <x v="29"/>
    <n v="705"/>
    <m/>
  </r>
  <r>
    <x v="7"/>
    <x v="10"/>
    <x v="10"/>
    <x v="30"/>
    <x v="30"/>
    <x v="30"/>
    <x v="30"/>
    <x v="30"/>
    <x v="30"/>
    <n v="31606"/>
    <m/>
  </r>
  <r>
    <x v="7"/>
    <x v="10"/>
    <x v="27"/>
    <x v="31"/>
    <x v="31"/>
    <x v="31"/>
    <x v="31"/>
    <x v="31"/>
    <x v="31"/>
    <n v="11468"/>
    <m/>
  </r>
  <r>
    <x v="9"/>
    <x v="10"/>
    <x v="28"/>
    <x v="32"/>
    <x v="32"/>
    <x v="32"/>
    <x v="32"/>
    <x v="32"/>
    <x v="32"/>
    <n v="18388"/>
    <m/>
  </r>
  <r>
    <x v="7"/>
    <x v="10"/>
    <x v="29"/>
    <x v="33"/>
    <x v="33"/>
    <x v="33"/>
    <x v="33"/>
    <x v="33"/>
    <x v="33"/>
    <n v="6313"/>
    <m/>
  </r>
  <r>
    <x v="9"/>
    <x v="10"/>
    <x v="10"/>
    <x v="34"/>
    <x v="34"/>
    <x v="34"/>
    <x v="34"/>
    <x v="34"/>
    <x v="34"/>
    <n v="10243"/>
    <m/>
  </r>
  <r>
    <x v="7"/>
    <x v="10"/>
    <x v="30"/>
    <x v="35"/>
    <x v="35"/>
    <x v="35"/>
    <x v="35"/>
    <x v="35"/>
    <x v="35"/>
    <n v="5840"/>
    <m/>
  </r>
  <r>
    <x v="7"/>
    <x v="10"/>
    <x v="31"/>
    <x v="36"/>
    <x v="36"/>
    <x v="36"/>
    <x v="36"/>
    <x v="36"/>
    <x v="36"/>
    <n v="1817"/>
    <m/>
  </r>
  <r>
    <x v="9"/>
    <x v="10"/>
    <x v="32"/>
    <x v="37"/>
    <x v="37"/>
    <x v="37"/>
    <x v="37"/>
    <x v="37"/>
    <x v="37"/>
    <n v="12751"/>
    <m/>
  </r>
  <r>
    <x v="0"/>
    <x v="15"/>
    <x v="33"/>
    <x v="38"/>
    <x v="38"/>
    <x v="38"/>
    <x v="38"/>
    <x v="38"/>
    <x v="38"/>
    <n v="223260"/>
    <m/>
  </r>
  <r>
    <x v="10"/>
    <x v="10"/>
    <x v="34"/>
    <x v="39"/>
    <x v="39"/>
    <x v="39"/>
    <x v="39"/>
    <x v="39"/>
    <x v="39"/>
    <n v="2535"/>
    <m/>
  </r>
  <r>
    <x v="11"/>
    <x v="10"/>
    <x v="35"/>
    <x v="40"/>
    <x v="40"/>
    <x v="40"/>
    <x v="40"/>
    <x v="40"/>
    <x v="40"/>
    <n v="9939"/>
    <m/>
  </r>
  <r>
    <x v="11"/>
    <x v="10"/>
    <x v="36"/>
    <x v="41"/>
    <x v="41"/>
    <x v="41"/>
    <x v="41"/>
    <x v="41"/>
    <x v="41"/>
    <n v="2857"/>
    <m/>
  </r>
  <r>
    <x v="10"/>
    <x v="10"/>
    <x v="37"/>
    <x v="42"/>
    <x v="42"/>
    <x v="42"/>
    <x v="42"/>
    <x v="42"/>
    <x v="42"/>
    <n v="2090"/>
    <m/>
  </r>
  <r>
    <x v="11"/>
    <x v="10"/>
    <x v="38"/>
    <x v="43"/>
    <x v="43"/>
    <x v="43"/>
    <x v="43"/>
    <x v="43"/>
    <x v="43"/>
    <n v="177390"/>
    <m/>
  </r>
  <r>
    <x v="10"/>
    <x v="10"/>
    <x v="39"/>
    <x v="44"/>
    <x v="44"/>
    <x v="44"/>
    <x v="44"/>
    <x v="44"/>
    <x v="44"/>
    <n v="1374"/>
    <m/>
  </r>
  <r>
    <x v="10"/>
    <x v="10"/>
    <x v="40"/>
    <x v="45"/>
    <x v="45"/>
    <x v="45"/>
    <x v="45"/>
    <x v="45"/>
    <x v="45"/>
    <n v="3403"/>
    <m/>
  </r>
  <r>
    <x v="10"/>
    <x v="10"/>
    <x v="41"/>
    <x v="46"/>
    <x v="46"/>
    <x v="46"/>
    <x v="46"/>
    <x v="46"/>
    <x v="46"/>
    <n v="4704"/>
    <m/>
  </r>
  <r>
    <x v="10"/>
    <x v="10"/>
    <x v="42"/>
    <x v="47"/>
    <x v="47"/>
    <x v="47"/>
    <x v="47"/>
    <x v="47"/>
    <x v="47"/>
    <n v="9601"/>
    <m/>
  </r>
  <r>
    <x v="10"/>
    <x v="10"/>
    <x v="43"/>
    <x v="48"/>
    <x v="48"/>
    <x v="48"/>
    <x v="48"/>
    <x v="48"/>
    <x v="48"/>
    <n v="1749"/>
    <m/>
  </r>
  <r>
    <x v="10"/>
    <x v="10"/>
    <x v="44"/>
    <x v="49"/>
    <x v="49"/>
    <x v="49"/>
    <x v="49"/>
    <x v="49"/>
    <x v="49"/>
    <n v="5743"/>
    <m/>
  </r>
  <r>
    <x v="10"/>
    <x v="10"/>
    <x v="45"/>
    <x v="50"/>
    <x v="50"/>
    <x v="50"/>
    <x v="50"/>
    <x v="50"/>
    <x v="50"/>
    <n v="1876"/>
    <m/>
  </r>
  <r>
    <x v="0"/>
    <x v="16"/>
    <x v="46"/>
    <x v="51"/>
    <x v="51"/>
    <x v="51"/>
    <x v="51"/>
    <x v="51"/>
    <x v="51"/>
    <n v="86189"/>
    <m/>
  </r>
  <r>
    <x v="12"/>
    <x v="10"/>
    <x v="47"/>
    <x v="52"/>
    <x v="52"/>
    <x v="52"/>
    <x v="52"/>
    <x v="52"/>
    <x v="52"/>
    <n v="25762"/>
    <m/>
  </r>
  <r>
    <x v="12"/>
    <x v="10"/>
    <x v="48"/>
    <x v="53"/>
    <x v="53"/>
    <x v="53"/>
    <x v="53"/>
    <x v="53"/>
    <x v="53"/>
    <n v="21446"/>
    <m/>
  </r>
  <r>
    <x v="12"/>
    <x v="10"/>
    <x v="49"/>
    <x v="54"/>
    <x v="54"/>
    <x v="54"/>
    <x v="54"/>
    <x v="54"/>
    <x v="17"/>
    <n v="3848"/>
    <m/>
  </r>
  <r>
    <x v="12"/>
    <x v="10"/>
    <x v="50"/>
    <x v="55"/>
    <x v="55"/>
    <x v="55"/>
    <x v="55"/>
    <x v="55"/>
    <x v="54"/>
    <n v="1761"/>
    <m/>
  </r>
  <r>
    <x v="12"/>
    <x v="10"/>
    <x v="51"/>
    <x v="56"/>
    <x v="56"/>
    <x v="56"/>
    <x v="56"/>
    <x v="56"/>
    <x v="55"/>
    <n v="3543"/>
    <m/>
  </r>
  <r>
    <x v="13"/>
    <x v="10"/>
    <x v="52"/>
    <x v="57"/>
    <x v="57"/>
    <x v="57"/>
    <x v="57"/>
    <x v="57"/>
    <x v="56"/>
    <n v="10474"/>
    <m/>
  </r>
  <r>
    <x v="14"/>
    <x v="10"/>
    <x v="53"/>
    <x v="58"/>
    <x v="58"/>
    <x v="58"/>
    <x v="58"/>
    <x v="58"/>
    <x v="57"/>
    <n v="3404"/>
    <m/>
  </r>
  <r>
    <x v="13"/>
    <x v="10"/>
    <x v="54"/>
    <x v="59"/>
    <x v="59"/>
    <x v="59"/>
    <x v="59"/>
    <x v="59"/>
    <x v="58"/>
    <n v="13228"/>
    <m/>
  </r>
  <r>
    <x v="12"/>
    <x v="10"/>
    <x v="55"/>
    <x v="60"/>
    <x v="60"/>
    <x v="60"/>
    <x v="60"/>
    <x v="60"/>
    <x v="59"/>
    <n v="2212"/>
    <m/>
  </r>
  <r>
    <x v="15"/>
    <x v="10"/>
    <x v="56"/>
    <x v="61"/>
    <x v="61"/>
    <x v="61"/>
    <x v="61"/>
    <x v="61"/>
    <x v="60"/>
    <n v="513"/>
    <m/>
  </r>
  <r>
    <x v="0"/>
    <x v="17"/>
    <x v="57"/>
    <x v="62"/>
    <x v="62"/>
    <x v="62"/>
    <x v="62"/>
    <x v="62"/>
    <x v="61"/>
    <n v="22469"/>
    <m/>
  </r>
  <r>
    <x v="16"/>
    <x v="10"/>
    <x v="58"/>
    <x v="63"/>
    <x v="63"/>
    <x v="63"/>
    <x v="63"/>
    <x v="63"/>
    <x v="62"/>
    <n v="1173"/>
    <m/>
  </r>
  <r>
    <x v="16"/>
    <x v="10"/>
    <x v="10"/>
    <x v="64"/>
    <x v="64"/>
    <x v="64"/>
    <x v="64"/>
    <x v="64"/>
    <x v="63"/>
    <n v="113"/>
    <m/>
  </r>
  <r>
    <x v="16"/>
    <x v="10"/>
    <x v="10"/>
    <x v="64"/>
    <x v="65"/>
    <x v="65"/>
    <x v="65"/>
    <x v="65"/>
    <x v="64"/>
    <n v="476"/>
    <m/>
  </r>
  <r>
    <x v="16"/>
    <x v="10"/>
    <x v="59"/>
    <x v="65"/>
    <x v="66"/>
    <x v="66"/>
    <x v="66"/>
    <x v="66"/>
    <x v="65"/>
    <n v="18888"/>
    <m/>
  </r>
  <r>
    <x v="16"/>
    <x v="10"/>
    <x v="60"/>
    <x v="66"/>
    <x v="67"/>
    <x v="67"/>
    <x v="67"/>
    <x v="67"/>
    <x v="66"/>
    <n v="214"/>
    <m/>
  </r>
  <r>
    <x v="16"/>
    <x v="10"/>
    <x v="61"/>
    <x v="67"/>
    <x v="68"/>
    <x v="68"/>
    <x v="68"/>
    <x v="68"/>
    <x v="67"/>
    <n v="343"/>
    <m/>
  </r>
  <r>
    <x v="16"/>
    <x v="10"/>
    <x v="62"/>
    <x v="68"/>
    <x v="69"/>
    <x v="69"/>
    <x v="69"/>
    <x v="69"/>
    <x v="68"/>
    <n v="580"/>
    <m/>
  </r>
  <r>
    <x v="16"/>
    <x v="10"/>
    <x v="10"/>
    <x v="64"/>
    <x v="70"/>
    <x v="70"/>
    <x v="70"/>
    <x v="70"/>
    <x v="69"/>
    <n v="138"/>
    <m/>
  </r>
  <r>
    <x v="16"/>
    <x v="10"/>
    <x v="10"/>
    <x v="64"/>
    <x v="71"/>
    <x v="71"/>
    <x v="71"/>
    <x v="71"/>
    <x v="70"/>
    <n v="195"/>
    <m/>
  </r>
  <r>
    <x v="16"/>
    <x v="10"/>
    <x v="10"/>
    <x v="64"/>
    <x v="72"/>
    <x v="72"/>
    <x v="72"/>
    <x v="72"/>
    <x v="71"/>
    <n v="230"/>
    <m/>
  </r>
  <r>
    <x v="16"/>
    <x v="10"/>
    <x v="63"/>
    <x v="69"/>
    <x v="73"/>
    <x v="73"/>
    <x v="73"/>
    <x v="73"/>
    <x v="72"/>
    <n v="118"/>
    <m/>
  </r>
  <r>
    <x v="0"/>
    <x v="18"/>
    <x v="64"/>
    <x v="70"/>
    <x v="74"/>
    <x v="74"/>
    <x v="74"/>
    <x v="74"/>
    <x v="73"/>
    <n v="44708"/>
    <m/>
  </r>
  <r>
    <x v="17"/>
    <x v="10"/>
    <x v="65"/>
    <x v="71"/>
    <x v="75"/>
    <x v="75"/>
    <x v="75"/>
    <x v="75"/>
    <x v="74"/>
    <n v="852"/>
    <m/>
  </r>
  <r>
    <x v="17"/>
    <x v="10"/>
    <x v="66"/>
    <x v="72"/>
    <x v="76"/>
    <x v="76"/>
    <x v="76"/>
    <x v="76"/>
    <x v="75"/>
    <n v="2164"/>
    <m/>
  </r>
  <r>
    <x v="18"/>
    <x v="10"/>
    <x v="67"/>
    <x v="73"/>
    <x v="77"/>
    <x v="77"/>
    <x v="77"/>
    <x v="77"/>
    <x v="76"/>
    <n v="18220"/>
    <m/>
  </r>
  <r>
    <x v="17"/>
    <x v="10"/>
    <x v="68"/>
    <x v="74"/>
    <x v="78"/>
    <x v="78"/>
    <x v="78"/>
    <x v="78"/>
    <x v="77"/>
    <n v="9461"/>
    <m/>
  </r>
  <r>
    <x v="19"/>
    <x v="10"/>
    <x v="69"/>
    <x v="75"/>
    <x v="79"/>
    <x v="79"/>
    <x v="79"/>
    <x v="79"/>
    <x v="78"/>
    <n v="1366"/>
    <m/>
  </r>
  <r>
    <x v="18"/>
    <x v="10"/>
    <x v="70"/>
    <x v="76"/>
    <x v="80"/>
    <x v="80"/>
    <x v="80"/>
    <x v="80"/>
    <x v="79"/>
    <n v="5354"/>
    <m/>
  </r>
  <r>
    <x v="17"/>
    <x v="10"/>
    <x v="71"/>
    <x v="77"/>
    <x v="81"/>
    <x v="81"/>
    <x v="81"/>
    <x v="81"/>
    <x v="80"/>
    <n v="2428"/>
    <m/>
  </r>
  <r>
    <x v="17"/>
    <x v="10"/>
    <x v="72"/>
    <x v="78"/>
    <x v="82"/>
    <x v="82"/>
    <x v="82"/>
    <x v="82"/>
    <x v="81"/>
    <n v="4132"/>
    <m/>
  </r>
  <r>
    <x v="20"/>
    <x v="10"/>
    <x v="73"/>
    <x v="79"/>
    <x v="83"/>
    <x v="83"/>
    <x v="83"/>
    <x v="83"/>
    <x v="82"/>
    <n v="697"/>
    <m/>
  </r>
  <r>
    <x v="17"/>
    <x v="10"/>
    <x v="10"/>
    <x v="64"/>
    <x v="84"/>
    <x v="84"/>
    <x v="84"/>
    <x v="84"/>
    <x v="83"/>
    <n v="34"/>
    <m/>
  </r>
  <r>
    <x v="0"/>
    <x v="19"/>
    <x v="74"/>
    <x v="80"/>
    <x v="85"/>
    <x v="85"/>
    <x v="85"/>
    <x v="85"/>
    <x v="84"/>
    <n v="69002"/>
    <m/>
  </r>
  <r>
    <x v="21"/>
    <x v="10"/>
    <x v="75"/>
    <x v="81"/>
    <x v="86"/>
    <x v="86"/>
    <x v="86"/>
    <x v="86"/>
    <x v="85"/>
    <n v="25043"/>
    <m/>
  </r>
  <r>
    <x v="15"/>
    <x v="10"/>
    <x v="76"/>
    <x v="82"/>
    <x v="87"/>
    <x v="87"/>
    <x v="87"/>
    <x v="87"/>
    <x v="86"/>
    <n v="27776"/>
    <m/>
  </r>
  <r>
    <x v="15"/>
    <x v="10"/>
    <x v="77"/>
    <x v="83"/>
    <x v="88"/>
    <x v="88"/>
    <x v="88"/>
    <x v="88"/>
    <x v="87"/>
    <n v="13130"/>
    <m/>
  </r>
  <r>
    <x v="21"/>
    <x v="10"/>
    <x v="78"/>
    <x v="84"/>
    <x v="89"/>
    <x v="89"/>
    <x v="89"/>
    <x v="89"/>
    <x v="88"/>
    <n v="3053"/>
    <m/>
  </r>
  <r>
    <x v="0"/>
    <x v="20"/>
    <x v="79"/>
    <x v="85"/>
    <x v="90"/>
    <x v="90"/>
    <x v="90"/>
    <x v="90"/>
    <x v="89"/>
    <n v="89095"/>
    <m/>
  </r>
  <r>
    <x v="22"/>
    <x v="10"/>
    <x v="80"/>
    <x v="86"/>
    <x v="91"/>
    <x v="91"/>
    <x v="91"/>
    <x v="91"/>
    <x v="90"/>
    <n v="29958"/>
    <m/>
  </r>
  <r>
    <x v="22"/>
    <x v="10"/>
    <x v="81"/>
    <x v="87"/>
    <x v="92"/>
    <x v="92"/>
    <x v="92"/>
    <x v="92"/>
    <x v="91"/>
    <n v="6488"/>
    <m/>
  </r>
  <r>
    <x v="22"/>
    <x v="10"/>
    <x v="82"/>
    <x v="88"/>
    <x v="93"/>
    <x v="93"/>
    <x v="93"/>
    <x v="93"/>
    <x v="92"/>
    <n v="4488"/>
    <m/>
  </r>
  <r>
    <x v="22"/>
    <x v="10"/>
    <x v="83"/>
    <x v="89"/>
    <x v="94"/>
    <x v="94"/>
    <x v="94"/>
    <x v="94"/>
    <x v="93"/>
    <n v="41950"/>
    <m/>
  </r>
  <r>
    <x v="22"/>
    <x v="10"/>
    <x v="84"/>
    <x v="90"/>
    <x v="95"/>
    <x v="95"/>
    <x v="95"/>
    <x v="95"/>
    <x v="94"/>
    <n v="2362"/>
    <m/>
  </r>
  <r>
    <x v="22"/>
    <x v="10"/>
    <x v="85"/>
    <x v="91"/>
    <x v="96"/>
    <x v="96"/>
    <x v="96"/>
    <x v="96"/>
    <x v="95"/>
    <n v="543"/>
    <m/>
  </r>
  <r>
    <x v="22"/>
    <x v="10"/>
    <x v="86"/>
    <x v="92"/>
    <x v="97"/>
    <x v="97"/>
    <x v="97"/>
    <x v="97"/>
    <x v="96"/>
    <n v="2110"/>
    <m/>
  </r>
  <r>
    <x v="22"/>
    <x v="10"/>
    <x v="87"/>
    <x v="93"/>
    <x v="98"/>
    <x v="98"/>
    <x v="98"/>
    <x v="98"/>
    <x v="97"/>
    <n v="1197"/>
    <m/>
  </r>
  <r>
    <x v="0"/>
    <x v="21"/>
    <x v="88"/>
    <x v="94"/>
    <x v="99"/>
    <x v="99"/>
    <x v="99"/>
    <x v="99"/>
    <x v="98"/>
    <n v="40823"/>
    <m/>
  </r>
  <r>
    <x v="23"/>
    <x v="10"/>
    <x v="89"/>
    <x v="95"/>
    <x v="100"/>
    <x v="100"/>
    <x v="100"/>
    <x v="100"/>
    <x v="99"/>
    <n v="3941"/>
    <m/>
  </r>
  <r>
    <x v="23"/>
    <x v="10"/>
    <x v="90"/>
    <x v="96"/>
    <x v="101"/>
    <x v="101"/>
    <x v="101"/>
    <x v="101"/>
    <x v="100"/>
    <n v="1383"/>
    <m/>
  </r>
  <r>
    <x v="23"/>
    <x v="10"/>
    <x v="91"/>
    <x v="97"/>
    <x v="102"/>
    <x v="102"/>
    <x v="102"/>
    <x v="102"/>
    <x v="101"/>
    <n v="4628"/>
    <m/>
  </r>
  <r>
    <x v="23"/>
    <x v="10"/>
    <x v="92"/>
    <x v="98"/>
    <x v="103"/>
    <x v="103"/>
    <x v="103"/>
    <x v="103"/>
    <x v="102"/>
    <n v="2610"/>
    <m/>
  </r>
  <r>
    <x v="23"/>
    <x v="10"/>
    <x v="93"/>
    <x v="99"/>
    <x v="104"/>
    <x v="104"/>
    <x v="104"/>
    <x v="104"/>
    <x v="103"/>
    <n v="24516"/>
    <m/>
  </r>
  <r>
    <x v="23"/>
    <x v="10"/>
    <x v="94"/>
    <x v="100"/>
    <x v="105"/>
    <x v="105"/>
    <x v="105"/>
    <x v="105"/>
    <x v="104"/>
    <n v="2693"/>
    <m/>
  </r>
  <r>
    <x v="23"/>
    <x v="10"/>
    <x v="95"/>
    <x v="101"/>
    <x v="106"/>
    <x v="106"/>
    <x v="106"/>
    <x v="106"/>
    <x v="105"/>
    <n v="1052"/>
    <m/>
  </r>
  <r>
    <x v="0"/>
    <x v="22"/>
    <x v="96"/>
    <x v="102"/>
    <x v="107"/>
    <x v="107"/>
    <x v="107"/>
    <x v="107"/>
    <x v="106"/>
    <n v="52488"/>
    <m/>
  </r>
  <r>
    <x v="24"/>
    <x v="10"/>
    <x v="97"/>
    <x v="103"/>
    <x v="108"/>
    <x v="108"/>
    <x v="108"/>
    <x v="108"/>
    <x v="107"/>
    <n v="3037"/>
    <m/>
  </r>
  <r>
    <x v="2"/>
    <x v="10"/>
    <x v="98"/>
    <x v="104"/>
    <x v="109"/>
    <x v="109"/>
    <x v="109"/>
    <x v="109"/>
    <x v="108"/>
    <n v="496"/>
    <m/>
  </r>
  <r>
    <x v="24"/>
    <x v="10"/>
    <x v="99"/>
    <x v="105"/>
    <x v="110"/>
    <x v="110"/>
    <x v="110"/>
    <x v="110"/>
    <x v="109"/>
    <n v="23638"/>
    <m/>
  </r>
  <r>
    <x v="2"/>
    <x v="10"/>
    <x v="100"/>
    <x v="106"/>
    <x v="111"/>
    <x v="111"/>
    <x v="111"/>
    <x v="111"/>
    <x v="110"/>
    <n v="1077"/>
    <m/>
  </r>
  <r>
    <x v="24"/>
    <x v="10"/>
    <x v="101"/>
    <x v="107"/>
    <x v="112"/>
    <x v="112"/>
    <x v="112"/>
    <x v="112"/>
    <x v="111"/>
    <n v="19791"/>
    <m/>
  </r>
  <r>
    <x v="24"/>
    <x v="10"/>
    <x v="102"/>
    <x v="108"/>
    <x v="113"/>
    <x v="113"/>
    <x v="113"/>
    <x v="113"/>
    <x v="112"/>
    <n v="1368"/>
    <m/>
  </r>
  <r>
    <x v="2"/>
    <x v="10"/>
    <x v="10"/>
    <x v="109"/>
    <x v="114"/>
    <x v="114"/>
    <x v="114"/>
    <x v="114"/>
    <x v="113"/>
    <n v="737"/>
    <m/>
  </r>
  <r>
    <x v="24"/>
    <x v="10"/>
    <x v="103"/>
    <x v="110"/>
    <x v="115"/>
    <x v="115"/>
    <x v="115"/>
    <x v="115"/>
    <x v="114"/>
    <n v="1915"/>
    <m/>
  </r>
  <r>
    <x v="24"/>
    <x v="10"/>
    <x v="10"/>
    <x v="64"/>
    <x v="116"/>
    <x v="116"/>
    <x v="116"/>
    <x v="116"/>
    <x v="115"/>
    <n v="429"/>
    <m/>
  </r>
  <r>
    <x v="0"/>
    <x v="23"/>
    <x v="104"/>
    <x v="111"/>
    <x v="117"/>
    <x v="117"/>
    <x v="117"/>
    <x v="117"/>
    <x v="116"/>
    <n v="49987"/>
    <m/>
  </r>
  <r>
    <x v="25"/>
    <x v="10"/>
    <x v="105"/>
    <x v="112"/>
    <x v="118"/>
    <x v="118"/>
    <x v="118"/>
    <x v="118"/>
    <x v="117"/>
    <n v="1236"/>
    <m/>
  </r>
  <r>
    <x v="26"/>
    <x v="10"/>
    <x v="106"/>
    <x v="113"/>
    <x v="119"/>
    <x v="119"/>
    <x v="45"/>
    <x v="119"/>
    <x v="118"/>
    <n v="1026"/>
    <m/>
  </r>
  <r>
    <x v="26"/>
    <x v="10"/>
    <x v="107"/>
    <x v="114"/>
    <x v="120"/>
    <x v="120"/>
    <x v="119"/>
    <x v="120"/>
    <x v="119"/>
    <n v="21065"/>
    <m/>
  </r>
  <r>
    <x v="20"/>
    <x v="10"/>
    <x v="108"/>
    <x v="115"/>
    <x v="121"/>
    <x v="121"/>
    <x v="120"/>
    <x v="121"/>
    <x v="120"/>
    <n v="4976"/>
    <m/>
  </r>
  <r>
    <x v="20"/>
    <x v="10"/>
    <x v="109"/>
    <x v="116"/>
    <x v="122"/>
    <x v="122"/>
    <x v="121"/>
    <x v="122"/>
    <x v="121"/>
    <n v="9105"/>
    <m/>
  </r>
  <r>
    <x v="25"/>
    <x v="10"/>
    <x v="110"/>
    <x v="117"/>
    <x v="123"/>
    <x v="123"/>
    <x v="122"/>
    <x v="123"/>
    <x v="122"/>
    <n v="9669"/>
    <m/>
  </r>
  <r>
    <x v="26"/>
    <x v="10"/>
    <x v="111"/>
    <x v="50"/>
    <x v="124"/>
    <x v="124"/>
    <x v="123"/>
    <x v="124"/>
    <x v="123"/>
    <n v="1183"/>
    <m/>
  </r>
  <r>
    <x v="20"/>
    <x v="10"/>
    <x v="112"/>
    <x v="118"/>
    <x v="125"/>
    <x v="42"/>
    <x v="124"/>
    <x v="125"/>
    <x v="124"/>
    <n v="1727"/>
    <m/>
  </r>
  <r>
    <x v="0"/>
    <x v="24"/>
    <x v="113"/>
    <x v="119"/>
    <x v="126"/>
    <x v="125"/>
    <x v="125"/>
    <x v="126"/>
    <x v="125"/>
    <n v="37526"/>
    <m/>
  </r>
  <r>
    <x v="19"/>
    <x v="10"/>
    <x v="114"/>
    <x v="120"/>
    <x v="127"/>
    <x v="126"/>
    <x v="126"/>
    <x v="127"/>
    <x v="126"/>
    <n v="4361"/>
    <m/>
  </r>
  <r>
    <x v="19"/>
    <x v="10"/>
    <x v="115"/>
    <x v="121"/>
    <x v="128"/>
    <x v="127"/>
    <x v="127"/>
    <x v="128"/>
    <x v="127"/>
    <n v="1900"/>
    <m/>
  </r>
  <r>
    <x v="19"/>
    <x v="10"/>
    <x v="116"/>
    <x v="122"/>
    <x v="129"/>
    <x v="128"/>
    <x v="128"/>
    <x v="129"/>
    <x v="128"/>
    <n v="768"/>
    <m/>
  </r>
  <r>
    <x v="19"/>
    <x v="10"/>
    <x v="117"/>
    <x v="123"/>
    <x v="130"/>
    <x v="129"/>
    <x v="129"/>
    <x v="130"/>
    <x v="129"/>
    <n v="760"/>
    <m/>
  </r>
  <r>
    <x v="19"/>
    <x v="10"/>
    <x v="118"/>
    <x v="124"/>
    <x v="131"/>
    <x v="130"/>
    <x v="130"/>
    <x v="131"/>
    <x v="130"/>
    <n v="2213"/>
    <m/>
  </r>
  <r>
    <x v="19"/>
    <x v="10"/>
    <x v="119"/>
    <x v="125"/>
    <x v="132"/>
    <x v="131"/>
    <x v="131"/>
    <x v="132"/>
    <x v="131"/>
    <n v="1345"/>
    <m/>
  </r>
  <r>
    <x v="19"/>
    <x v="10"/>
    <x v="120"/>
    <x v="126"/>
    <x v="133"/>
    <x v="132"/>
    <x v="132"/>
    <x v="133"/>
    <x v="132"/>
    <n v="5011"/>
    <m/>
  </r>
  <r>
    <x v="19"/>
    <x v="10"/>
    <x v="121"/>
    <x v="127"/>
    <x v="134"/>
    <x v="133"/>
    <x v="133"/>
    <x v="134"/>
    <x v="133"/>
    <n v="587"/>
    <m/>
  </r>
  <r>
    <x v="19"/>
    <x v="10"/>
    <x v="122"/>
    <x v="128"/>
    <x v="135"/>
    <x v="134"/>
    <x v="134"/>
    <x v="135"/>
    <x v="134"/>
    <n v="18432"/>
    <m/>
  </r>
  <r>
    <x v="19"/>
    <x v="10"/>
    <x v="123"/>
    <x v="129"/>
    <x v="136"/>
    <x v="135"/>
    <x v="135"/>
    <x v="136"/>
    <x v="135"/>
    <n v="930"/>
    <m/>
  </r>
  <r>
    <x v="19"/>
    <x v="10"/>
    <x v="124"/>
    <x v="130"/>
    <x v="137"/>
    <x v="136"/>
    <x v="136"/>
    <x v="137"/>
    <x v="136"/>
    <n v="1219"/>
    <m/>
  </r>
  <r>
    <x v="0"/>
    <x v="25"/>
    <x v="125"/>
    <x v="131"/>
    <x v="138"/>
    <x v="137"/>
    <x v="137"/>
    <x v="138"/>
    <x v="137"/>
    <n v="110888"/>
    <m/>
  </r>
  <r>
    <x v="27"/>
    <x v="10"/>
    <x v="10"/>
    <x v="132"/>
    <x v="115"/>
    <x v="138"/>
    <x v="138"/>
    <x v="139"/>
    <x v="138"/>
    <n v="691"/>
    <m/>
  </r>
  <r>
    <x v="27"/>
    <x v="10"/>
    <x v="126"/>
    <x v="133"/>
    <x v="139"/>
    <x v="139"/>
    <x v="139"/>
    <x v="140"/>
    <x v="139"/>
    <n v="1209"/>
    <m/>
  </r>
  <r>
    <x v="27"/>
    <x v="10"/>
    <x v="127"/>
    <x v="134"/>
    <x v="140"/>
    <x v="140"/>
    <x v="140"/>
    <x v="141"/>
    <x v="140"/>
    <n v="1924"/>
    <m/>
  </r>
  <r>
    <x v="27"/>
    <x v="10"/>
    <x v="128"/>
    <x v="135"/>
    <x v="141"/>
    <x v="141"/>
    <x v="141"/>
    <x v="142"/>
    <x v="141"/>
    <n v="23324"/>
    <m/>
  </r>
  <r>
    <x v="27"/>
    <x v="10"/>
    <x v="129"/>
    <x v="136"/>
    <x v="142"/>
    <x v="142"/>
    <x v="142"/>
    <x v="143"/>
    <x v="74"/>
    <n v="525"/>
    <m/>
  </r>
  <r>
    <x v="27"/>
    <x v="10"/>
    <x v="130"/>
    <x v="137"/>
    <x v="143"/>
    <x v="143"/>
    <x v="143"/>
    <x v="144"/>
    <x v="142"/>
    <n v="62550"/>
    <m/>
  </r>
  <r>
    <x v="28"/>
    <x v="10"/>
    <x v="131"/>
    <x v="138"/>
    <x v="144"/>
    <x v="144"/>
    <x v="144"/>
    <x v="145"/>
    <x v="143"/>
    <n v="7040"/>
    <m/>
  </r>
  <r>
    <x v="27"/>
    <x v="10"/>
    <x v="132"/>
    <x v="139"/>
    <x v="145"/>
    <x v="145"/>
    <x v="145"/>
    <x v="146"/>
    <x v="144"/>
    <n v="6880"/>
    <m/>
  </r>
  <r>
    <x v="27"/>
    <x v="10"/>
    <x v="133"/>
    <x v="140"/>
    <x v="146"/>
    <x v="146"/>
    <x v="146"/>
    <x v="147"/>
    <x v="145"/>
    <n v="2312"/>
    <m/>
  </r>
  <r>
    <x v="27"/>
    <x v="10"/>
    <x v="10"/>
    <x v="141"/>
    <x v="147"/>
    <x v="147"/>
    <x v="147"/>
    <x v="148"/>
    <x v="146"/>
    <n v="2796"/>
    <m/>
  </r>
  <r>
    <x v="28"/>
    <x v="10"/>
    <x v="134"/>
    <x v="50"/>
    <x v="148"/>
    <x v="148"/>
    <x v="148"/>
    <x v="149"/>
    <x v="147"/>
    <n v="447"/>
    <m/>
  </r>
  <r>
    <x v="6"/>
    <x v="10"/>
    <x v="10"/>
    <x v="64"/>
    <x v="116"/>
    <x v="116"/>
    <x v="116"/>
    <x v="150"/>
    <x v="148"/>
    <n v="1189"/>
    <m/>
  </r>
  <r>
    <x v="0"/>
    <x v="26"/>
    <x v="135"/>
    <x v="142"/>
    <x v="149"/>
    <x v="149"/>
    <x v="149"/>
    <x v="151"/>
    <x v="149"/>
    <n v="43926"/>
    <m/>
  </r>
  <r>
    <x v="29"/>
    <x v="10"/>
    <x v="136"/>
    <x v="143"/>
    <x v="150"/>
    <x v="150"/>
    <x v="150"/>
    <x v="152"/>
    <x v="62"/>
    <n v="1481"/>
    <m/>
  </r>
  <r>
    <x v="29"/>
    <x v="10"/>
    <x v="137"/>
    <x v="144"/>
    <x v="151"/>
    <x v="151"/>
    <x v="151"/>
    <x v="153"/>
    <x v="150"/>
    <n v="1319"/>
    <m/>
  </r>
  <r>
    <x v="29"/>
    <x v="10"/>
    <x v="138"/>
    <x v="145"/>
    <x v="152"/>
    <x v="152"/>
    <x v="152"/>
    <x v="154"/>
    <x v="151"/>
    <n v="405"/>
    <m/>
  </r>
  <r>
    <x v="29"/>
    <x v="10"/>
    <x v="139"/>
    <x v="146"/>
    <x v="153"/>
    <x v="153"/>
    <x v="153"/>
    <x v="155"/>
    <x v="152"/>
    <n v="34280"/>
    <m/>
  </r>
  <r>
    <x v="29"/>
    <x v="10"/>
    <x v="140"/>
    <x v="147"/>
    <x v="154"/>
    <x v="154"/>
    <x v="154"/>
    <x v="156"/>
    <x v="153"/>
    <n v="3322"/>
    <m/>
  </r>
  <r>
    <x v="29"/>
    <x v="10"/>
    <x v="141"/>
    <x v="148"/>
    <x v="155"/>
    <x v="155"/>
    <x v="155"/>
    <x v="157"/>
    <x v="154"/>
    <n v="3119"/>
    <m/>
  </r>
  <r>
    <x v="0"/>
    <x v="27"/>
    <x v="142"/>
    <x v="149"/>
    <x v="156"/>
    <x v="156"/>
    <x v="156"/>
    <x v="158"/>
    <x v="155"/>
    <n v="72785"/>
    <m/>
  </r>
  <r>
    <x v="13"/>
    <x v="10"/>
    <x v="143"/>
    <x v="150"/>
    <x v="157"/>
    <x v="157"/>
    <x v="157"/>
    <x v="159"/>
    <x v="156"/>
    <n v="2431"/>
    <m/>
  </r>
  <r>
    <x v="30"/>
    <x v="10"/>
    <x v="144"/>
    <x v="151"/>
    <x v="158"/>
    <x v="158"/>
    <x v="158"/>
    <x v="160"/>
    <x v="157"/>
    <n v="1163"/>
    <m/>
  </r>
  <r>
    <x v="30"/>
    <x v="10"/>
    <x v="145"/>
    <x v="152"/>
    <x v="159"/>
    <x v="159"/>
    <x v="159"/>
    <x v="161"/>
    <x v="158"/>
    <n v="4317"/>
    <m/>
  </r>
  <r>
    <x v="30"/>
    <x v="10"/>
    <x v="10"/>
    <x v="153"/>
    <x v="160"/>
    <x v="160"/>
    <x v="160"/>
    <x v="162"/>
    <x v="159"/>
    <n v="4107"/>
    <m/>
  </r>
  <r>
    <x v="30"/>
    <x v="10"/>
    <x v="146"/>
    <x v="154"/>
    <x v="161"/>
    <x v="161"/>
    <x v="161"/>
    <x v="163"/>
    <x v="160"/>
    <n v="1602"/>
    <m/>
  </r>
  <r>
    <x v="17"/>
    <x v="10"/>
    <x v="147"/>
    <x v="32"/>
    <x v="162"/>
    <x v="162"/>
    <x v="162"/>
    <x v="164"/>
    <x v="161"/>
    <n v="4024"/>
    <m/>
  </r>
  <r>
    <x v="13"/>
    <x v="10"/>
    <x v="148"/>
    <x v="155"/>
    <x v="163"/>
    <x v="163"/>
    <x v="163"/>
    <x v="165"/>
    <x v="162"/>
    <n v="6624"/>
    <m/>
  </r>
  <r>
    <x v="13"/>
    <x v="10"/>
    <x v="149"/>
    <x v="156"/>
    <x v="164"/>
    <x v="164"/>
    <x v="164"/>
    <x v="166"/>
    <x v="163"/>
    <n v="3555"/>
    <m/>
  </r>
  <r>
    <x v="30"/>
    <x v="10"/>
    <x v="150"/>
    <x v="157"/>
    <x v="165"/>
    <x v="165"/>
    <x v="165"/>
    <x v="167"/>
    <x v="164"/>
    <n v="39423"/>
    <m/>
  </r>
  <r>
    <x v="30"/>
    <x v="10"/>
    <x v="151"/>
    <x v="158"/>
    <x v="166"/>
    <x v="166"/>
    <x v="166"/>
    <x v="168"/>
    <x v="165"/>
    <n v="1003"/>
    <m/>
  </r>
  <r>
    <x v="20"/>
    <x v="10"/>
    <x v="152"/>
    <x v="159"/>
    <x v="167"/>
    <x v="167"/>
    <x v="167"/>
    <x v="169"/>
    <x v="166"/>
    <n v="4535"/>
    <m/>
  </r>
  <r>
    <x v="0"/>
    <x v="28"/>
    <x v="153"/>
    <x v="160"/>
    <x v="168"/>
    <x v="168"/>
    <x v="168"/>
    <x v="170"/>
    <x v="167"/>
    <n v="350438"/>
    <m/>
  </r>
  <r>
    <x v="31"/>
    <x v="10"/>
    <x v="154"/>
    <x v="161"/>
    <x v="169"/>
    <x v="169"/>
    <x v="169"/>
    <x v="171"/>
    <x v="168"/>
    <n v="35669"/>
    <m/>
  </r>
  <r>
    <x v="32"/>
    <x v="10"/>
    <x v="155"/>
    <x v="162"/>
    <x v="170"/>
    <x v="170"/>
    <x v="170"/>
    <x v="172"/>
    <x v="169"/>
    <n v="2206"/>
    <m/>
  </r>
  <r>
    <x v="32"/>
    <x v="10"/>
    <x v="156"/>
    <x v="163"/>
    <x v="171"/>
    <x v="171"/>
    <x v="171"/>
    <x v="173"/>
    <x v="170"/>
    <n v="4452"/>
    <m/>
  </r>
  <r>
    <x v="33"/>
    <x v="10"/>
    <x v="157"/>
    <x v="164"/>
    <x v="172"/>
    <x v="172"/>
    <x v="172"/>
    <x v="174"/>
    <x v="171"/>
    <n v="17745"/>
    <m/>
  </r>
  <r>
    <x v="32"/>
    <x v="10"/>
    <x v="158"/>
    <x v="165"/>
    <x v="173"/>
    <x v="173"/>
    <x v="173"/>
    <x v="175"/>
    <x v="172"/>
    <n v="3451"/>
    <m/>
  </r>
  <r>
    <x v="31"/>
    <x v="10"/>
    <x v="159"/>
    <x v="166"/>
    <x v="174"/>
    <x v="174"/>
    <x v="174"/>
    <x v="176"/>
    <x v="173"/>
    <n v="2643"/>
    <m/>
  </r>
  <r>
    <x v="31"/>
    <x v="10"/>
    <x v="160"/>
    <x v="167"/>
    <x v="175"/>
    <x v="175"/>
    <x v="175"/>
    <x v="177"/>
    <x v="174"/>
    <n v="661"/>
    <n v="670"/>
  </r>
  <r>
    <x v="32"/>
    <x v="10"/>
    <x v="10"/>
    <x v="168"/>
    <x v="176"/>
    <x v="176"/>
    <x v="176"/>
    <x v="178"/>
    <x v="175"/>
    <n v="14552"/>
    <m/>
  </r>
  <r>
    <x v="32"/>
    <x v="10"/>
    <x v="161"/>
    <x v="169"/>
    <x v="177"/>
    <x v="177"/>
    <x v="177"/>
    <x v="179"/>
    <x v="176"/>
    <n v="1574"/>
    <m/>
  </r>
  <r>
    <x v="32"/>
    <x v="10"/>
    <x v="162"/>
    <x v="170"/>
    <x v="178"/>
    <x v="178"/>
    <x v="178"/>
    <x v="180"/>
    <x v="177"/>
    <n v="214679"/>
    <m/>
  </r>
  <r>
    <x v="31"/>
    <x v="10"/>
    <x v="163"/>
    <x v="29"/>
    <x v="179"/>
    <x v="179"/>
    <x v="179"/>
    <x v="181"/>
    <x v="178"/>
    <n v="6121"/>
    <m/>
  </r>
  <r>
    <x v="32"/>
    <x v="10"/>
    <x v="164"/>
    <x v="171"/>
    <x v="180"/>
    <x v="180"/>
    <x v="180"/>
    <x v="182"/>
    <x v="179"/>
    <n v="9596"/>
    <m/>
  </r>
  <r>
    <x v="32"/>
    <x v="10"/>
    <x v="165"/>
    <x v="172"/>
    <x v="181"/>
    <x v="181"/>
    <x v="181"/>
    <x v="183"/>
    <x v="180"/>
    <n v="13189"/>
    <m/>
  </r>
  <r>
    <x v="31"/>
    <x v="10"/>
    <x v="166"/>
    <x v="173"/>
    <x v="182"/>
    <x v="182"/>
    <x v="182"/>
    <x v="184"/>
    <x v="181"/>
    <n v="4997"/>
    <m/>
  </r>
  <r>
    <x v="33"/>
    <x v="10"/>
    <x v="167"/>
    <x v="174"/>
    <x v="183"/>
    <x v="183"/>
    <x v="183"/>
    <x v="185"/>
    <x v="182"/>
    <n v="3494"/>
    <m/>
  </r>
  <r>
    <x v="32"/>
    <x v="10"/>
    <x v="168"/>
    <x v="175"/>
    <x v="184"/>
    <x v="184"/>
    <x v="184"/>
    <x v="186"/>
    <x v="183"/>
    <n v="6747"/>
    <m/>
  </r>
  <r>
    <x v="32"/>
    <x v="10"/>
    <x v="10"/>
    <x v="176"/>
    <x v="185"/>
    <x v="185"/>
    <x v="185"/>
    <x v="187"/>
    <x v="184"/>
    <n v="3630"/>
    <m/>
  </r>
  <r>
    <x v="33"/>
    <x v="10"/>
    <x v="169"/>
    <x v="177"/>
    <x v="186"/>
    <x v="186"/>
    <x v="186"/>
    <x v="188"/>
    <x v="185"/>
    <n v="5008"/>
    <m/>
  </r>
  <r>
    <x v="0"/>
    <x v="29"/>
    <x v="170"/>
    <x v="178"/>
    <x v="187"/>
    <x v="187"/>
    <x v="187"/>
    <x v="189"/>
    <x v="186"/>
    <n v="47271"/>
    <m/>
  </r>
  <r>
    <x v="34"/>
    <x v="10"/>
    <x v="171"/>
    <x v="179"/>
    <x v="188"/>
    <x v="188"/>
    <x v="188"/>
    <x v="190"/>
    <x v="187"/>
    <n v="803"/>
    <m/>
  </r>
  <r>
    <x v="34"/>
    <x v="10"/>
    <x v="172"/>
    <x v="180"/>
    <x v="189"/>
    <x v="189"/>
    <x v="189"/>
    <x v="191"/>
    <x v="188"/>
    <n v="8822"/>
    <m/>
  </r>
  <r>
    <x v="34"/>
    <x v="10"/>
    <x v="10"/>
    <x v="181"/>
    <x v="190"/>
    <x v="190"/>
    <x v="190"/>
    <x v="192"/>
    <x v="189"/>
    <n v="4022"/>
    <m/>
  </r>
  <r>
    <x v="34"/>
    <x v="10"/>
    <x v="173"/>
    <x v="182"/>
    <x v="191"/>
    <x v="191"/>
    <x v="191"/>
    <x v="193"/>
    <x v="190"/>
    <n v="2172"/>
    <m/>
  </r>
  <r>
    <x v="34"/>
    <x v="10"/>
    <x v="174"/>
    <x v="183"/>
    <x v="192"/>
    <x v="192"/>
    <x v="192"/>
    <x v="194"/>
    <x v="191"/>
    <n v="28578"/>
    <m/>
  </r>
  <r>
    <x v="34"/>
    <x v="10"/>
    <x v="175"/>
    <x v="184"/>
    <x v="193"/>
    <x v="193"/>
    <x v="193"/>
    <x v="195"/>
    <x v="192"/>
    <n v="1383"/>
    <m/>
  </r>
  <r>
    <x v="34"/>
    <x v="10"/>
    <x v="176"/>
    <x v="185"/>
    <x v="194"/>
    <x v="194"/>
    <x v="194"/>
    <x v="196"/>
    <x v="193"/>
    <n v="1491"/>
    <m/>
  </r>
  <r>
    <x v="0"/>
    <x v="30"/>
    <x v="177"/>
    <x v="186"/>
    <x v="195"/>
    <x v="195"/>
    <x v="195"/>
    <x v="197"/>
    <x v="194"/>
    <n v="114001"/>
    <m/>
  </r>
  <r>
    <x v="14"/>
    <x v="10"/>
    <x v="178"/>
    <x v="187"/>
    <x v="196"/>
    <x v="196"/>
    <x v="196"/>
    <x v="198"/>
    <x v="195"/>
    <n v="1001"/>
    <m/>
  </r>
  <r>
    <x v="14"/>
    <x v="10"/>
    <x v="179"/>
    <x v="188"/>
    <x v="197"/>
    <x v="197"/>
    <x v="197"/>
    <x v="199"/>
    <x v="196"/>
    <n v="4091"/>
    <m/>
  </r>
  <r>
    <x v="35"/>
    <x v="10"/>
    <x v="180"/>
    <x v="189"/>
    <x v="198"/>
    <x v="198"/>
    <x v="198"/>
    <x v="200"/>
    <x v="197"/>
    <n v="1434"/>
    <m/>
  </r>
  <r>
    <x v="14"/>
    <x v="10"/>
    <x v="181"/>
    <x v="190"/>
    <x v="199"/>
    <x v="199"/>
    <x v="199"/>
    <x v="201"/>
    <x v="198"/>
    <n v="3734"/>
    <m/>
  </r>
  <r>
    <x v="35"/>
    <x v="10"/>
    <x v="182"/>
    <x v="191"/>
    <x v="200"/>
    <x v="200"/>
    <x v="200"/>
    <x v="202"/>
    <x v="199"/>
    <n v="4813"/>
    <m/>
  </r>
  <r>
    <x v="35"/>
    <x v="10"/>
    <x v="183"/>
    <x v="192"/>
    <x v="201"/>
    <x v="201"/>
    <x v="201"/>
    <x v="203"/>
    <x v="200"/>
    <n v="94666"/>
    <m/>
  </r>
  <r>
    <x v="35"/>
    <x v="10"/>
    <x v="184"/>
    <x v="193"/>
    <x v="202"/>
    <x v="202"/>
    <x v="202"/>
    <x v="204"/>
    <x v="201"/>
    <n v="3517"/>
    <m/>
  </r>
  <r>
    <x v="14"/>
    <x v="10"/>
    <x v="185"/>
    <x v="194"/>
    <x v="203"/>
    <x v="203"/>
    <x v="203"/>
    <x v="205"/>
    <x v="202"/>
    <n v="745"/>
    <m/>
  </r>
  <r>
    <x v="0"/>
    <x v="31"/>
    <x v="186"/>
    <x v="195"/>
    <x v="204"/>
    <x v="204"/>
    <x v="204"/>
    <x v="206"/>
    <x v="203"/>
    <n v="51562"/>
    <m/>
  </r>
  <r>
    <x v="36"/>
    <x v="10"/>
    <x v="10"/>
    <x v="196"/>
    <x v="205"/>
    <x v="205"/>
    <x v="205"/>
    <x v="207"/>
    <x v="204"/>
    <n v="374"/>
    <m/>
  </r>
  <r>
    <x v="36"/>
    <x v="10"/>
    <x v="187"/>
    <x v="197"/>
    <x v="206"/>
    <x v="206"/>
    <x v="206"/>
    <x v="208"/>
    <x v="205"/>
    <n v="1781"/>
    <m/>
  </r>
  <r>
    <x v="36"/>
    <x v="10"/>
    <x v="188"/>
    <x v="198"/>
    <x v="207"/>
    <x v="207"/>
    <x v="207"/>
    <x v="209"/>
    <x v="206"/>
    <n v="8635"/>
    <m/>
  </r>
  <r>
    <x v="36"/>
    <x v="10"/>
    <x v="10"/>
    <x v="199"/>
    <x v="68"/>
    <x v="208"/>
    <x v="208"/>
    <x v="210"/>
    <x v="207"/>
    <n v="350"/>
    <m/>
  </r>
  <r>
    <x v="36"/>
    <x v="10"/>
    <x v="189"/>
    <x v="200"/>
    <x v="208"/>
    <x v="209"/>
    <x v="209"/>
    <x v="211"/>
    <x v="208"/>
    <n v="31817"/>
    <m/>
  </r>
  <r>
    <x v="36"/>
    <x v="10"/>
    <x v="10"/>
    <x v="201"/>
    <x v="209"/>
    <x v="210"/>
    <x v="210"/>
    <x v="212"/>
    <x v="209"/>
    <n v="998"/>
    <m/>
  </r>
  <r>
    <x v="35"/>
    <x v="10"/>
    <x v="190"/>
    <x v="202"/>
    <x v="210"/>
    <x v="211"/>
    <x v="211"/>
    <x v="213"/>
    <x v="210"/>
    <n v="7607"/>
    <m/>
  </r>
  <r>
    <x v="0"/>
    <x v="32"/>
    <x v="191"/>
    <x v="203"/>
    <x v="211"/>
    <x v="212"/>
    <x v="212"/>
    <x v="214"/>
    <x v="211"/>
    <n v="59320"/>
    <m/>
  </r>
  <r>
    <x v="37"/>
    <x v="10"/>
    <x v="192"/>
    <x v="204"/>
    <x v="212"/>
    <x v="213"/>
    <x v="213"/>
    <x v="215"/>
    <x v="212"/>
    <n v="2238"/>
    <m/>
  </r>
  <r>
    <x v="38"/>
    <x v="10"/>
    <x v="193"/>
    <x v="205"/>
    <x v="213"/>
    <x v="214"/>
    <x v="214"/>
    <x v="216"/>
    <x v="213"/>
    <n v="9195"/>
    <m/>
  </r>
  <r>
    <x v="38"/>
    <x v="10"/>
    <x v="194"/>
    <x v="206"/>
    <x v="214"/>
    <x v="215"/>
    <x v="215"/>
    <x v="217"/>
    <x v="214"/>
    <n v="45594"/>
    <m/>
  </r>
  <r>
    <x v="39"/>
    <x v="10"/>
    <x v="195"/>
    <x v="207"/>
    <x v="215"/>
    <x v="216"/>
    <x v="19"/>
    <x v="218"/>
    <x v="215"/>
    <n v="2293"/>
    <m/>
  </r>
  <r>
    <x v="0"/>
    <x v="33"/>
    <x v="196"/>
    <x v="208"/>
    <x v="216"/>
    <x v="217"/>
    <x v="216"/>
    <x v="219"/>
    <x v="216"/>
    <n v="36246"/>
    <m/>
  </r>
  <r>
    <x v="40"/>
    <x v="10"/>
    <x v="129"/>
    <x v="209"/>
    <x v="217"/>
    <x v="218"/>
    <x v="217"/>
    <x v="220"/>
    <x v="217"/>
    <n v="1368"/>
    <m/>
  </r>
  <r>
    <x v="6"/>
    <x v="10"/>
    <x v="197"/>
    <x v="210"/>
    <x v="218"/>
    <x v="219"/>
    <x v="218"/>
    <x v="221"/>
    <x v="218"/>
    <n v="737"/>
    <m/>
  </r>
  <r>
    <x v="6"/>
    <x v="10"/>
    <x v="198"/>
    <x v="211"/>
    <x v="219"/>
    <x v="220"/>
    <x v="219"/>
    <x v="222"/>
    <x v="219"/>
    <n v="2734"/>
    <m/>
  </r>
  <r>
    <x v="6"/>
    <x v="10"/>
    <x v="199"/>
    <x v="212"/>
    <x v="220"/>
    <x v="221"/>
    <x v="220"/>
    <x v="223"/>
    <x v="220"/>
    <n v="1899"/>
    <m/>
  </r>
  <r>
    <x v="41"/>
    <x v="10"/>
    <x v="200"/>
    <x v="213"/>
    <x v="221"/>
    <x v="222"/>
    <x v="221"/>
    <x v="224"/>
    <x v="221"/>
    <n v="2756"/>
    <m/>
  </r>
  <r>
    <x v="41"/>
    <x v="10"/>
    <x v="201"/>
    <x v="214"/>
    <x v="222"/>
    <x v="223"/>
    <x v="222"/>
    <x v="225"/>
    <x v="222"/>
    <n v="2520"/>
    <m/>
  </r>
  <r>
    <x v="41"/>
    <x v="10"/>
    <x v="202"/>
    <x v="215"/>
    <x v="223"/>
    <x v="224"/>
    <x v="223"/>
    <x v="226"/>
    <x v="117"/>
    <n v="965"/>
    <m/>
  </r>
  <r>
    <x v="42"/>
    <x v="10"/>
    <x v="203"/>
    <x v="216"/>
    <x v="224"/>
    <x v="225"/>
    <x v="224"/>
    <x v="227"/>
    <x v="223"/>
    <n v="1921"/>
    <m/>
  </r>
  <r>
    <x v="40"/>
    <x v="10"/>
    <x v="204"/>
    <x v="217"/>
    <x v="225"/>
    <x v="226"/>
    <x v="225"/>
    <x v="228"/>
    <x v="224"/>
    <n v="17996"/>
    <m/>
  </r>
  <r>
    <x v="40"/>
    <x v="10"/>
    <x v="205"/>
    <x v="218"/>
    <x v="226"/>
    <x v="227"/>
    <x v="226"/>
    <x v="229"/>
    <x v="225"/>
    <n v="3349"/>
    <m/>
  </r>
  <r>
    <x v="43"/>
    <x v="34"/>
    <x v="206"/>
    <x v="219"/>
    <x v="227"/>
    <x v="228"/>
    <x v="227"/>
    <x v="230"/>
    <x v="226"/>
    <n v="633940"/>
    <m/>
  </r>
  <r>
    <x v="0"/>
    <x v="35"/>
    <x v="207"/>
    <x v="220"/>
    <x v="228"/>
    <x v="229"/>
    <x v="228"/>
    <x v="231"/>
    <x v="227"/>
    <n v="126488"/>
    <m/>
  </r>
  <r>
    <x v="44"/>
    <x v="10"/>
    <x v="208"/>
    <x v="221"/>
    <x v="229"/>
    <x v="230"/>
    <x v="229"/>
    <x v="232"/>
    <x v="228"/>
    <n v="809"/>
    <m/>
  </r>
  <r>
    <x v="45"/>
    <x v="10"/>
    <x v="209"/>
    <x v="222"/>
    <x v="230"/>
    <x v="231"/>
    <x v="230"/>
    <x v="233"/>
    <x v="229"/>
    <n v="7528"/>
    <m/>
  </r>
  <r>
    <x v="46"/>
    <x v="10"/>
    <x v="10"/>
    <x v="64"/>
    <x v="116"/>
    <x v="232"/>
    <x v="231"/>
    <x v="234"/>
    <x v="230"/>
    <n v="15389"/>
    <n v="15556"/>
  </r>
  <r>
    <x v="45"/>
    <x v="10"/>
    <x v="210"/>
    <x v="223"/>
    <x v="231"/>
    <x v="233"/>
    <x v="232"/>
    <x v="235"/>
    <x v="231"/>
    <n v="1972"/>
    <m/>
  </r>
  <r>
    <x v="47"/>
    <x v="10"/>
    <x v="10"/>
    <x v="224"/>
    <x v="232"/>
    <x v="234"/>
    <x v="233"/>
    <x v="236"/>
    <x v="232"/>
    <n v="2904"/>
    <m/>
  </r>
  <r>
    <x v="48"/>
    <x v="10"/>
    <x v="211"/>
    <x v="225"/>
    <x v="233"/>
    <x v="235"/>
    <x v="234"/>
    <x v="237"/>
    <x v="233"/>
    <n v="1057"/>
    <m/>
  </r>
  <r>
    <x v="45"/>
    <x v="10"/>
    <x v="190"/>
    <x v="226"/>
    <x v="234"/>
    <x v="236"/>
    <x v="235"/>
    <x v="238"/>
    <x v="234"/>
    <n v="678"/>
    <m/>
  </r>
  <r>
    <x v="47"/>
    <x v="10"/>
    <x v="212"/>
    <x v="227"/>
    <x v="235"/>
    <x v="237"/>
    <x v="236"/>
    <x v="239"/>
    <x v="235"/>
    <n v="25167"/>
    <m/>
  </r>
  <r>
    <x v="46"/>
    <x v="10"/>
    <x v="213"/>
    <x v="228"/>
    <x v="236"/>
    <x v="238"/>
    <x v="237"/>
    <x v="240"/>
    <x v="236"/>
    <n v="3365"/>
    <m/>
  </r>
  <r>
    <x v="44"/>
    <x v="10"/>
    <x v="214"/>
    <x v="229"/>
    <x v="237"/>
    <x v="239"/>
    <x v="238"/>
    <x v="241"/>
    <x v="237"/>
    <n v="6005"/>
    <m/>
  </r>
  <r>
    <x v="48"/>
    <x v="10"/>
    <x v="147"/>
    <x v="103"/>
    <x v="238"/>
    <x v="240"/>
    <x v="239"/>
    <x v="242"/>
    <x v="238"/>
    <n v="7669"/>
    <m/>
  </r>
  <r>
    <x v="44"/>
    <x v="10"/>
    <x v="215"/>
    <x v="230"/>
    <x v="239"/>
    <x v="241"/>
    <x v="240"/>
    <x v="243"/>
    <x v="239"/>
    <n v="702"/>
    <m/>
  </r>
  <r>
    <x v="48"/>
    <x v="10"/>
    <x v="216"/>
    <x v="231"/>
    <x v="240"/>
    <x v="242"/>
    <x v="241"/>
    <x v="244"/>
    <x v="240"/>
    <n v="8530"/>
    <m/>
  </r>
  <r>
    <x v="45"/>
    <x v="10"/>
    <x v="217"/>
    <x v="232"/>
    <x v="241"/>
    <x v="243"/>
    <x v="242"/>
    <x v="245"/>
    <x v="241"/>
    <n v="14809"/>
    <m/>
  </r>
  <r>
    <x v="44"/>
    <x v="10"/>
    <x v="10"/>
    <x v="233"/>
    <x v="242"/>
    <x v="244"/>
    <x v="243"/>
    <x v="246"/>
    <x v="242"/>
    <n v="320"/>
    <m/>
  </r>
  <r>
    <x v="44"/>
    <x v="36"/>
    <x v="218"/>
    <x v="234"/>
    <x v="243"/>
    <x v="245"/>
    <x v="244"/>
    <x v="247"/>
    <x v="243"/>
    <n v="3690"/>
    <n v="1672"/>
  </r>
  <r>
    <x v="46"/>
    <x v="10"/>
    <x v="10"/>
    <x v="64"/>
    <x v="244"/>
    <x v="246"/>
    <x v="245"/>
    <x v="248"/>
    <x v="244"/>
    <n v="2291"/>
    <n v="2324"/>
  </r>
  <r>
    <x v="48"/>
    <x v="10"/>
    <x v="10"/>
    <x v="235"/>
    <x v="245"/>
    <x v="247"/>
    <x v="246"/>
    <x v="249"/>
    <x v="245"/>
    <n v="14871"/>
    <m/>
  </r>
  <r>
    <x v="45"/>
    <x v="10"/>
    <x v="219"/>
    <x v="236"/>
    <x v="246"/>
    <x v="248"/>
    <x v="247"/>
    <x v="250"/>
    <x v="246"/>
    <n v="7129"/>
    <m/>
  </r>
  <r>
    <x v="45"/>
    <x v="10"/>
    <x v="220"/>
    <x v="237"/>
    <x v="247"/>
    <x v="249"/>
    <x v="203"/>
    <x v="251"/>
    <x v="247"/>
    <n v="2065"/>
    <m/>
  </r>
  <r>
    <x v="44"/>
    <x v="10"/>
    <x v="10"/>
    <x v="64"/>
    <x v="116"/>
    <x v="116"/>
    <x v="116"/>
    <x v="252"/>
    <x v="248"/>
    <n v="789"/>
    <m/>
  </r>
  <r>
    <x v="44"/>
    <x v="10"/>
    <x v="10"/>
    <x v="64"/>
    <x v="116"/>
    <x v="116"/>
    <x v="116"/>
    <x v="253"/>
    <x v="249"/>
    <n v="595"/>
    <m/>
  </r>
  <r>
    <x v="0"/>
    <x v="37"/>
    <x v="221"/>
    <x v="238"/>
    <x v="248"/>
    <x v="250"/>
    <x v="248"/>
    <x v="254"/>
    <x v="250"/>
    <n v="102376"/>
    <m/>
  </r>
  <r>
    <x v="39"/>
    <x v="10"/>
    <x v="10"/>
    <x v="64"/>
    <x v="116"/>
    <x v="116"/>
    <x v="116"/>
    <x v="255"/>
    <x v="251"/>
    <n v="2372"/>
    <m/>
  </r>
  <r>
    <x v="39"/>
    <x v="10"/>
    <x v="222"/>
    <x v="239"/>
    <x v="249"/>
    <x v="251"/>
    <x v="249"/>
    <x v="256"/>
    <x v="252"/>
    <n v="1169"/>
    <m/>
  </r>
  <r>
    <x v="39"/>
    <x v="10"/>
    <x v="223"/>
    <x v="240"/>
    <x v="250"/>
    <x v="252"/>
    <x v="250"/>
    <x v="257"/>
    <x v="253"/>
    <n v="3207"/>
    <m/>
  </r>
  <r>
    <x v="39"/>
    <x v="10"/>
    <x v="224"/>
    <x v="241"/>
    <x v="251"/>
    <x v="253"/>
    <x v="251"/>
    <x v="258"/>
    <x v="254"/>
    <n v="6189"/>
    <m/>
  </r>
  <r>
    <x v="39"/>
    <x v="10"/>
    <x v="225"/>
    <x v="242"/>
    <x v="252"/>
    <x v="254"/>
    <x v="252"/>
    <x v="259"/>
    <x v="255"/>
    <n v="3685"/>
    <m/>
  </r>
  <r>
    <x v="39"/>
    <x v="10"/>
    <x v="226"/>
    <x v="243"/>
    <x v="253"/>
    <x v="116"/>
    <x v="253"/>
    <x v="260"/>
    <x v="256"/>
    <n v="942"/>
    <m/>
  </r>
  <r>
    <x v="39"/>
    <x v="10"/>
    <x v="10"/>
    <x v="64"/>
    <x v="116"/>
    <x v="116"/>
    <x v="116"/>
    <x v="261"/>
    <x v="257"/>
    <n v="431"/>
    <m/>
  </r>
  <r>
    <x v="39"/>
    <x v="10"/>
    <x v="227"/>
    <x v="244"/>
    <x v="254"/>
    <x v="255"/>
    <x v="254"/>
    <x v="262"/>
    <x v="258"/>
    <n v="3977"/>
    <m/>
  </r>
  <r>
    <x v="39"/>
    <x v="10"/>
    <x v="228"/>
    <x v="245"/>
    <x v="255"/>
    <x v="256"/>
    <x v="255"/>
    <x v="263"/>
    <x v="259"/>
    <n v="6388"/>
    <m/>
  </r>
  <r>
    <x v="39"/>
    <x v="10"/>
    <x v="229"/>
    <x v="246"/>
    <x v="256"/>
    <x v="257"/>
    <x v="256"/>
    <x v="264"/>
    <x v="260"/>
    <n v="68302"/>
    <m/>
  </r>
  <r>
    <x v="39"/>
    <x v="10"/>
    <x v="230"/>
    <x v="247"/>
    <x v="257"/>
    <x v="258"/>
    <x v="257"/>
    <x v="265"/>
    <x v="261"/>
    <n v="5713"/>
    <m/>
  </r>
  <r>
    <x v="0"/>
    <x v="38"/>
    <x v="231"/>
    <x v="248"/>
    <x v="258"/>
    <x v="259"/>
    <x v="258"/>
    <x v="266"/>
    <x v="262"/>
    <n v="37936"/>
    <m/>
  </r>
  <r>
    <x v="49"/>
    <x v="10"/>
    <x v="232"/>
    <x v="249"/>
    <x v="259"/>
    <x v="260"/>
    <x v="259"/>
    <x v="267"/>
    <x v="263"/>
    <n v="1710"/>
    <m/>
  </r>
  <r>
    <x v="37"/>
    <x v="10"/>
    <x v="233"/>
    <x v="250"/>
    <x v="260"/>
    <x v="261"/>
    <x v="260"/>
    <x v="268"/>
    <x v="264"/>
    <n v="4241"/>
    <m/>
  </r>
  <r>
    <x v="14"/>
    <x v="10"/>
    <x v="144"/>
    <x v="251"/>
    <x v="261"/>
    <x v="262"/>
    <x v="261"/>
    <x v="269"/>
    <x v="265"/>
    <n v="889"/>
    <m/>
  </r>
  <r>
    <x v="50"/>
    <x v="10"/>
    <x v="234"/>
    <x v="252"/>
    <x v="262"/>
    <x v="263"/>
    <x v="262"/>
    <x v="270"/>
    <x v="266"/>
    <n v="7323"/>
    <m/>
  </r>
  <r>
    <x v="50"/>
    <x v="10"/>
    <x v="235"/>
    <x v="253"/>
    <x v="263"/>
    <x v="264"/>
    <x v="263"/>
    <x v="271"/>
    <x v="267"/>
    <n v="23773"/>
    <m/>
  </r>
  <r>
    <x v="0"/>
    <x v="39"/>
    <x v="236"/>
    <x v="254"/>
    <x v="264"/>
    <x v="265"/>
    <x v="264"/>
    <x v="272"/>
    <x v="268"/>
    <n v="77477"/>
    <m/>
  </r>
  <r>
    <x v="51"/>
    <x v="10"/>
    <x v="237"/>
    <x v="255"/>
    <x v="265"/>
    <x v="266"/>
    <x v="265"/>
    <x v="273"/>
    <x v="269"/>
    <n v="11681"/>
    <m/>
  </r>
  <r>
    <x v="23"/>
    <x v="10"/>
    <x v="238"/>
    <x v="256"/>
    <x v="266"/>
    <x v="116"/>
    <x v="266"/>
    <x v="274"/>
    <x v="270"/>
    <n v="1700"/>
    <m/>
  </r>
  <r>
    <x v="52"/>
    <x v="10"/>
    <x v="239"/>
    <x v="257"/>
    <x v="267"/>
    <x v="267"/>
    <x v="267"/>
    <x v="275"/>
    <x v="271"/>
    <n v="1764"/>
    <m/>
  </r>
  <r>
    <x v="52"/>
    <x v="10"/>
    <x v="240"/>
    <x v="258"/>
    <x v="268"/>
    <x v="268"/>
    <x v="268"/>
    <x v="276"/>
    <x v="272"/>
    <n v="686"/>
    <m/>
  </r>
  <r>
    <x v="51"/>
    <x v="10"/>
    <x v="241"/>
    <x v="259"/>
    <x v="269"/>
    <x v="269"/>
    <x v="269"/>
    <x v="277"/>
    <x v="273"/>
    <n v="2261"/>
    <m/>
  </r>
  <r>
    <x v="52"/>
    <x v="10"/>
    <x v="242"/>
    <x v="260"/>
    <x v="270"/>
    <x v="270"/>
    <x v="270"/>
    <x v="278"/>
    <x v="274"/>
    <n v="5365"/>
    <m/>
  </r>
  <r>
    <x v="52"/>
    <x v="10"/>
    <x v="89"/>
    <x v="156"/>
    <x v="271"/>
    <x v="271"/>
    <x v="111"/>
    <x v="279"/>
    <x v="275"/>
    <n v="1430"/>
    <m/>
  </r>
  <r>
    <x v="52"/>
    <x v="10"/>
    <x v="243"/>
    <x v="261"/>
    <x v="272"/>
    <x v="272"/>
    <x v="271"/>
    <x v="280"/>
    <x v="276"/>
    <n v="1122"/>
    <m/>
  </r>
  <r>
    <x v="52"/>
    <x v="10"/>
    <x v="244"/>
    <x v="262"/>
    <x v="273"/>
    <x v="273"/>
    <x v="272"/>
    <x v="281"/>
    <x v="277"/>
    <n v="1611"/>
    <m/>
  </r>
  <r>
    <x v="52"/>
    <x v="10"/>
    <x v="10"/>
    <x v="64"/>
    <x v="274"/>
    <x v="274"/>
    <x v="273"/>
    <x v="282"/>
    <x v="278"/>
    <n v="7575"/>
    <m/>
  </r>
  <r>
    <x v="51"/>
    <x v="10"/>
    <x v="10"/>
    <x v="64"/>
    <x v="275"/>
    <x v="275"/>
    <x v="274"/>
    <x v="283"/>
    <x v="279"/>
    <n v="42282"/>
    <m/>
  </r>
  <r>
    <x v="0"/>
    <x v="40"/>
    <x v="245"/>
    <x v="263"/>
    <x v="276"/>
    <x v="276"/>
    <x v="275"/>
    <x v="284"/>
    <x v="280"/>
    <n v="52762"/>
    <m/>
  </r>
  <r>
    <x v="53"/>
    <x v="10"/>
    <x v="246"/>
    <x v="264"/>
    <x v="277"/>
    <x v="277"/>
    <x v="276"/>
    <x v="285"/>
    <x v="281"/>
    <n v="3703"/>
    <m/>
  </r>
  <r>
    <x v="53"/>
    <x v="10"/>
    <x v="10"/>
    <x v="265"/>
    <x v="278"/>
    <x v="278"/>
    <x v="277"/>
    <x v="286"/>
    <x v="282"/>
    <n v="100"/>
    <m/>
  </r>
  <r>
    <x v="37"/>
    <x v="10"/>
    <x v="10"/>
    <x v="266"/>
    <x v="279"/>
    <x v="279"/>
    <x v="278"/>
    <x v="287"/>
    <x v="283"/>
    <n v="860"/>
    <m/>
  </r>
  <r>
    <x v="53"/>
    <x v="10"/>
    <x v="247"/>
    <x v="201"/>
    <x v="280"/>
    <x v="280"/>
    <x v="279"/>
    <x v="288"/>
    <x v="284"/>
    <n v="1517"/>
    <m/>
  </r>
  <r>
    <x v="53"/>
    <x v="10"/>
    <x v="248"/>
    <x v="267"/>
    <x v="281"/>
    <x v="281"/>
    <x v="280"/>
    <x v="289"/>
    <x v="285"/>
    <n v="2756"/>
    <m/>
  </r>
  <r>
    <x v="22"/>
    <x v="10"/>
    <x v="10"/>
    <x v="268"/>
    <x v="282"/>
    <x v="282"/>
    <x v="281"/>
    <x v="290"/>
    <x v="286"/>
    <n v="611"/>
    <m/>
  </r>
  <r>
    <x v="53"/>
    <x v="10"/>
    <x v="249"/>
    <x v="269"/>
    <x v="283"/>
    <x v="283"/>
    <x v="282"/>
    <x v="291"/>
    <x v="287"/>
    <n v="5750"/>
    <m/>
  </r>
  <r>
    <x v="53"/>
    <x v="10"/>
    <x v="250"/>
    <x v="270"/>
    <x v="284"/>
    <x v="284"/>
    <x v="283"/>
    <x v="292"/>
    <x v="288"/>
    <n v="1515"/>
    <m/>
  </r>
  <r>
    <x v="53"/>
    <x v="10"/>
    <x v="251"/>
    <x v="271"/>
    <x v="285"/>
    <x v="285"/>
    <x v="284"/>
    <x v="293"/>
    <x v="289"/>
    <n v="1537"/>
    <m/>
  </r>
  <r>
    <x v="53"/>
    <x v="10"/>
    <x v="252"/>
    <x v="272"/>
    <x v="286"/>
    <x v="286"/>
    <x v="285"/>
    <x v="294"/>
    <x v="290"/>
    <n v="33503"/>
    <m/>
  </r>
  <r>
    <x v="0"/>
    <x v="41"/>
    <x v="253"/>
    <x v="273"/>
    <x v="287"/>
    <x v="287"/>
    <x v="286"/>
    <x v="295"/>
    <x v="291"/>
    <n v="37331"/>
    <m/>
  </r>
  <r>
    <x v="54"/>
    <x v="10"/>
    <x v="254"/>
    <x v="274"/>
    <x v="288"/>
    <x v="288"/>
    <x v="287"/>
    <x v="296"/>
    <x v="292"/>
    <n v="343"/>
    <m/>
  </r>
  <r>
    <x v="54"/>
    <x v="10"/>
    <x v="255"/>
    <x v="275"/>
    <x v="289"/>
    <x v="289"/>
    <x v="288"/>
    <x v="297"/>
    <x v="293"/>
    <n v="2015"/>
    <m/>
  </r>
  <r>
    <x v="38"/>
    <x v="10"/>
    <x v="256"/>
    <x v="276"/>
    <x v="290"/>
    <x v="126"/>
    <x v="289"/>
    <x v="161"/>
    <x v="294"/>
    <n v="3142"/>
    <m/>
  </r>
  <r>
    <x v="38"/>
    <x v="10"/>
    <x v="257"/>
    <x v="277"/>
    <x v="291"/>
    <x v="290"/>
    <x v="290"/>
    <x v="298"/>
    <x v="295"/>
    <n v="1470"/>
    <m/>
  </r>
  <r>
    <x v="38"/>
    <x v="10"/>
    <x v="258"/>
    <x v="278"/>
    <x v="292"/>
    <x v="291"/>
    <x v="291"/>
    <x v="299"/>
    <x v="296"/>
    <n v="3036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1">
  <r>
    <x v="0"/>
    <n v="308637354"/>
    <n v="362522491"/>
    <n v="399853686"/>
    <n v="429921139"/>
    <n v="458745861"/>
    <n v="420623179"/>
    <n v="489847933"/>
    <n v="458460270"/>
    <n v="466427763"/>
  </r>
  <r>
    <x v="0"/>
    <n v="133340596"/>
    <n v="154840777"/>
    <n v="168483630"/>
    <n v="179457703"/>
    <n v="196620860"/>
    <n v="191114425"/>
    <n v="199745138"/>
    <n v="203237877"/>
    <n v="208446726"/>
  </r>
  <r>
    <x v="0"/>
    <n v="24762035"/>
    <n v="28021473"/>
    <n v="28964582"/>
    <n v="32218399"/>
    <n v="35534349"/>
    <n v="32678128"/>
    <n v="32135396"/>
    <n v="32975626"/>
    <n v="32831061"/>
  </r>
  <r>
    <x v="0"/>
    <n v="27683057"/>
    <n v="32149087"/>
    <n v="33749474"/>
    <n v="36374765"/>
    <n v="39766779"/>
    <n v="39560704"/>
    <n v="40879093"/>
    <n v="42094786"/>
    <n v="43462303"/>
  </r>
  <r>
    <x v="0"/>
    <n v="33423360"/>
    <n v="41601002"/>
    <n v="45268434"/>
    <n v="47615524"/>
    <n v="52614873"/>
    <n v="50458616"/>
    <n v="55268980"/>
    <n v="56041667"/>
    <n v="57148428"/>
  </r>
  <r>
    <x v="0"/>
    <n v="47472144"/>
    <n v="53069215"/>
    <n v="60501140"/>
    <n v="63249015"/>
    <n v="68704859"/>
    <n v="68416977"/>
    <n v="71461669"/>
    <n v="72125798"/>
    <n v="75004934"/>
  </r>
  <r>
    <x v="0"/>
    <n v="175296758"/>
    <n v="207681714"/>
    <n v="231370056"/>
    <n v="250463436"/>
    <n v="262125001"/>
    <n v="229508754"/>
    <n v="290102795"/>
    <n v="255222393"/>
    <n v="257981037"/>
  </r>
  <r>
    <x v="0"/>
    <n v="150558506"/>
    <n v="179412951"/>
    <n v="200977195"/>
    <n v="219453053"/>
    <n v="227710142"/>
    <n v="198096665"/>
    <n v="213107907"/>
    <n v="218388626"/>
    <n v="221447428"/>
  </r>
  <r>
    <x v="0"/>
    <n v="24738252"/>
    <n v="28268763"/>
    <n v="30392861"/>
    <n v="31010383"/>
    <n v="34414859"/>
    <n v="31412089"/>
    <n v="76994888"/>
    <n v="36833767"/>
    <n v="36533609"/>
  </r>
  <r>
    <x v="0"/>
    <n v="9851785"/>
    <n v="12833705"/>
    <n v="14530920"/>
    <n v="14721885"/>
    <n v="14755181"/>
    <n v="14870344"/>
    <n v="14980041"/>
    <n v="15151425"/>
    <n v="16136311"/>
  </r>
  <r>
    <x v="1"/>
    <n v="2001228"/>
    <n v="2558522"/>
    <n v="3282010"/>
    <n v="3402383"/>
    <n v="2519951"/>
    <n v="3217105"/>
    <n v="3327978"/>
    <n v="2928333"/>
    <n v="3406421"/>
  </r>
  <r>
    <x v="1"/>
    <n v="169174"/>
    <n v="168312"/>
    <n v="151295"/>
    <n v="161860"/>
    <n v="196841"/>
    <n v="188813"/>
    <n v="186365"/>
    <n v="187025"/>
    <n v="168020"/>
  </r>
  <r>
    <x v="2"/>
    <n v="2473897"/>
    <n v="3433608"/>
    <n v="4021408"/>
    <n v="4181668"/>
    <n v="4733300"/>
    <n v="4584444"/>
    <n v="4845350"/>
    <n v="4468066"/>
    <n v="5085804"/>
  </r>
  <r>
    <x v="3"/>
    <n v="862150"/>
    <n v="972721"/>
    <n v="1156344"/>
    <n v="1319176"/>
    <n v="1244894"/>
    <n v="1294294"/>
    <n v="1195351"/>
    <n v="1365745"/>
    <n v="1272231"/>
  </r>
  <r>
    <x v="3"/>
    <n v="202424"/>
    <n v="229975"/>
    <n v="234595"/>
    <n v="277971"/>
    <n v="268250"/>
    <n v="300527"/>
    <n v="317451"/>
    <n v="337560"/>
    <n v="356872"/>
  </r>
  <r>
    <x v="4"/>
    <n v="121154"/>
    <n v="152567"/>
    <n v="153595"/>
    <n v="137505"/>
    <n v="152641"/>
    <n v="169352"/>
    <n v="117593"/>
    <n v="120088"/>
    <n v="123602"/>
  </r>
  <r>
    <x v="5"/>
    <n v="903091"/>
    <n v="1329203"/>
    <n v="1350797"/>
    <n v="1468025"/>
    <n v="1634985"/>
    <n v="1507026"/>
    <n v="1516790"/>
    <n v="1588750"/>
    <n v="1794527"/>
  </r>
  <r>
    <x v="1"/>
    <n v="1192421"/>
    <n v="1619477"/>
    <n v="1872705"/>
    <n v="1414845"/>
    <n v="1425798"/>
    <n v="1046407"/>
    <n v="1039394"/>
    <n v="1426830"/>
    <n v="1279438"/>
  </r>
  <r>
    <x v="4"/>
    <n v="1232821"/>
    <n v="1436564"/>
    <n v="1342808"/>
    <n v="1403585"/>
    <n v="1554573"/>
    <n v="1545582"/>
    <n v="1374624"/>
    <n v="1512048"/>
    <n v="1504252"/>
  </r>
  <r>
    <x v="6"/>
    <n v="125249"/>
    <n v="199845"/>
    <n v="214644"/>
    <n v="214054"/>
    <n v="234933"/>
    <n v="208401"/>
    <n v="240413"/>
    <n v="217237"/>
    <n v="244969"/>
  </r>
  <r>
    <x v="2"/>
    <n v="231456"/>
    <n v="355492"/>
    <n v="296621"/>
    <n v="319230"/>
    <n v="298818"/>
    <n v="339108"/>
    <n v="313515"/>
    <n v="288360"/>
    <n v="384734"/>
  </r>
  <r>
    <x v="4"/>
    <n v="87768"/>
    <n v="71560"/>
    <n v="59316"/>
    <n v="89682"/>
    <n v="87585"/>
    <n v="92030"/>
    <n v="81442"/>
    <n v="121350"/>
    <n v="83686"/>
  </r>
  <r>
    <x v="3"/>
    <n v="120718"/>
    <n v="131374"/>
    <n v="255163"/>
    <n v="210973"/>
    <n v="257230"/>
    <n v="217348"/>
    <n v="250304"/>
    <n v="416685"/>
    <n v="245707"/>
  </r>
  <r>
    <x v="1"/>
    <n v="128234"/>
    <n v="174485"/>
    <n v="139619"/>
    <n v="120928"/>
    <n v="145382"/>
    <n v="159907"/>
    <n v="173471"/>
    <n v="173348"/>
    <n v="186048"/>
  </r>
  <r>
    <x v="0"/>
    <n v="27494803"/>
    <n v="30658741"/>
    <n v="36697196"/>
    <n v="40392591"/>
    <n v="45202119"/>
    <n v="42833763"/>
    <n v="44570731"/>
    <n v="41771570"/>
    <n v="43751382"/>
  </r>
  <r>
    <x v="7"/>
    <n v="538604"/>
    <n v="656717"/>
    <n v="675776"/>
    <n v="699344"/>
    <n v="776352"/>
    <n v="726932"/>
    <n v="1146397"/>
    <n v="1153041"/>
    <n v="1180656"/>
  </r>
  <r>
    <x v="7"/>
    <n v="12753374"/>
    <n v="12605651"/>
    <n v="17892546"/>
    <n v="18809619"/>
    <n v="22478206"/>
    <n v="20568515"/>
    <n v="20518646"/>
    <n v="18303305"/>
    <n v="18994701"/>
  </r>
  <r>
    <x v="7"/>
    <n v="286256"/>
    <n v="302381"/>
    <n v="309314"/>
    <n v="830383"/>
    <n v="1002234"/>
    <n v="982028"/>
    <n v="1000977"/>
    <n v="993878"/>
    <n v="1181982"/>
  </r>
  <r>
    <x v="7"/>
    <n v="634687"/>
    <n v="803683"/>
    <n v="789411"/>
    <n v="857160"/>
    <n v="857878"/>
    <n v="968541"/>
    <n v="1095673"/>
    <n v="1109264"/>
    <n v="1215270"/>
  </r>
  <r>
    <x v="8"/>
    <n v="260322"/>
    <n v="342578"/>
    <n v="316158"/>
    <n v="322714"/>
    <n v="451909"/>
    <n v="207364"/>
    <n v="240053"/>
    <n v="294603"/>
    <n v="209888"/>
  </r>
  <r>
    <x v="7"/>
    <n v="6804794"/>
    <n v="8914402"/>
    <n v="9083528"/>
    <n v="10132809"/>
    <n v="9640042"/>
    <n v="9098113"/>
    <n v="9340036"/>
    <n v="9168760"/>
    <n v="9904210"/>
  </r>
  <r>
    <x v="7"/>
    <n v="993799"/>
    <n v="1454794"/>
    <n v="1349944"/>
    <n v="1234149"/>
    <n v="1617307"/>
    <n v="2464273"/>
    <n v="2256060"/>
    <n v="2079069"/>
    <n v="2132681"/>
  </r>
  <r>
    <x v="9"/>
    <n v="1921703"/>
    <n v="1893763"/>
    <n v="1823639"/>
    <n v="2172234"/>
    <n v="2491301"/>
    <n v="2231236"/>
    <n v="2465076"/>
    <n v="2586664"/>
    <n v="2353950"/>
  </r>
  <r>
    <x v="7"/>
    <n v="126930"/>
    <n v="143609"/>
    <n v="178171"/>
    <n v="232287"/>
    <n v="268067"/>
    <n v="367607"/>
    <n v="413852"/>
    <n v="403467"/>
    <n v="411012"/>
  </r>
  <r>
    <x v="9"/>
    <n v="1393207"/>
    <n v="1506450"/>
    <n v="1980187"/>
    <n v="2497510"/>
    <n v="3172346"/>
    <n v="2787015"/>
    <n v="3067852"/>
    <n v="3051021"/>
    <n v="3094760"/>
  </r>
  <r>
    <x v="7"/>
    <n v="428651"/>
    <n v="442877"/>
    <n v="484814"/>
    <n v="898265"/>
    <n v="642074"/>
    <n v="652574"/>
    <n v="692929"/>
    <n v="678033"/>
    <n v="720606"/>
  </r>
  <r>
    <x v="7"/>
    <n v="102539"/>
    <n v="122114"/>
    <n v="127925"/>
    <n v="130651"/>
    <n v="209318"/>
    <n v="228324"/>
    <n v="213667"/>
    <n v="301988"/>
    <n v="335386"/>
  </r>
  <r>
    <x v="9"/>
    <n v="1249937"/>
    <n v="1469722"/>
    <n v="1685783"/>
    <n v="1575466"/>
    <n v="1595085"/>
    <n v="1551241"/>
    <n v="2119513"/>
    <n v="1648477"/>
    <n v="2016280"/>
  </r>
  <r>
    <x v="0"/>
    <n v="19742558"/>
    <n v="25837312"/>
    <n v="27580889"/>
    <n v="28436857"/>
    <n v="30706695"/>
    <n v="29325907"/>
    <n v="32605100"/>
    <n v="31779188"/>
    <n v="33504981"/>
  </r>
  <r>
    <x v="10"/>
    <n v="184801"/>
    <n v="189986"/>
    <n v="271989"/>
    <n v="454595"/>
    <n v="753702"/>
    <n v="680120"/>
    <n v="834138"/>
    <n v="760387"/>
    <n v="766524"/>
  </r>
  <r>
    <x v="11"/>
    <n v="503148"/>
    <n v="671160"/>
    <n v="761396"/>
    <n v="716903"/>
    <n v="640994"/>
    <n v="831450"/>
    <n v="893830"/>
    <n v="977060"/>
    <n v="915964"/>
  </r>
  <r>
    <x v="11"/>
    <n v="604721"/>
    <n v="607597"/>
    <n v="660183"/>
    <n v="755432"/>
    <n v="732790"/>
    <n v="653753"/>
    <n v="748660"/>
    <n v="699235"/>
    <n v="657980"/>
  </r>
  <r>
    <x v="10"/>
    <n v="172836"/>
    <n v="230463"/>
    <n v="285121"/>
    <n v="450621"/>
    <n v="427151"/>
    <n v="552220"/>
    <n v="516286"/>
    <n v="576000"/>
    <n v="497692"/>
  </r>
  <r>
    <x v="11"/>
    <n v="16132256"/>
    <n v="21763023"/>
    <n v="22559301"/>
    <n v="23200154"/>
    <n v="24855261"/>
    <n v="23301921"/>
    <n v="25975977"/>
    <n v="25508116"/>
    <n v="27253001"/>
  </r>
  <r>
    <x v="10"/>
    <n v="92316"/>
    <n v="144003"/>
    <n v="155780"/>
    <n v="161308"/>
    <n v="156420"/>
    <n v="155196"/>
    <n v="167783"/>
    <n v="173284"/>
    <n v="182030"/>
  </r>
  <r>
    <x v="10"/>
    <n v="192900"/>
    <n v="198647"/>
    <n v="371925"/>
    <n v="326543"/>
    <n v="566498"/>
    <n v="338604"/>
    <n v="405376"/>
    <n v="318262"/>
    <n v="360530"/>
  </r>
  <r>
    <x v="10"/>
    <n v="544593"/>
    <n v="709666"/>
    <n v="1014931"/>
    <n v="895110"/>
    <n v="876970"/>
    <n v="1068446"/>
    <n v="1088942"/>
    <n v="950078"/>
    <n v="1026986"/>
  </r>
  <r>
    <x v="10"/>
    <n v="323811"/>
    <n v="305743"/>
    <n v="362551"/>
    <n v="330389"/>
    <n v="393388"/>
    <n v="375558"/>
    <n v="362699"/>
    <n v="372541"/>
    <n v="377558"/>
  </r>
  <r>
    <x v="10"/>
    <n v="248733"/>
    <n v="300900"/>
    <n v="308531"/>
    <n v="302981"/>
    <n v="416667"/>
    <n v="325317"/>
    <n v="323437"/>
    <n v="319500"/>
    <n v="356449"/>
  </r>
  <r>
    <x v="10"/>
    <n v="526543"/>
    <n v="469346"/>
    <n v="549504"/>
    <n v="520739"/>
    <n v="544349"/>
    <n v="678981"/>
    <n v="879598"/>
    <n v="757589"/>
    <n v="678212"/>
  </r>
  <r>
    <x v="10"/>
    <n v="215900"/>
    <n v="246778"/>
    <n v="279677"/>
    <n v="322082"/>
    <n v="342505"/>
    <n v="364341"/>
    <n v="408374"/>
    <n v="367136"/>
    <n v="432055"/>
  </r>
  <r>
    <x v="0"/>
    <n v="9733369"/>
    <n v="11105684"/>
    <n v="11437248"/>
    <n v="12424553"/>
    <n v="13600872"/>
    <n v="11990889"/>
    <n v="12659552"/>
    <n v="13255761"/>
    <n v="13599193"/>
  </r>
  <r>
    <x v="12"/>
    <n v="5103145"/>
    <n v="5921631"/>
    <n v="6157330"/>
    <n v="6310283"/>
    <n v="7026951"/>
    <n v="5744538"/>
    <n v="5628310"/>
    <n v="6146565"/>
    <n v="6109208"/>
  </r>
  <r>
    <x v="12"/>
    <n v="1812312"/>
    <n v="2216775"/>
    <n v="1792720"/>
    <n v="2050971"/>
    <n v="2479965"/>
    <n v="2181270"/>
    <n v="2305072"/>
    <n v="2267719"/>
    <n v="2469529"/>
  </r>
  <r>
    <x v="12"/>
    <n v="268928"/>
    <n v="296287"/>
    <n v="270919"/>
    <n v="304306"/>
    <n v="310472"/>
    <n v="292121"/>
    <n v="374634"/>
    <n v="366336"/>
    <n v="325819"/>
  </r>
  <r>
    <x v="12"/>
    <n v="67277"/>
    <n v="80367"/>
    <n v="87119"/>
    <n v="82409"/>
    <n v="128452"/>
    <n v="125921"/>
    <n v="149971"/>
    <n v="163978"/>
    <n v="156464"/>
  </r>
  <r>
    <x v="12"/>
    <n v="389899"/>
    <n v="386284"/>
    <n v="407717"/>
    <n v="473710"/>
    <n v="454710"/>
    <n v="383227"/>
    <n v="457520"/>
    <n v="438102"/>
    <n v="521736"/>
  </r>
  <r>
    <x v="13"/>
    <n v="398332"/>
    <n v="412736"/>
    <n v="591455"/>
    <n v="713494"/>
    <n v="804489"/>
    <n v="810892"/>
    <n v="834635"/>
    <n v="870059"/>
    <n v="845400"/>
  </r>
  <r>
    <x v="14"/>
    <n v="241065"/>
    <n v="242205"/>
    <n v="319978"/>
    <n v="355958"/>
    <n v="349760"/>
    <n v="401302"/>
    <n v="474525"/>
    <n v="404655"/>
    <n v="446215"/>
  </r>
  <r>
    <x v="13"/>
    <n v="1169594"/>
    <n v="1135805"/>
    <n v="1386598"/>
    <n v="1555083"/>
    <n v="1504798"/>
    <n v="1480340"/>
    <n v="1831339"/>
    <n v="1859137"/>
    <n v="1913376"/>
  </r>
  <r>
    <x v="12"/>
    <n v="245405"/>
    <n v="342563"/>
    <n v="357009"/>
    <n v="452576"/>
    <n v="428912"/>
    <n v="446404"/>
    <n v="481104"/>
    <n v="583736"/>
    <n v="606474"/>
  </r>
  <r>
    <x v="15"/>
    <n v="37412"/>
    <n v="71031"/>
    <n v="66403"/>
    <n v="125763"/>
    <n v="112363"/>
    <n v="124874"/>
    <n v="122442"/>
    <n v="155474"/>
    <n v="204972"/>
  </r>
  <r>
    <x v="0"/>
    <n v="2408793"/>
    <n v="2859703"/>
    <n v="3066910"/>
    <n v="3970897"/>
    <n v="3960115"/>
    <n v="3343899"/>
    <n v="3443315"/>
    <n v="3613480"/>
    <n v="3247133"/>
  </r>
  <r>
    <x v="16"/>
    <n v="115394"/>
    <n v="169727"/>
    <n v="259305"/>
    <n v="267299"/>
    <n v="167156"/>
    <n v="160254"/>
    <n v="174396"/>
    <n v="167008"/>
    <n v="158786"/>
  </r>
  <r>
    <x v="16"/>
    <n v="0"/>
    <n v="0"/>
    <n v="0"/>
    <n v="21502"/>
    <n v="24939"/>
    <n v="15876"/>
    <n v="23556"/>
    <n v="18936"/>
    <n v="17552"/>
  </r>
  <r>
    <x v="16"/>
    <n v="25338"/>
    <n v="28024"/>
    <n v="35125"/>
    <n v="68011"/>
    <n v="121534"/>
    <n v="114170"/>
    <n v="138113"/>
    <n v="155929"/>
    <n v="139863"/>
  </r>
  <r>
    <x v="16"/>
    <n v="1969265"/>
    <n v="2333394"/>
    <n v="2552674"/>
    <n v="3220800"/>
    <n v="3082131"/>
    <n v="2601920"/>
    <n v="2568286"/>
    <n v="2745462"/>
    <n v="2413888"/>
  </r>
  <r>
    <x v="16"/>
    <n v="23740"/>
    <n v="22487"/>
    <n v="23934"/>
    <n v="38850"/>
    <n v="93265"/>
    <n v="62222"/>
    <n v="79248"/>
    <n v="62515"/>
    <n v="70765"/>
  </r>
  <r>
    <x v="16"/>
    <n v="62136"/>
    <n v="123283"/>
    <n v="67461"/>
    <n v="84331"/>
    <n v="88667"/>
    <n v="120125"/>
    <n v="114556"/>
    <n v="127944"/>
    <n v="131404"/>
  </r>
  <r>
    <x v="16"/>
    <n v="67235"/>
    <n v="75737"/>
    <n v="103376"/>
    <n v="118187"/>
    <n v="219691"/>
    <n v="110146"/>
    <n v="136711"/>
    <n v="128045"/>
    <n v="117579"/>
  </r>
  <r>
    <x v="16"/>
    <n v="6072"/>
    <n v="6474"/>
    <n v="4261"/>
    <n v="24443"/>
    <n v="25431"/>
    <n v="22416"/>
    <n v="29021"/>
    <n v="25604"/>
    <n v="26950"/>
  </r>
  <r>
    <x v="16"/>
    <n v="93402"/>
    <n v="43871"/>
    <n v="29520"/>
    <n v="43568"/>
    <n v="47743"/>
    <n v="45712"/>
    <n v="55182"/>
    <n v="67246"/>
    <n v="57437"/>
  </r>
  <r>
    <x v="16"/>
    <n v="20297"/>
    <n v="30186"/>
    <n v="36117"/>
    <n v="41428"/>
    <n v="37318"/>
    <n v="40299"/>
    <n v="38145"/>
    <n v="45465"/>
    <n v="42511"/>
  </r>
  <r>
    <x v="16"/>
    <n v="25914"/>
    <n v="26520"/>
    <n v="25035"/>
    <n v="42478"/>
    <n v="52240"/>
    <n v="50759"/>
    <n v="86101"/>
    <n v="69326"/>
    <n v="70398"/>
  </r>
  <r>
    <x v="0"/>
    <n v="5582863"/>
    <n v="5729219"/>
    <n v="5748825"/>
    <n v="6937689"/>
    <n v="6928076"/>
    <n v="7066396"/>
    <n v="6754429"/>
    <n v="7327899"/>
    <n v="7575642"/>
  </r>
  <r>
    <x v="17"/>
    <n v="32049"/>
    <n v="34714"/>
    <n v="45289"/>
    <n v="54306"/>
    <n v="56747"/>
    <n v="62740"/>
    <n v="107908"/>
    <n v="72313"/>
    <n v="65294"/>
  </r>
  <r>
    <x v="17"/>
    <n v="300543"/>
    <n v="362232"/>
    <n v="364277"/>
    <n v="357707"/>
    <n v="398621"/>
    <n v="577123"/>
    <n v="560371"/>
    <n v="517752"/>
    <n v="563237"/>
  </r>
  <r>
    <x v="18"/>
    <n v="2910362"/>
    <n v="2710971"/>
    <n v="2450636"/>
    <n v="3543089"/>
    <n v="3294115"/>
    <n v="3129587"/>
    <n v="2842111"/>
    <n v="3162319"/>
    <n v="3417289"/>
  </r>
  <r>
    <x v="17"/>
    <n v="1529217"/>
    <n v="1628274"/>
    <n v="1614979"/>
    <n v="1778034"/>
    <n v="1946060"/>
    <n v="1859860"/>
    <n v="2008161"/>
    <n v="2326219"/>
    <n v="2256612"/>
  </r>
  <r>
    <x v="19"/>
    <n v="86884"/>
    <n v="86430"/>
    <n v="137704"/>
    <n v="124239"/>
    <n v="123649"/>
    <n v="135463"/>
    <n v="144521"/>
    <n v="124644"/>
    <n v="125964"/>
  </r>
  <r>
    <x v="18"/>
    <n v="368294"/>
    <n v="543063"/>
    <n v="640565"/>
    <n v="631832"/>
    <n v="624508"/>
    <n v="819034"/>
    <n v="639592"/>
    <n v="661133"/>
    <n v="690048"/>
  </r>
  <r>
    <x v="17"/>
    <n v="80239"/>
    <n v="87442"/>
    <n v="86429"/>
    <n v="115485"/>
    <n v="92629"/>
    <n v="114327"/>
    <n v="99723"/>
    <n v="132633"/>
    <n v="121232"/>
  </r>
  <r>
    <x v="17"/>
    <n v="203706"/>
    <n v="187039"/>
    <n v="265149"/>
    <n v="201769"/>
    <n v="210664"/>
    <n v="225351"/>
    <n v="214453"/>
    <n v="190737"/>
    <n v="205019"/>
  </r>
  <r>
    <x v="20"/>
    <n v="54344"/>
    <n v="67963"/>
    <n v="116007"/>
    <n v="100223"/>
    <n v="148441"/>
    <n v="105574"/>
    <n v="99911"/>
    <n v="104170"/>
    <n v="95600"/>
  </r>
  <r>
    <x v="17"/>
    <n v="17225"/>
    <n v="21091"/>
    <n v="27790"/>
    <n v="31005"/>
    <n v="32642"/>
    <n v="37337"/>
    <n v="37678"/>
    <n v="35979"/>
    <n v="35347"/>
  </r>
  <r>
    <x v="0"/>
    <n v="3887721"/>
    <n v="4392603"/>
    <n v="5061413"/>
    <n v="5124752"/>
    <n v="5732453"/>
    <n v="5977026"/>
    <n v="6428199"/>
    <n v="6362314"/>
    <n v="6439682"/>
  </r>
  <r>
    <x v="21"/>
    <n v="1732651"/>
    <n v="2115764"/>
    <n v="2823498"/>
    <n v="3029103"/>
    <n v="3580802"/>
    <n v="3665341"/>
    <n v="3800059"/>
    <n v="3751641"/>
    <n v="3746286"/>
  </r>
  <r>
    <x v="15"/>
    <n v="452649"/>
    <n v="570982"/>
    <n v="493826"/>
    <n v="487585"/>
    <n v="554237"/>
    <n v="450409"/>
    <n v="480149"/>
    <n v="488115"/>
    <n v="479366"/>
  </r>
  <r>
    <x v="15"/>
    <n v="1257992"/>
    <n v="1236740"/>
    <n v="1295411"/>
    <n v="1113420"/>
    <n v="1130899"/>
    <n v="1389495"/>
    <n v="1542478"/>
    <n v="1530540"/>
    <n v="1630819"/>
  </r>
  <r>
    <x v="21"/>
    <n v="444429"/>
    <n v="469117"/>
    <n v="448678"/>
    <n v="494644"/>
    <n v="466515"/>
    <n v="471781"/>
    <n v="605513"/>
    <n v="592018"/>
    <n v="583211"/>
  </r>
  <r>
    <x v="0"/>
    <n v="5198901"/>
    <n v="6106146"/>
    <n v="7617897"/>
    <n v="8276145"/>
    <n v="9826461"/>
    <n v="9251898"/>
    <n v="10594711"/>
    <n v="11108931"/>
    <n v="10850144"/>
  </r>
  <r>
    <x v="22"/>
    <n v="1291213"/>
    <n v="1496573"/>
    <n v="2077501"/>
    <n v="2154321"/>
    <n v="2689101"/>
    <n v="2422885"/>
    <n v="2555020"/>
    <n v="2309358"/>
    <n v="2391362"/>
  </r>
  <r>
    <x v="22"/>
    <n v="318019"/>
    <n v="335946"/>
    <n v="354496"/>
    <n v="406113"/>
    <n v="568890"/>
    <n v="602955"/>
    <n v="586998"/>
    <n v="830475"/>
    <n v="693592"/>
  </r>
  <r>
    <x v="22"/>
    <n v="2366430"/>
    <n v="2714525"/>
    <n v="3080636"/>
    <n v="3425560"/>
    <n v="4261137"/>
    <n v="3725438"/>
    <n v="5012963"/>
    <n v="5280750"/>
    <n v="5253214"/>
  </r>
  <r>
    <x v="22"/>
    <n v="172155"/>
    <n v="238812"/>
    <n v="321635"/>
    <n v="420058"/>
    <n v="465549"/>
    <n v="540472"/>
    <n v="567516"/>
    <n v="642861"/>
    <n v="592398"/>
  </r>
  <r>
    <x v="22"/>
    <n v="569158"/>
    <n v="844811"/>
    <n v="1260496"/>
    <n v="1307493"/>
    <n v="1179001"/>
    <n v="1172513"/>
    <n v="1168905"/>
    <n v="1291194"/>
    <n v="1173107"/>
  </r>
  <r>
    <x v="22"/>
    <n v="51637"/>
    <n v="39181"/>
    <n v="59197"/>
    <n v="48091"/>
    <n v="63850"/>
    <n v="105659"/>
    <n v="100071"/>
    <n v="63708"/>
    <n v="68041"/>
  </r>
  <r>
    <x v="22"/>
    <n v="297145"/>
    <n v="302277"/>
    <n v="291834"/>
    <n v="336899"/>
    <n v="375429"/>
    <n v="451758"/>
    <n v="410418"/>
    <n v="411085"/>
    <n v="425075"/>
  </r>
  <r>
    <x v="22"/>
    <n v="133144"/>
    <n v="134021"/>
    <n v="172102"/>
    <n v="177610"/>
    <n v="223504"/>
    <n v="230218"/>
    <n v="192820"/>
    <n v="279500"/>
    <n v="253355"/>
  </r>
  <r>
    <x v="0"/>
    <n v="3376892"/>
    <n v="4485783"/>
    <n v="4251975"/>
    <n v="4949636"/>
    <n v="4947266"/>
    <n v="4991014"/>
    <n v="5829438"/>
    <n v="6289788"/>
    <n v="6703232"/>
  </r>
  <r>
    <x v="23"/>
    <n v="138625"/>
    <n v="167785"/>
    <n v="188082"/>
    <n v="239361"/>
    <n v="278244"/>
    <n v="260401"/>
    <n v="326476"/>
    <n v="366872"/>
    <n v="336811"/>
  </r>
  <r>
    <x v="23"/>
    <n v="67013"/>
    <n v="85306"/>
    <n v="103748"/>
    <n v="105012"/>
    <n v="152873"/>
    <n v="150583"/>
    <n v="167951"/>
    <n v="186069"/>
    <n v="187329"/>
  </r>
  <r>
    <x v="23"/>
    <n v="118977"/>
    <n v="234274"/>
    <n v="217005"/>
    <n v="250875"/>
    <n v="425667"/>
    <n v="365063"/>
    <n v="404997"/>
    <n v="454110"/>
    <n v="446163"/>
  </r>
  <r>
    <x v="23"/>
    <n v="183616"/>
    <n v="259442"/>
    <n v="286718"/>
    <n v="358005"/>
    <n v="463744"/>
    <n v="431508"/>
    <n v="477493"/>
    <n v="515286"/>
    <n v="543818"/>
  </r>
  <r>
    <x v="23"/>
    <n v="2550226"/>
    <n v="3275827"/>
    <n v="2933759"/>
    <n v="3503960"/>
    <n v="2965361"/>
    <n v="3103050"/>
    <n v="3644705"/>
    <n v="3805129"/>
    <n v="4232339"/>
  </r>
  <r>
    <x v="23"/>
    <n v="234253"/>
    <n v="323684"/>
    <n v="402360"/>
    <n v="372138"/>
    <n v="492768"/>
    <n v="523514"/>
    <n v="562662"/>
    <n v="781186"/>
    <n v="786946"/>
  </r>
  <r>
    <x v="23"/>
    <n v="84182"/>
    <n v="139465"/>
    <n v="120303"/>
    <n v="120285"/>
    <n v="168609"/>
    <n v="156895"/>
    <n v="245154"/>
    <n v="181136"/>
    <n v="169826"/>
  </r>
  <r>
    <x v="0"/>
    <n v="3923485"/>
    <n v="5274176"/>
    <n v="4874131"/>
    <n v="5146399"/>
    <n v="5355879"/>
    <n v="5347104"/>
    <n v="4889765"/>
    <n v="4986421"/>
    <n v="5076479"/>
  </r>
  <r>
    <x v="24"/>
    <n v="755742"/>
    <n v="1117817"/>
    <n v="737020"/>
    <n v="916574"/>
    <n v="743130"/>
    <n v="1010210"/>
    <n v="636347"/>
    <n v="577891"/>
    <n v="476062"/>
  </r>
  <r>
    <x v="2"/>
    <n v="73324"/>
    <n v="76364"/>
    <n v="78244"/>
    <n v="83473"/>
    <n v="82402"/>
    <n v="66854"/>
    <n v="96166"/>
    <n v="107723"/>
    <n v="107244"/>
  </r>
  <r>
    <x v="24"/>
    <n v="1042670"/>
    <n v="1723116"/>
    <n v="1559496"/>
    <n v="1634721"/>
    <n v="1908145"/>
    <n v="1787366"/>
    <n v="1611880"/>
    <n v="1667655"/>
    <n v="1694908"/>
  </r>
  <r>
    <x v="2"/>
    <n v="111386"/>
    <n v="140981"/>
    <n v="193826"/>
    <n v="190164"/>
    <n v="173158"/>
    <n v="278609"/>
    <n v="232205"/>
    <n v="260601"/>
    <n v="264367"/>
  </r>
  <r>
    <x v="24"/>
    <n v="1520657"/>
    <n v="1734267"/>
    <n v="1714407"/>
    <n v="1569082"/>
    <n v="1608180"/>
    <n v="1498175"/>
    <n v="1473156"/>
    <n v="1550823"/>
    <n v="1582887"/>
  </r>
  <r>
    <x v="24"/>
    <n v="51786"/>
    <n v="51531"/>
    <n v="69955"/>
    <n v="82844"/>
    <n v="77811"/>
    <n v="71295"/>
    <n v="64063"/>
    <n v="71039"/>
    <n v="118796"/>
  </r>
  <r>
    <x v="2"/>
    <n v="157994"/>
    <n v="150115"/>
    <n v="157921"/>
    <n v="229420"/>
    <n v="217833"/>
    <n v="179818"/>
    <n v="189727"/>
    <n v="204740"/>
    <n v="185965"/>
  </r>
  <r>
    <x v="24"/>
    <n v="209926"/>
    <n v="279985"/>
    <n v="363262"/>
    <n v="440121"/>
    <n v="543718"/>
    <n v="453422"/>
    <n v="582465"/>
    <n v="542470"/>
    <n v="642940"/>
  </r>
  <r>
    <x v="24"/>
    <m/>
    <n v="0"/>
    <m/>
    <m/>
    <n v="1502"/>
    <n v="1355"/>
    <n v="3756"/>
    <n v="3479"/>
    <n v="3310"/>
  </r>
  <r>
    <x v="0"/>
    <n v="5148484"/>
    <n v="5904457"/>
    <n v="5776713"/>
    <n v="5563982"/>
    <n v="6806797"/>
    <n v="6486445"/>
    <n v="7141741"/>
    <n v="7195492"/>
    <n v="7907312"/>
  </r>
  <r>
    <x v="25"/>
    <n v="152122"/>
    <n v="219002"/>
    <n v="218378"/>
    <n v="181733"/>
    <n v="373825"/>
    <n v="186110"/>
    <n v="250528"/>
    <n v="230053"/>
    <n v="268907"/>
  </r>
  <r>
    <x v="26"/>
    <n v="98435"/>
    <n v="113554"/>
    <n v="116658"/>
    <n v="134410"/>
    <n v="155125"/>
    <n v="205852"/>
    <n v="191408"/>
    <n v="270933"/>
    <n v="175185"/>
  </r>
  <r>
    <x v="26"/>
    <n v="2182109"/>
    <n v="2503206"/>
    <n v="2277811"/>
    <n v="2227287"/>
    <n v="3105045"/>
    <n v="2877464"/>
    <n v="3296789"/>
    <n v="3162123"/>
    <n v="3715326"/>
  </r>
  <r>
    <x v="20"/>
    <n v="351044"/>
    <n v="405413"/>
    <n v="429712"/>
    <n v="403253"/>
    <n v="417152"/>
    <n v="407508"/>
    <n v="352730"/>
    <n v="403718"/>
    <n v="390430"/>
  </r>
  <r>
    <x v="20"/>
    <n v="565112"/>
    <n v="639303"/>
    <n v="903043"/>
    <n v="784731"/>
    <n v="796946"/>
    <n v="836546"/>
    <n v="1008783"/>
    <n v="866537"/>
    <n v="1005903"/>
  </r>
  <r>
    <x v="25"/>
    <n v="1624491"/>
    <n v="1813833"/>
    <n v="1586640"/>
    <n v="1513658"/>
    <n v="1654756"/>
    <n v="1621821"/>
    <n v="1610436"/>
    <n v="1860687"/>
    <n v="1915913"/>
  </r>
  <r>
    <x v="26"/>
    <n v="87208"/>
    <n v="99546"/>
    <n v="98473"/>
    <n v="170467"/>
    <n v="146112"/>
    <n v="187160"/>
    <n v="204220"/>
    <n v="193620"/>
    <n v="186628"/>
  </r>
  <r>
    <x v="20"/>
    <n v="87963"/>
    <n v="110600"/>
    <n v="145998"/>
    <n v="148443"/>
    <n v="157836"/>
    <n v="163984"/>
    <n v="226847"/>
    <n v="207821"/>
    <n v="249020"/>
  </r>
  <r>
    <x v="0"/>
    <n v="3791649"/>
    <n v="4755218"/>
    <n v="4636310"/>
    <n v="4941078"/>
    <n v="5981269"/>
    <n v="5101482"/>
    <n v="5639530"/>
    <n v="6010927"/>
    <n v="5619984"/>
  </r>
  <r>
    <x v="19"/>
    <n v="342605"/>
    <n v="524224"/>
    <n v="553539"/>
    <n v="577179"/>
    <n v="627965"/>
    <n v="572216"/>
    <n v="643615"/>
    <n v="625348"/>
    <n v="640277"/>
  </r>
  <r>
    <x v="19"/>
    <n v="83473"/>
    <n v="92060"/>
    <n v="102350"/>
    <n v="110966"/>
    <n v="114606"/>
    <n v="131297"/>
    <n v="156287"/>
    <n v="169389"/>
    <n v="174184"/>
  </r>
  <r>
    <x v="19"/>
    <n v="39636"/>
    <n v="43852"/>
    <n v="52732"/>
    <n v="47098"/>
    <n v="47624"/>
    <n v="49363"/>
    <n v="47309"/>
    <n v="55422"/>
    <n v="70104"/>
  </r>
  <r>
    <x v="19"/>
    <n v="68051"/>
    <n v="105641"/>
    <n v="119114"/>
    <n v="122906"/>
    <n v="127840"/>
    <n v="124676"/>
    <n v="124201"/>
    <n v="131246"/>
    <n v="132175"/>
  </r>
  <r>
    <x v="19"/>
    <n v="169000"/>
    <n v="169269"/>
    <n v="251280"/>
    <n v="238996"/>
    <n v="263619"/>
    <n v="323361"/>
    <n v="401627"/>
    <n v="423564"/>
    <n v="417520"/>
  </r>
  <r>
    <x v="19"/>
    <n v="60271"/>
    <n v="55271"/>
    <n v="78900"/>
    <n v="56956"/>
    <n v="59383"/>
    <n v="87655"/>
    <n v="84497"/>
    <n v="85255"/>
    <n v="123029"/>
  </r>
  <r>
    <x v="19"/>
    <n v="795249"/>
    <n v="712656"/>
    <n v="828160"/>
    <n v="805363"/>
    <n v="850050"/>
    <n v="861229"/>
    <n v="842022"/>
    <n v="778481"/>
    <n v="723313"/>
  </r>
  <r>
    <x v="19"/>
    <n v="40082"/>
    <n v="60434"/>
    <n v="65846"/>
    <n v="86607"/>
    <n v="75015"/>
    <n v="80987"/>
    <n v="85689"/>
    <n v="83970"/>
    <n v="89153"/>
  </r>
  <r>
    <x v="19"/>
    <n v="2099273"/>
    <n v="2854194"/>
    <n v="2456700"/>
    <n v="2777891"/>
    <n v="3679951"/>
    <n v="2738591"/>
    <n v="3131959"/>
    <n v="3517074"/>
    <n v="2998750"/>
  </r>
  <r>
    <x v="19"/>
    <n v="52298"/>
    <n v="57770"/>
    <n v="57455"/>
    <n v="54096"/>
    <n v="67090"/>
    <n v="63261"/>
    <n v="60292"/>
    <n v="58577"/>
    <n v="62292"/>
  </r>
  <r>
    <x v="19"/>
    <n v="41711"/>
    <n v="79847"/>
    <n v="70234"/>
    <n v="63020"/>
    <n v="68126"/>
    <n v="68846"/>
    <n v="62032"/>
    <n v="82601"/>
    <n v="189187"/>
  </r>
  <r>
    <x v="0"/>
    <n v="7950174"/>
    <n v="8697979"/>
    <n v="9356204"/>
    <n v="9553011"/>
    <n v="10617025"/>
    <n v="9827707"/>
    <n v="10785809"/>
    <n v="11974114"/>
    <n v="11807119"/>
  </r>
  <r>
    <x v="27"/>
    <n v="173492"/>
    <n v="209181"/>
    <n v="304431"/>
    <n v="337341"/>
    <n v="302401"/>
    <n v="343231"/>
    <n v="350722"/>
    <n v="353499"/>
    <n v="353587"/>
  </r>
  <r>
    <x v="27"/>
    <n v="286834"/>
    <n v="369886"/>
    <n v="384673"/>
    <n v="361223"/>
    <n v="398329"/>
    <n v="454737"/>
    <n v="492680"/>
    <n v="494624"/>
    <n v="479373"/>
  </r>
  <r>
    <x v="27"/>
    <n v="181337"/>
    <n v="210979"/>
    <n v="218436"/>
    <n v="217998"/>
    <n v="266908"/>
    <n v="251647"/>
    <n v="238333"/>
    <n v="261580"/>
    <n v="272581"/>
  </r>
  <r>
    <x v="27"/>
    <n v="863157"/>
    <n v="1029351"/>
    <n v="1007702"/>
    <n v="1256589"/>
    <n v="1294393"/>
    <n v="1016790"/>
    <n v="1043512"/>
    <n v="1345258"/>
    <n v="1378880"/>
  </r>
  <r>
    <x v="27"/>
    <n v="59904"/>
    <n v="53835"/>
    <n v="105503"/>
    <n v="83161"/>
    <n v="102572"/>
    <n v="113367"/>
    <n v="110380"/>
    <n v="142757"/>
    <n v="149667"/>
  </r>
  <r>
    <x v="27"/>
    <n v="4522356"/>
    <n v="4985125"/>
    <n v="4971054"/>
    <n v="4850490"/>
    <n v="5306499"/>
    <n v="4756978"/>
    <n v="5700631"/>
    <n v="5995839"/>
    <n v="5775370"/>
  </r>
  <r>
    <x v="28"/>
    <n v="684159"/>
    <n v="797060"/>
    <n v="938976"/>
    <n v="981037"/>
    <n v="1041451"/>
    <n v="1120044"/>
    <n v="1030767"/>
    <n v="1303721"/>
    <n v="1303801"/>
  </r>
  <r>
    <x v="27"/>
    <n v="558001"/>
    <n v="478143"/>
    <n v="774920"/>
    <n v="634478"/>
    <n v="871581"/>
    <n v="810327"/>
    <n v="842543"/>
    <n v="995317"/>
    <n v="1036201"/>
  </r>
  <r>
    <x v="27"/>
    <n v="176455"/>
    <n v="130278"/>
    <n v="172328"/>
    <n v="157891"/>
    <n v="172325"/>
    <n v="183738"/>
    <n v="194450"/>
    <n v="213608"/>
    <n v="165863"/>
  </r>
  <r>
    <x v="27"/>
    <n v="331379"/>
    <n v="320545"/>
    <n v="336928"/>
    <n v="535615"/>
    <n v="719335"/>
    <n v="591893"/>
    <n v="577571"/>
    <n v="670166"/>
    <n v="665726"/>
  </r>
  <r>
    <x v="28"/>
    <n v="113100"/>
    <n v="113596"/>
    <n v="141253"/>
    <n v="137188"/>
    <n v="141231"/>
    <n v="184955"/>
    <n v="204220"/>
    <n v="197745"/>
    <n v="226070"/>
  </r>
  <r>
    <x v="6"/>
    <m/>
    <m/>
    <m/>
    <m/>
    <m/>
    <m/>
    <m/>
    <m/>
    <m/>
  </r>
  <r>
    <x v="0"/>
    <n v="4650451"/>
    <n v="4954661"/>
    <n v="5841898"/>
    <n v="6290582"/>
    <n v="8018971"/>
    <n v="7411190"/>
    <n v="7083809"/>
    <n v="7993217"/>
    <n v="8926720"/>
  </r>
  <r>
    <x v="29"/>
    <n v="161379"/>
    <n v="147662"/>
    <n v="171852"/>
    <n v="163824"/>
    <n v="185373"/>
    <n v="203544"/>
    <n v="212046"/>
    <n v="188217"/>
    <n v="168039"/>
  </r>
  <r>
    <x v="29"/>
    <n v="44792"/>
    <n v="62029"/>
    <n v="52130"/>
    <n v="50505"/>
    <n v="59300"/>
    <n v="56892"/>
    <n v="53537"/>
    <n v="72697"/>
    <n v="76247"/>
  </r>
  <r>
    <x v="29"/>
    <n v="47651"/>
    <n v="45631"/>
    <n v="55872"/>
    <n v="76344"/>
    <n v="97727"/>
    <n v="99157"/>
    <n v="94924"/>
    <n v="104368"/>
    <n v="163520"/>
  </r>
  <r>
    <x v="29"/>
    <n v="3812320"/>
    <n v="4179083"/>
    <n v="4549978"/>
    <n v="4967057"/>
    <n v="6585949"/>
    <n v="5551740"/>
    <n v="5066478"/>
    <n v="6209736"/>
    <n v="6227875"/>
  </r>
  <r>
    <x v="29"/>
    <n v="549629"/>
    <n v="464856"/>
    <n v="862153"/>
    <n v="882479"/>
    <n v="882883"/>
    <n v="1278746"/>
    <n v="1489107"/>
    <n v="1199674"/>
    <n v="2117114"/>
  </r>
  <r>
    <x v="29"/>
    <n v="34680"/>
    <n v="55400"/>
    <n v="149913"/>
    <n v="150373"/>
    <n v="207739"/>
    <n v="221111"/>
    <n v="167717"/>
    <n v="218525"/>
    <n v="173925"/>
  </r>
  <r>
    <x v="0"/>
    <n v="7830246"/>
    <n v="8772876"/>
    <n v="9735824"/>
    <n v="10804753"/>
    <n v="11858092"/>
    <n v="10679906"/>
    <n v="9156381"/>
    <n v="8827828"/>
    <n v="8480990"/>
  </r>
  <r>
    <x v="13"/>
    <n v="452645"/>
    <n v="488149"/>
    <n v="717809"/>
    <n v="749569"/>
    <n v="946527"/>
    <n v="626390"/>
    <n v="808033"/>
    <n v="629193"/>
    <n v="608225"/>
  </r>
  <r>
    <x v="30"/>
    <n v="74878"/>
    <n v="73267"/>
    <n v="159137"/>
    <n v="183709"/>
    <n v="169482"/>
    <n v="184880"/>
    <n v="267070"/>
    <n v="238665"/>
    <n v="213290"/>
  </r>
  <r>
    <x v="30"/>
    <n v="258081"/>
    <n v="275489"/>
    <n v="284414"/>
    <n v="348839"/>
    <n v="375481"/>
    <n v="381643"/>
    <n v="468234"/>
    <n v="480798"/>
    <n v="477893"/>
  </r>
  <r>
    <x v="30"/>
    <n v="174294"/>
    <n v="228549"/>
    <n v="294802"/>
    <n v="313395"/>
    <n v="377410"/>
    <n v="365852"/>
    <n v="396137"/>
    <n v="421200"/>
    <n v="434764"/>
  </r>
  <r>
    <x v="30"/>
    <n v="36795"/>
    <n v="41716"/>
    <n v="44596"/>
    <n v="49108"/>
    <n v="70998"/>
    <n v="64959"/>
    <n v="124356"/>
    <n v="129700"/>
    <n v="117240"/>
  </r>
  <r>
    <x v="17"/>
    <n v="168362"/>
    <n v="179818"/>
    <n v="235858"/>
    <n v="343524"/>
    <n v="394464"/>
    <n v="380844"/>
    <n v="421222"/>
    <n v="516676"/>
    <n v="413078"/>
  </r>
  <r>
    <x v="13"/>
    <n v="489198"/>
    <n v="535968"/>
    <n v="657585"/>
    <n v="563116"/>
    <n v="618914"/>
    <n v="630110"/>
    <n v="580892"/>
    <n v="841659"/>
    <n v="737319"/>
  </r>
  <r>
    <x v="13"/>
    <n v="193079"/>
    <n v="218967"/>
    <n v="146988"/>
    <n v="250750"/>
    <n v="275193"/>
    <n v="238312"/>
    <n v="311179"/>
    <n v="263018"/>
    <n v="214396"/>
  </r>
  <r>
    <x v="30"/>
    <n v="5465471"/>
    <n v="6191321"/>
    <n v="6610979"/>
    <n v="7397392"/>
    <n v="7851786"/>
    <n v="7065694"/>
    <n v="4950067"/>
    <n v="4399225"/>
    <n v="4313329"/>
  </r>
  <r>
    <x v="30"/>
    <n v="97707"/>
    <n v="455712"/>
    <n v="476655"/>
    <n v="487227"/>
    <n v="631295"/>
    <n v="593249"/>
    <n v="166247"/>
    <n v="175135"/>
    <n v="162684"/>
  </r>
  <r>
    <x v="20"/>
    <n v="419736"/>
    <n v="179818"/>
    <n v="235858"/>
    <n v="343524"/>
    <n v="394464"/>
    <n v="380844"/>
    <n v="662944"/>
    <n v="732559"/>
    <n v="413078"/>
  </r>
  <r>
    <x v="0"/>
    <n v="29933149"/>
    <n v="33114466"/>
    <n v="37641538"/>
    <n v="38066602"/>
    <n v="39282976"/>
    <n v="42339950"/>
    <n v="42344753"/>
    <n v="45750475"/>
    <n v="46576052"/>
  </r>
  <r>
    <x v="31"/>
    <n v="1398946"/>
    <n v="1623710"/>
    <n v="2212423"/>
    <n v="2325899"/>
    <n v="2670909"/>
    <n v="2434554"/>
    <n v="2600622"/>
    <n v="2471563"/>
    <n v="2807458"/>
  </r>
  <r>
    <x v="32"/>
    <n v="169474"/>
    <n v="134435"/>
    <n v="185127"/>
    <n v="203344"/>
    <n v="304380"/>
    <n v="366509"/>
    <n v="358940"/>
    <n v="401020"/>
    <n v="392557"/>
  </r>
  <r>
    <x v="32"/>
    <n v="229685"/>
    <n v="210752"/>
    <n v="244087"/>
    <n v="382048"/>
    <n v="435656"/>
    <n v="478151"/>
    <n v="402152"/>
    <n v="405597"/>
    <n v="436767"/>
  </r>
  <r>
    <x v="33"/>
    <n v="1450820"/>
    <n v="1971286"/>
    <n v="1529989"/>
    <n v="1625497"/>
    <n v="1742839"/>
    <n v="1707712"/>
    <n v="1737689"/>
    <n v="3382613"/>
    <n v="2414017"/>
  </r>
  <r>
    <x v="32"/>
    <n v="126732"/>
    <n v="166767"/>
    <n v="241107"/>
    <n v="226751"/>
    <n v="241501"/>
    <n v="241115"/>
    <n v="312191"/>
    <n v="320082"/>
    <n v="307615"/>
  </r>
  <r>
    <x v="31"/>
    <n v="82073"/>
    <n v="79431"/>
    <n v="101891"/>
    <n v="104803"/>
    <n v="143262"/>
    <n v="149486"/>
    <n v="147947"/>
    <n v="151822"/>
    <n v="158742"/>
  </r>
  <r>
    <x v="31"/>
    <n v="1141677"/>
    <n v="1386919"/>
    <n v="1739152"/>
    <n v="2045964"/>
    <n v="2131729"/>
    <n v="2182187"/>
    <n v="2289514"/>
    <n v="2646306"/>
    <n v="2659046"/>
  </r>
  <r>
    <x v="32"/>
    <n v="63145"/>
    <n v="68946"/>
    <n v="66082"/>
    <n v="151426"/>
    <n v="109709"/>
    <n v="133471"/>
    <n v="124169"/>
    <n v="151095"/>
    <n v="123802"/>
  </r>
  <r>
    <x v="32"/>
    <n v="21111710"/>
    <n v="22544119"/>
    <n v="25945888"/>
    <n v="25197046"/>
    <n v="25242517"/>
    <n v="28055517"/>
    <n v="27321914"/>
    <n v="28087679"/>
    <n v="29368162"/>
  </r>
  <r>
    <x v="32"/>
    <n v="582976"/>
    <n v="599183"/>
    <n v="730107"/>
    <n v="844027"/>
    <n v="968318"/>
    <n v="917108"/>
    <n v="937498"/>
    <n v="947158"/>
    <n v="1049054"/>
  </r>
  <r>
    <x v="31"/>
    <n v="185967"/>
    <n v="585748"/>
    <n v="597299"/>
    <n v="796444"/>
    <n v="1001157"/>
    <n v="952392"/>
    <n v="1103751"/>
    <n v="1184220"/>
    <n v="1419077"/>
  </r>
  <r>
    <x v="32"/>
    <n v="1312744"/>
    <n v="1480089"/>
    <n v="1457691"/>
    <n v="1241458"/>
    <n v="1397546"/>
    <n v="1656223"/>
    <n v="1666813"/>
    <n v="1993263"/>
    <n v="1747430"/>
  </r>
  <r>
    <x v="32"/>
    <n v="256685"/>
    <n v="302176"/>
    <n v="351982"/>
    <n v="396659"/>
    <n v="491992"/>
    <n v="490133"/>
    <n v="568475"/>
    <n v="585014"/>
    <n v="651403"/>
  </r>
  <r>
    <x v="31"/>
    <n v="629735"/>
    <n v="637693"/>
    <n v="715969"/>
    <n v="765524"/>
    <n v="673013"/>
    <n v="884944"/>
    <n v="935814"/>
    <n v="959338"/>
    <n v="922676"/>
  </r>
  <r>
    <x v="33"/>
    <n v="160820"/>
    <n v="232615"/>
    <n v="287391"/>
    <n v="413564"/>
    <n v="327194"/>
    <n v="373946"/>
    <n v="345016"/>
    <n v="568839"/>
    <n v="565814"/>
  </r>
  <r>
    <x v="32"/>
    <n v="338074"/>
    <n v="377817"/>
    <n v="457257"/>
    <n v="492562"/>
    <n v="658677"/>
    <n v="632378"/>
    <n v="741318"/>
    <n v="773293"/>
    <n v="774219"/>
  </r>
  <r>
    <x v="32"/>
    <n v="432580"/>
    <n v="361270"/>
    <n v="439490"/>
    <n v="453620"/>
    <n v="436773"/>
    <n v="388006"/>
    <n v="446612"/>
    <n v="438992"/>
    <n v="417318"/>
  </r>
  <r>
    <x v="33"/>
    <n v="259306"/>
    <n v="351510"/>
    <n v="338606"/>
    <n v="399966"/>
    <n v="305804"/>
    <n v="296118"/>
    <n v="304318"/>
    <n v="282581"/>
    <n v="360895"/>
  </r>
  <r>
    <x v="0"/>
    <n v="3122213"/>
    <n v="4105482"/>
    <n v="3863740"/>
    <n v="3805310"/>
    <n v="4483064"/>
    <n v="4601231"/>
    <n v="4784463"/>
    <n v="5352008"/>
    <n v="5976832"/>
  </r>
  <r>
    <x v="34"/>
    <n v="97252"/>
    <n v="126328"/>
    <n v="150798"/>
    <n v="196901"/>
    <n v="198433"/>
    <n v="241798"/>
    <n v="236723"/>
    <n v="237080"/>
    <n v="231168"/>
  </r>
  <r>
    <x v="34"/>
    <n v="341845"/>
    <n v="407586"/>
    <n v="536193"/>
    <n v="481406"/>
    <n v="714402"/>
    <n v="755692"/>
    <n v="747196"/>
    <n v="813844"/>
    <n v="828806"/>
  </r>
  <r>
    <x v="34"/>
    <n v="276115"/>
    <n v="335064"/>
    <n v="439849"/>
    <n v="392543"/>
    <n v="494135"/>
    <n v="401624"/>
    <n v="432298"/>
    <n v="481065"/>
    <n v="461862"/>
  </r>
  <r>
    <x v="34"/>
    <n v="90384"/>
    <n v="101588"/>
    <n v="96886"/>
    <n v="104887"/>
    <n v="131357"/>
    <n v="142228"/>
    <n v="144343"/>
    <n v="196000"/>
    <n v="185782"/>
  </r>
  <r>
    <x v="34"/>
    <n v="2199652"/>
    <n v="2997325"/>
    <n v="2490535"/>
    <n v="2462063"/>
    <n v="2766046"/>
    <n v="2889733"/>
    <n v="3030419"/>
    <n v="3429766"/>
    <n v="4037466"/>
  </r>
  <r>
    <x v="34"/>
    <n v="69063"/>
    <n v="83571"/>
    <n v="90783"/>
    <n v="103118"/>
    <n v="123975"/>
    <n v="116975"/>
    <n v="131434"/>
    <n v="141968"/>
    <n v="165777"/>
  </r>
  <r>
    <x v="34"/>
    <n v="47902"/>
    <n v="54020"/>
    <n v="58696"/>
    <n v="64392"/>
    <n v="54716"/>
    <n v="53181"/>
    <n v="62050"/>
    <n v="52285"/>
    <n v="65971"/>
  </r>
  <r>
    <x v="0"/>
    <n v="8726501"/>
    <n v="9813651"/>
    <n v="10065903"/>
    <n v="11228539"/>
    <n v="11337899"/>
    <n v="12436977"/>
    <n v="12487131"/>
    <n v="12807881"/>
    <n v="13172429"/>
  </r>
  <r>
    <x v="14"/>
    <n v="74506"/>
    <n v="84948"/>
    <n v="105449"/>
    <n v="138907"/>
    <n v="134230"/>
    <n v="131040"/>
    <n v="125286"/>
    <n v="142659"/>
    <n v="165589"/>
  </r>
  <r>
    <x v="14"/>
    <n v="315700"/>
    <n v="309940"/>
    <n v="355644"/>
    <n v="448733"/>
    <n v="561956"/>
    <n v="460761"/>
    <n v="447661"/>
    <n v="463260"/>
    <n v="528282"/>
  </r>
  <r>
    <x v="35"/>
    <n v="103362"/>
    <n v="119322"/>
    <n v="135477"/>
    <n v="199281"/>
    <n v="183730"/>
    <n v="243287"/>
    <n v="228315"/>
    <n v="215693"/>
    <n v="228840"/>
  </r>
  <r>
    <x v="14"/>
    <n v="173832"/>
    <n v="142025"/>
    <n v="309169"/>
    <n v="316159"/>
    <n v="428618"/>
    <n v="400374"/>
    <n v="382705"/>
    <n v="382118"/>
    <n v="364714"/>
  </r>
  <r>
    <x v="35"/>
    <n v="177011"/>
    <n v="195324"/>
    <n v="224653"/>
    <n v="212261"/>
    <n v="234922"/>
    <n v="345845"/>
    <n v="414834"/>
    <n v="411698"/>
    <n v="466756"/>
  </r>
  <r>
    <x v="35"/>
    <n v="7598700"/>
    <n v="8652472"/>
    <n v="8460923"/>
    <n v="9392972"/>
    <n v="9214848"/>
    <n v="10325322"/>
    <n v="10295979"/>
    <n v="10597343"/>
    <n v="10774735"/>
  </r>
  <r>
    <x v="35"/>
    <n v="212674"/>
    <n v="228204"/>
    <n v="375975"/>
    <n v="415708"/>
    <n v="457983"/>
    <n v="384833"/>
    <n v="451941"/>
    <n v="459353"/>
    <n v="481816"/>
  </r>
  <r>
    <x v="14"/>
    <n v="70716"/>
    <n v="81416"/>
    <n v="98613"/>
    <n v="104518"/>
    <n v="121612"/>
    <n v="145515"/>
    <n v="140410"/>
    <n v="135757"/>
    <n v="161697"/>
  </r>
  <r>
    <x v="0"/>
    <n v="2213253"/>
    <n v="2731667"/>
    <n v="3321170"/>
    <n v="3791611"/>
    <n v="4612491"/>
    <n v="4554581"/>
    <n v="4519748"/>
    <n v="4316822"/>
    <n v="4274167"/>
  </r>
  <r>
    <x v="36"/>
    <n v="64698"/>
    <n v="64613"/>
    <n v="61324"/>
    <n v="59778"/>
    <n v="75026"/>
    <n v="77450"/>
    <n v="70915"/>
    <n v="104259"/>
    <n v="109878"/>
  </r>
  <r>
    <x v="36"/>
    <n v="109549"/>
    <n v="143964"/>
    <n v="203222"/>
    <n v="178579"/>
    <n v="212156"/>
    <n v="202314"/>
    <n v="215212"/>
    <n v="202965"/>
    <n v="207069"/>
  </r>
  <r>
    <x v="36"/>
    <n v="236459"/>
    <n v="257577"/>
    <n v="428620"/>
    <n v="610200"/>
    <n v="601045"/>
    <n v="519042"/>
    <n v="551120"/>
    <n v="590339"/>
    <n v="588293"/>
  </r>
  <r>
    <x v="36"/>
    <n v="16799"/>
    <n v="28563"/>
    <n v="22934"/>
    <n v="37854"/>
    <n v="48726"/>
    <n v="75774"/>
    <n v="45478"/>
    <n v="51786"/>
    <n v="87199"/>
  </r>
  <r>
    <x v="36"/>
    <n v="1514836"/>
    <n v="1902399"/>
    <n v="2219849"/>
    <n v="2375548"/>
    <n v="3044486"/>
    <n v="3039218"/>
    <n v="2982289"/>
    <n v="2686586"/>
    <n v="2611895"/>
  </r>
  <r>
    <x v="36"/>
    <n v="55785"/>
    <n v="67602"/>
    <n v="72639"/>
    <n v="130161"/>
    <n v="150339"/>
    <n v="163878"/>
    <n v="160583"/>
    <n v="176831"/>
    <n v="173945"/>
  </r>
  <r>
    <x v="35"/>
    <n v="215127"/>
    <n v="266949"/>
    <n v="312582"/>
    <n v="399491"/>
    <n v="480713"/>
    <n v="476905"/>
    <n v="494151"/>
    <n v="504056"/>
    <n v="495888"/>
  </r>
  <r>
    <x v="0"/>
    <n v="6088085"/>
    <n v="6968701"/>
    <n v="8020019"/>
    <n v="6784497"/>
    <n v="5332190"/>
    <n v="6043212"/>
    <n v="5699898"/>
    <n v="6157763"/>
    <n v="5502525"/>
  </r>
  <r>
    <x v="37"/>
    <n v="153955"/>
    <n v="167029"/>
    <n v="227736"/>
    <n v="210606"/>
    <n v="222146"/>
    <n v="233728"/>
    <n v="287748"/>
    <n v="518888"/>
    <n v="284945"/>
  </r>
  <r>
    <x v="38"/>
    <n v="1086925"/>
    <n v="1104594"/>
    <n v="1216244"/>
    <n v="1176380"/>
    <n v="1527470"/>
    <n v="2138440"/>
    <n v="2243196"/>
    <n v="2394967"/>
    <n v="2126596"/>
  </r>
  <r>
    <x v="38"/>
    <n v="4667641"/>
    <n v="5538721"/>
    <n v="6394206"/>
    <n v="5166273"/>
    <n v="3379809"/>
    <n v="3491326"/>
    <n v="2960271"/>
    <n v="3040910"/>
    <n v="2888700"/>
  </r>
  <r>
    <x v="39"/>
    <n v="179564"/>
    <n v="158357"/>
    <n v="181833"/>
    <n v="231238"/>
    <n v="202765"/>
    <n v="179718"/>
    <n v="208683"/>
    <n v="202998"/>
    <n v="202284"/>
  </r>
  <r>
    <x v="0"/>
    <n v="3401896"/>
    <n v="4060888"/>
    <n v="4678488"/>
    <n v="4661824"/>
    <n v="5347380"/>
    <n v="4152896"/>
    <n v="4304089"/>
    <n v="4634424"/>
    <n v="4600969"/>
  </r>
  <r>
    <x v="40"/>
    <n v="59715"/>
    <n v="81108"/>
    <n v="64119"/>
    <n v="58439"/>
    <n v="79295"/>
    <n v="71893"/>
    <n v="105721"/>
    <n v="81643"/>
    <n v="71457"/>
  </r>
  <r>
    <x v="6"/>
    <n v="21217"/>
    <n v="33821"/>
    <n v="47996"/>
    <n v="48757"/>
    <n v="65459"/>
    <n v="55024"/>
    <n v="70753"/>
    <n v="82363"/>
    <n v="75975"/>
  </r>
  <r>
    <x v="6"/>
    <n v="388687"/>
    <n v="453677"/>
    <n v="562452"/>
    <n v="519006"/>
    <n v="529251"/>
    <n v="456244"/>
    <n v="502822"/>
    <n v="483547"/>
    <n v="512616"/>
  </r>
  <r>
    <x v="6"/>
    <n v="117794"/>
    <n v="160379"/>
    <n v="156317"/>
    <n v="99517"/>
    <n v="164184"/>
    <n v="111525"/>
    <n v="165046"/>
    <n v="146059"/>
    <n v="173305"/>
  </r>
  <r>
    <x v="41"/>
    <n v="227341"/>
    <n v="308445"/>
    <n v="309198"/>
    <n v="334245"/>
    <n v="227144"/>
    <n v="240232"/>
    <n v="395871"/>
    <n v="395429"/>
    <n v="409313"/>
  </r>
  <r>
    <x v="41"/>
    <n v="248688"/>
    <n v="283711"/>
    <n v="300693"/>
    <n v="215706"/>
    <n v="244074"/>
    <n v="313008"/>
    <n v="322552"/>
    <n v="393009"/>
    <n v="359692"/>
  </r>
  <r>
    <x v="41"/>
    <n v="74573"/>
    <n v="77881"/>
    <n v="59562"/>
    <n v="44468"/>
    <n v="56036"/>
    <n v="71044"/>
    <n v="66912"/>
    <n v="60301"/>
    <n v="61201"/>
  </r>
  <r>
    <x v="42"/>
    <n v="181820"/>
    <n v="210369"/>
    <n v="187080"/>
    <n v="190327"/>
    <n v="267614"/>
    <n v="198744"/>
    <n v="179846"/>
    <n v="280040"/>
    <n v="176229"/>
  </r>
  <r>
    <x v="40"/>
    <n v="1394106"/>
    <n v="1676929"/>
    <n v="2113687"/>
    <n v="2341069"/>
    <n v="2827948"/>
    <n v="1924637"/>
    <n v="1791614"/>
    <n v="1964533"/>
    <n v="2062026"/>
  </r>
  <r>
    <x v="40"/>
    <n v="687955"/>
    <n v="774568"/>
    <n v="877384"/>
    <n v="810290"/>
    <n v="886375"/>
    <n v="710545"/>
    <n v="702952"/>
    <n v="747500"/>
    <n v="699155"/>
  </r>
  <r>
    <x v="43"/>
    <n v="124455986"/>
    <n v="146417707"/>
    <n v="163805009"/>
    <n v="180637425"/>
    <n v="185285413"/>
    <n v="157475449"/>
    <n v="171570859"/>
    <n v="174843047"/>
    <n v="175988625"/>
  </r>
  <r>
    <x v="0"/>
    <n v="7676799"/>
    <n v="9932702"/>
    <n v="11925237"/>
    <n v="12656762"/>
    <n v="14294698"/>
    <n v="12992578"/>
    <n v="14583433"/>
    <n v="15414516"/>
    <n v="15319293"/>
  </r>
  <r>
    <x v="44"/>
    <n v="16902"/>
    <n v="22545"/>
    <n v="20556"/>
    <n v="26384"/>
    <n v="28912"/>
    <n v="23358"/>
    <n v="27679"/>
    <n v="29971"/>
    <n v="36958"/>
  </r>
  <r>
    <x v="45"/>
    <n v="248683"/>
    <n v="311756"/>
    <n v="496509"/>
    <n v="629828"/>
    <n v="671209"/>
    <n v="560796"/>
    <n v="769604"/>
    <n v="714215"/>
    <n v="726689"/>
  </r>
  <r>
    <x v="46"/>
    <n v="1256216"/>
    <n v="1794625"/>
    <n v="1993520"/>
    <n v="1941315"/>
    <n v="2018169"/>
    <n v="1450137"/>
    <n v="2164559"/>
    <n v="2110344"/>
    <n v="2112880"/>
  </r>
  <r>
    <x v="45"/>
    <n v="159081"/>
    <n v="170996"/>
    <n v="206361"/>
    <n v="240783"/>
    <n v="259363"/>
    <n v="267237"/>
    <n v="269416"/>
    <n v="331276"/>
    <n v="316922"/>
  </r>
  <r>
    <x v="47"/>
    <n v="199587"/>
    <n v="177780"/>
    <n v="241490"/>
    <n v="270423"/>
    <n v="273548"/>
    <n v="297984"/>
    <n v="300815"/>
    <n v="413623"/>
    <n v="462851"/>
  </r>
  <r>
    <x v="48"/>
    <n v="81685"/>
    <n v="112670"/>
    <n v="109540"/>
    <n v="132904"/>
    <n v="157161"/>
    <n v="210856"/>
    <n v="158880"/>
    <n v="149240"/>
    <n v="83820"/>
  </r>
  <r>
    <x v="45"/>
    <n v="168391"/>
    <n v="239701"/>
    <n v="182674"/>
    <n v="248285"/>
    <n v="395133"/>
    <n v="304580"/>
    <n v="413711"/>
    <n v="468707"/>
    <n v="431269"/>
  </r>
  <r>
    <x v="47"/>
    <n v="865691"/>
    <n v="1359163"/>
    <n v="1330886"/>
    <n v="1735051"/>
    <n v="2342374"/>
    <n v="1937971"/>
    <n v="2154499"/>
    <n v="2839910"/>
    <n v="2117124"/>
  </r>
  <r>
    <x v="46"/>
    <n v="217490"/>
    <n v="233233"/>
    <n v="318870"/>
    <n v="337487"/>
    <n v="346634"/>
    <n v="336088"/>
    <n v="362030"/>
    <n v="432999"/>
    <n v="402544"/>
  </r>
  <r>
    <x v="44"/>
    <n v="260220"/>
    <n v="334949"/>
    <n v="684502"/>
    <n v="714580"/>
    <n v="719885"/>
    <n v="735784"/>
    <n v="440050"/>
    <n v="443437"/>
    <n v="439735"/>
  </r>
  <r>
    <x v="48"/>
    <n v="236086"/>
    <n v="283295"/>
    <n v="368377"/>
    <n v="447868"/>
    <n v="506492"/>
    <n v="483638"/>
    <n v="607627"/>
    <n v="711997"/>
    <n v="769090"/>
  </r>
  <r>
    <x v="44"/>
    <n v="77234"/>
    <n v="92705"/>
    <n v="98348"/>
    <n v="116685"/>
    <n v="85051"/>
    <n v="118203"/>
    <n v="128617"/>
    <n v="110205"/>
    <n v="149509"/>
  </r>
  <r>
    <x v="48"/>
    <n v="176258"/>
    <n v="186906"/>
    <n v="219052"/>
    <n v="316200"/>
    <n v="456832"/>
    <n v="431846"/>
    <n v="505192"/>
    <n v="430196"/>
    <n v="413666"/>
  </r>
  <r>
    <x v="45"/>
    <n v="705953"/>
    <n v="891450"/>
    <n v="1101466"/>
    <n v="1196697"/>
    <n v="1322802"/>
    <n v="1406973"/>
    <n v="1415408"/>
    <n v="1410979"/>
    <n v="1556682"/>
  </r>
  <r>
    <x v="44"/>
    <n v="61987"/>
    <n v="70871"/>
    <n v="99459"/>
    <n v="119195"/>
    <n v="138677"/>
    <n v="149892"/>
    <n v="160227"/>
    <n v="164301"/>
    <n v="203853"/>
  </r>
  <r>
    <x v="44"/>
    <n v="385346"/>
    <n v="431432"/>
    <n v="737791"/>
    <n v="389515"/>
    <n v="435020"/>
    <n v="484770"/>
    <n v="325863"/>
    <n v="453759"/>
    <n v="741470"/>
  </r>
  <r>
    <x v="46"/>
    <n v="326701"/>
    <n v="324381"/>
    <n v="403488"/>
    <n v="506805"/>
    <n v="464850"/>
    <n v="475896"/>
    <n v="547913"/>
    <n v="554221"/>
    <n v="532424"/>
  </r>
  <r>
    <x v="48"/>
    <n v="1193297"/>
    <n v="1731334"/>
    <n v="1926558"/>
    <n v="1948505"/>
    <n v="2184530"/>
    <n v="1821477"/>
    <n v="1969155"/>
    <n v="1922097"/>
    <n v="1904743"/>
  </r>
  <r>
    <x v="45"/>
    <n v="788931"/>
    <n v="829947"/>
    <n v="1087614"/>
    <n v="945027"/>
    <n v="1004910"/>
    <n v="918943"/>
    <n v="1181964"/>
    <n v="1023877"/>
    <n v="1139163"/>
  </r>
  <r>
    <x v="45"/>
    <n v="194863"/>
    <n v="228660"/>
    <n v="265230"/>
    <n v="280144"/>
    <n v="318422"/>
    <n v="399358"/>
    <n v="478609"/>
    <n v="506239"/>
    <n v="445492"/>
  </r>
  <r>
    <x v="44"/>
    <n v="11990"/>
    <n v="11610"/>
    <n v="17182"/>
    <n v="19334"/>
    <n v="19292"/>
    <n v="20831"/>
    <n v="43302"/>
    <n v="40504"/>
    <n v="40671"/>
  </r>
  <r>
    <x v="44"/>
    <n v="44207"/>
    <n v="92693"/>
    <n v="15764"/>
    <n v="93747"/>
    <n v="145432"/>
    <n v="155960"/>
    <n v="158313"/>
    <n v="152419"/>
    <n v="291738"/>
  </r>
  <r>
    <x v="0"/>
    <n v="10969559"/>
    <n v="11901318"/>
    <n v="11899687"/>
    <n v="12124408"/>
    <n v="13954862"/>
    <n v="14909810"/>
    <n v="16083458"/>
    <n v="18584402"/>
    <n v="20386834"/>
  </r>
  <r>
    <x v="39"/>
    <n v="24722"/>
    <n v="61665"/>
    <n v="81127"/>
    <n v="188618"/>
    <n v="231573"/>
    <n v="222116"/>
    <n v="253922"/>
    <n v="254102"/>
    <n v="244901"/>
  </r>
  <r>
    <x v="39"/>
    <n v="79129"/>
    <n v="85876"/>
    <n v="135276"/>
    <n v="174538"/>
    <n v="192487"/>
    <n v="213602"/>
    <n v="224073"/>
    <n v="285455"/>
    <n v="234414"/>
  </r>
  <r>
    <x v="39"/>
    <n v="1313790"/>
    <n v="1081193"/>
    <n v="881913"/>
    <n v="770341"/>
    <n v="1285252"/>
    <n v="1239209"/>
    <n v="1260040"/>
    <n v="2808400"/>
    <n v="3975966"/>
  </r>
  <r>
    <x v="39"/>
    <n v="2279661"/>
    <n v="2485772"/>
    <n v="1760680"/>
    <n v="1581221"/>
    <n v="1514389"/>
    <n v="2394704"/>
    <n v="2426289"/>
    <n v="2520488"/>
    <n v="2555360"/>
  </r>
  <r>
    <x v="39"/>
    <n v="151507"/>
    <n v="148561"/>
    <n v="207108"/>
    <n v="162074"/>
    <n v="276346"/>
    <n v="238805"/>
    <n v="301802"/>
    <n v="368006"/>
    <n v="381451"/>
  </r>
  <r>
    <x v="39"/>
    <n v="47287"/>
    <n v="56391"/>
    <n v="70733"/>
    <n v="70619"/>
    <n v="78628"/>
    <n v="90855"/>
    <n v="70022"/>
    <n v="75479"/>
    <n v="67940"/>
  </r>
  <r>
    <x v="39"/>
    <n v="60604"/>
    <n v="93397"/>
    <n v="68219"/>
    <n v="78908"/>
    <n v="102456"/>
    <n v="88451"/>
    <n v="117381"/>
    <n v="95041"/>
    <n v="118079"/>
  </r>
  <r>
    <x v="39"/>
    <n v="173901"/>
    <n v="192357"/>
    <n v="222809"/>
    <n v="287306"/>
    <n v="394889"/>
    <n v="340105"/>
    <n v="441340"/>
    <n v="450787"/>
    <n v="445860"/>
  </r>
  <r>
    <x v="39"/>
    <n v="774921"/>
    <n v="962391"/>
    <n v="960217"/>
    <n v="1071768"/>
    <n v="1248005"/>
    <n v="1398687"/>
    <n v="1650094"/>
    <n v="1520099"/>
    <n v="1569034"/>
  </r>
  <r>
    <x v="39"/>
    <n v="5569419"/>
    <n v="6203049"/>
    <n v="6981898"/>
    <n v="7049978"/>
    <n v="7877677"/>
    <n v="7788493"/>
    <n v="8463881"/>
    <n v="9314317"/>
    <n v="9854833"/>
  </r>
  <r>
    <x v="39"/>
    <n v="494618"/>
    <n v="530666"/>
    <n v="529707"/>
    <n v="689037"/>
    <n v="753160"/>
    <n v="894783"/>
    <n v="874614"/>
    <n v="892228"/>
    <n v="938996"/>
  </r>
  <r>
    <x v="0"/>
    <n v="3276384"/>
    <n v="3363192"/>
    <n v="3225279"/>
    <n v="3599024"/>
    <n v="4195869"/>
    <n v="4251324"/>
    <n v="4391379"/>
    <n v="4954084"/>
    <n v="4618109"/>
  </r>
  <r>
    <x v="49"/>
    <n v="99568"/>
    <n v="149188"/>
    <n v="180161"/>
    <n v="219854"/>
    <n v="184777"/>
    <n v="181966"/>
    <n v="157748"/>
    <n v="155728"/>
    <n v="159867"/>
  </r>
  <r>
    <x v="37"/>
    <n v="257781"/>
    <n v="313459"/>
    <n v="354462"/>
    <n v="364146"/>
    <n v="421494"/>
    <n v="393877"/>
    <n v="423905"/>
    <n v="394780"/>
    <n v="485024"/>
  </r>
  <r>
    <x v="14"/>
    <n v="46260"/>
    <n v="46841"/>
    <n v="80477"/>
    <n v="79682"/>
    <n v="79561"/>
    <n v="109146"/>
    <n v="103118"/>
    <n v="114190"/>
    <n v="118871"/>
  </r>
  <r>
    <x v="50"/>
    <n v="700908"/>
    <n v="748958"/>
    <n v="618753"/>
    <n v="597697"/>
    <n v="589323"/>
    <n v="719475"/>
    <n v="736489"/>
    <n v="858077"/>
    <n v="844710"/>
  </r>
  <r>
    <x v="50"/>
    <n v="2171867"/>
    <n v="2104746"/>
    <n v="1991426"/>
    <n v="2337645"/>
    <n v="2920714"/>
    <n v="2846860"/>
    <n v="2970119"/>
    <n v="3431309"/>
    <n v="3009637"/>
  </r>
  <r>
    <x v="0"/>
    <n v="10009290"/>
    <n v="11024113"/>
    <n v="12106194"/>
    <n v="11845912"/>
    <n v="13503188"/>
    <n v="12440472"/>
    <n v="13730799"/>
    <n v="13935441"/>
    <n v="13422289"/>
  </r>
  <r>
    <x v="51"/>
    <n v="1932228"/>
    <n v="2369894"/>
    <n v="2810034"/>
    <n v="2704377"/>
    <n v="3292119"/>
    <n v="2791288"/>
    <n v="3034601"/>
    <n v="2901796"/>
    <n v="2883823"/>
  </r>
  <r>
    <x v="23"/>
    <n v="78210"/>
    <n v="170192"/>
    <n v="129048"/>
    <n v="120977"/>
    <n v="427569"/>
    <n v="143781"/>
    <n v="127905"/>
    <n v="241175"/>
    <n v="183874"/>
  </r>
  <r>
    <x v="52"/>
    <n v="170088"/>
    <n v="217343"/>
    <n v="205636"/>
    <n v="164215"/>
    <n v="495198"/>
    <n v="552818"/>
    <n v="547575"/>
    <n v="470383"/>
    <n v="410353"/>
  </r>
  <r>
    <x v="52"/>
    <n v="31448"/>
    <n v="34177"/>
    <n v="46465"/>
    <n v="50182"/>
    <n v="50963"/>
    <n v="57493"/>
    <n v="58178"/>
    <n v="60882"/>
    <n v="67350"/>
  </r>
  <r>
    <x v="51"/>
    <n v="63074"/>
    <n v="79679"/>
    <n v="128864"/>
    <n v="108578"/>
    <n v="114234"/>
    <n v="162127"/>
    <n v="204642"/>
    <n v="214013"/>
    <n v="194407"/>
  </r>
  <r>
    <x v="52"/>
    <n v="653431"/>
    <n v="673614"/>
    <n v="739178"/>
    <n v="720680"/>
    <n v="851331"/>
    <n v="844885"/>
    <n v="936175"/>
    <n v="914316"/>
    <n v="898335"/>
  </r>
  <r>
    <x v="52"/>
    <n v="209051"/>
    <n v="229653"/>
    <n v="220211"/>
    <n v="195862"/>
    <n v="228709"/>
    <n v="247301"/>
    <n v="232363"/>
    <n v="690959"/>
    <n v="231048"/>
  </r>
  <r>
    <x v="52"/>
    <n v="136008"/>
    <n v="126822"/>
    <n v="175317"/>
    <n v="157736"/>
    <n v="197924"/>
    <n v="187408"/>
    <n v="209338"/>
    <n v="142441"/>
    <n v="141018"/>
  </r>
  <r>
    <x v="52"/>
    <n v="139998"/>
    <n v="161348"/>
    <n v="239932"/>
    <n v="257453"/>
    <n v="317998"/>
    <n v="292920"/>
    <n v="321426"/>
    <n v="314933"/>
    <n v="324326"/>
  </r>
  <r>
    <x v="52"/>
    <n v="665399"/>
    <n v="810037"/>
    <n v="885044"/>
    <n v="941204"/>
    <n v="1118876"/>
    <n v="1067880"/>
    <n v="1274991"/>
    <n v="1293527"/>
    <n v="1393418"/>
  </r>
  <r>
    <x v="51"/>
    <n v="5930355"/>
    <n v="6151354"/>
    <n v="6526465"/>
    <n v="6424648"/>
    <n v="6408267"/>
    <n v="6092571"/>
    <n v="6783605"/>
    <n v="6691016"/>
    <n v="6694337"/>
  </r>
  <r>
    <x v="0"/>
    <n v="5205517"/>
    <n v="6294352"/>
    <n v="6844369"/>
    <n v="7303498"/>
    <n v="7885848"/>
    <n v="7629487"/>
    <n v="7677790"/>
    <n v="8199464"/>
    <n v="8175194"/>
  </r>
  <r>
    <x v="53"/>
    <n v="327810"/>
    <n v="432787"/>
    <n v="421162"/>
    <n v="398560"/>
    <n v="364735"/>
    <n v="361568"/>
    <n v="446757"/>
    <n v="363224"/>
    <n v="353770"/>
  </r>
  <r>
    <x v="53"/>
    <n v="30179"/>
    <n v="35048"/>
    <n v="131577"/>
    <n v="109508"/>
    <n v="97044"/>
    <n v="108123"/>
    <n v="98603"/>
    <n v="115306"/>
    <n v="108890"/>
  </r>
  <r>
    <x v="37"/>
    <n v="39959"/>
    <n v="50095"/>
    <n v="68204"/>
    <n v="80825"/>
    <n v="110193"/>
    <n v="112224"/>
    <n v="99972"/>
    <n v="156954"/>
    <n v="138525"/>
  </r>
  <r>
    <x v="53"/>
    <n v="85160"/>
    <n v="113983"/>
    <n v="128200"/>
    <n v="164618"/>
    <n v="224159"/>
    <n v="196856"/>
    <n v="174607"/>
    <n v="227628"/>
    <n v="206312"/>
  </r>
  <r>
    <x v="53"/>
    <n v="112353"/>
    <n v="215991"/>
    <n v="256169"/>
    <n v="258663"/>
    <n v="266186"/>
    <n v="267174"/>
    <n v="295120"/>
    <n v="336104"/>
    <n v="355018"/>
  </r>
  <r>
    <x v="22"/>
    <n v="23407"/>
    <n v="20114"/>
    <n v="31761"/>
    <n v="121942"/>
    <n v="112233"/>
    <n v="163980"/>
    <n v="194606"/>
    <n v="186108"/>
    <n v="176354"/>
  </r>
  <r>
    <x v="53"/>
    <n v="316109"/>
    <n v="427471"/>
    <n v="430499"/>
    <n v="434573"/>
    <n v="507519"/>
    <n v="569782"/>
    <n v="569314"/>
    <n v="642374"/>
    <n v="759471"/>
  </r>
  <r>
    <x v="53"/>
    <n v="128266"/>
    <n v="157509"/>
    <n v="192375"/>
    <n v="145996"/>
    <n v="154603"/>
    <n v="177525"/>
    <n v="179223"/>
    <n v="241977"/>
    <n v="265864"/>
  </r>
  <r>
    <x v="53"/>
    <n v="58825"/>
    <n v="66637"/>
    <n v="73738"/>
    <n v="118877"/>
    <n v="125901"/>
    <n v="124175"/>
    <n v="152700"/>
    <n v="161468"/>
    <n v="158817"/>
  </r>
  <r>
    <x v="53"/>
    <n v="4083449"/>
    <n v="4774717"/>
    <n v="5110684"/>
    <n v="5469936"/>
    <n v="5923275"/>
    <n v="5548080"/>
    <n v="5466888"/>
    <n v="5768321"/>
    <n v="5652173"/>
  </r>
  <r>
    <x v="0"/>
    <n v="2919697"/>
    <n v="3540455"/>
    <n v="3884238"/>
    <n v="3947519"/>
    <n v="4215688"/>
    <n v="4630192"/>
    <n v="5107582"/>
    <n v="5612063"/>
    <n v="5364193"/>
  </r>
  <r>
    <x v="54"/>
    <n v="50595"/>
    <n v="61138"/>
    <n v="119539"/>
    <n v="99666"/>
    <n v="125554"/>
    <n v="125153"/>
    <n v="122387"/>
    <n v="123696"/>
    <n v="154366"/>
  </r>
  <r>
    <x v="54"/>
    <n v="357559"/>
    <n v="639876"/>
    <n v="469265"/>
    <n v="510969"/>
    <n v="652651"/>
    <n v="544342"/>
    <n v="707359"/>
    <n v="599842"/>
    <n v="649738"/>
  </r>
  <r>
    <x v="38"/>
    <n v="269875"/>
    <n v="355508"/>
    <n v="385448"/>
    <n v="437607"/>
    <n v="478335"/>
    <n v="518274"/>
    <n v="537108"/>
    <n v="545035"/>
    <n v="566207"/>
  </r>
  <r>
    <x v="38"/>
    <n v="199135"/>
    <n v="240479"/>
    <n v="229880"/>
    <n v="334281"/>
    <n v="332478"/>
    <n v="495064"/>
    <n v="570308"/>
    <n v="762500"/>
    <n v="501374"/>
  </r>
  <r>
    <x v="38"/>
    <n v="2042533"/>
    <n v="2243454"/>
    <n v="2680106"/>
    <n v="2564996"/>
    <n v="2626670"/>
    <n v="2947359"/>
    <n v="3170420"/>
    <n v="3580990"/>
    <n v="34925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F2:AN57" firstHeaderRow="0" firstDataRow="1" firstDataCol="1"/>
  <pivotFields count="11">
    <pivotField axis="axisRow" showAll="0">
      <items count="56">
        <item x="49"/>
        <item x="31"/>
        <item x="2"/>
        <item x="46"/>
        <item x="7"/>
        <item x="14"/>
        <item x="11"/>
        <item x="12"/>
        <item x="16"/>
        <item x="18"/>
        <item x="21"/>
        <item x="47"/>
        <item x="3"/>
        <item x="22"/>
        <item x="6"/>
        <item x="24"/>
        <item x="54"/>
        <item x="44"/>
        <item x="33"/>
        <item x="48"/>
        <item x="45"/>
        <item x="23"/>
        <item x="13"/>
        <item x="26"/>
        <item x="20"/>
        <item x="41"/>
        <item x="8"/>
        <item x="19"/>
        <item x="37"/>
        <item x="17"/>
        <item x="27"/>
        <item x="28"/>
        <item x="29"/>
        <item x="5"/>
        <item x="30"/>
        <item x="32"/>
        <item x="10"/>
        <item x="34"/>
        <item x="1"/>
        <item x="42"/>
        <item x="35"/>
        <item x="4"/>
        <item x="15"/>
        <item x="36"/>
        <item x="40"/>
        <item x="9"/>
        <item x="43"/>
        <item x="39"/>
        <item x="25"/>
        <item x="50"/>
        <item x="52"/>
        <item x="51"/>
        <item x="53"/>
        <item x="38"/>
        <item h="1" x="0"/>
        <item t="default"/>
      </items>
    </pivotField>
    <pivotField showAll="0">
      <items count="43">
        <item x="36"/>
        <item x="31"/>
        <item x="13"/>
        <item x="11"/>
        <item x="12"/>
        <item x="41"/>
        <item x="38"/>
        <item x="19"/>
        <item x="17"/>
        <item x="29"/>
        <item x="24"/>
        <item x="33"/>
        <item x="21"/>
        <item x="18"/>
        <item x="23"/>
        <item x="40"/>
        <item x="32"/>
        <item x="30"/>
        <item x="22"/>
        <item x="37"/>
        <item x="9"/>
        <item x="26"/>
        <item x="16"/>
        <item x="20"/>
        <item x="35"/>
        <item x="39"/>
        <item x="27"/>
        <item x="15"/>
        <item x="25"/>
        <item x="34"/>
        <item x="14"/>
        <item x="3"/>
        <item x="2"/>
        <item x="4"/>
        <item x="28"/>
        <item x="8"/>
        <item x="5"/>
        <item x="7"/>
        <item x="6"/>
        <item x="1"/>
        <item x="0"/>
        <item x="10"/>
        <item t="default"/>
      </items>
    </pivotField>
    <pivotField dataField="1" showAll="0">
      <items count="260">
        <item x="257"/>
        <item x="60"/>
        <item x="85"/>
        <item x="240"/>
        <item x="63"/>
        <item x="226"/>
        <item x="98"/>
        <item x="146"/>
        <item x="222"/>
        <item x="247"/>
        <item x="102"/>
        <item x="254"/>
        <item x="144"/>
        <item x="31"/>
        <item x="241"/>
        <item x="151"/>
        <item x="251"/>
        <item x="116"/>
        <item x="143"/>
        <item x="18"/>
        <item x="211"/>
        <item x="232"/>
        <item x="137"/>
        <item x="119"/>
        <item x="173"/>
        <item x="82"/>
        <item x="14"/>
        <item x="160"/>
        <item x="208"/>
        <item x="123"/>
        <item x="56"/>
        <item x="39"/>
        <item x="215"/>
        <item x="58"/>
        <item x="175"/>
        <item x="121"/>
        <item x="105"/>
        <item x="243"/>
        <item x="124"/>
        <item x="106"/>
        <item x="90"/>
        <item x="202"/>
        <item x="197"/>
        <item x="176"/>
        <item x="100"/>
        <item x="61"/>
        <item x="161"/>
        <item x="163"/>
        <item x="250"/>
        <item x="34"/>
        <item x="227"/>
        <item x="129"/>
        <item x="203"/>
        <item x="86"/>
        <item x="136"/>
        <item x="71"/>
        <item x="50"/>
        <item x="95"/>
        <item x="112"/>
        <item x="141"/>
        <item x="19"/>
        <item x="76"/>
        <item x="37"/>
        <item x="55"/>
        <item x="195"/>
        <item x="233"/>
        <item x="87"/>
        <item x="45"/>
        <item x="138"/>
        <item x="248"/>
        <item x="200"/>
        <item x="26"/>
        <item x="178"/>
        <item x="201"/>
        <item x="118"/>
        <item x="159"/>
        <item x="111"/>
        <item x="134"/>
        <item x="43"/>
        <item x="244"/>
        <item x="13"/>
        <item x="72"/>
        <item x="115"/>
        <item x="65"/>
        <item x="187"/>
        <item x="239"/>
        <item x="180"/>
        <item x="117"/>
        <item x="69"/>
        <item x="214"/>
        <item x="225"/>
        <item x="182"/>
        <item x="49"/>
        <item x="171"/>
        <item x="181"/>
        <item x="167"/>
        <item x="91"/>
        <item x="209"/>
        <item x="184"/>
        <item x="24"/>
        <item x="156"/>
        <item x="89"/>
        <item x="29"/>
        <item x="238"/>
        <item x="213"/>
        <item x="53"/>
        <item x="109"/>
        <item x="70"/>
        <item x="190"/>
        <item x="51"/>
        <item x="199"/>
        <item x="179"/>
        <item x="192"/>
        <item x="166"/>
        <item x="185"/>
        <item x="148"/>
        <item x="36"/>
        <item x="223"/>
        <item x="145"/>
        <item x="169"/>
        <item x="44"/>
        <item x="78"/>
        <item x="218"/>
        <item x="84"/>
        <item x="158"/>
        <item x="210"/>
        <item x="205"/>
        <item x="172"/>
        <item x="41"/>
        <item x="108"/>
        <item x="155"/>
        <item x="40"/>
        <item x="220"/>
        <item x="20"/>
        <item x="230"/>
        <item x="42"/>
        <item x="164"/>
        <item x="62"/>
        <item x="68"/>
        <item x="147"/>
        <item x="168"/>
        <item x="198"/>
        <item x="133"/>
        <item x="256"/>
        <item x="114"/>
        <item x="66"/>
        <item x="81"/>
        <item x="12"/>
        <item x="52"/>
        <item x="73"/>
        <item x="228"/>
        <item x="255"/>
        <item x="234"/>
        <item x="30"/>
        <item x="212"/>
        <item x="16"/>
        <item x="35"/>
        <item x="132"/>
        <item x="120"/>
        <item x="188"/>
        <item x="127"/>
        <item x="77"/>
        <item x="216"/>
        <item x="246"/>
        <item x="152"/>
        <item x="165"/>
        <item x="17"/>
        <item x="249"/>
        <item x="28"/>
        <item x="48"/>
        <item x="97"/>
        <item x="15"/>
        <item x="126"/>
        <item x="92"/>
        <item x="219"/>
        <item x="110"/>
        <item x="22"/>
        <item x="94"/>
        <item x="67"/>
        <item x="103"/>
        <item x="25"/>
        <item x="189"/>
        <item x="217"/>
        <item x="131"/>
        <item x="99"/>
        <item x="32"/>
        <item x="93"/>
        <item x="122"/>
        <item x="140"/>
        <item x="258"/>
        <item x="157"/>
        <item x="193"/>
        <item x="224"/>
        <item x="101"/>
        <item x="75"/>
        <item x="242"/>
        <item x="107"/>
        <item x="27"/>
        <item x="154"/>
        <item x="235"/>
        <item x="204"/>
        <item x="59"/>
        <item x="252"/>
        <item x="237"/>
        <item x="174"/>
        <item x="186"/>
        <item x="47"/>
        <item x="11"/>
        <item x="253"/>
        <item x="57"/>
        <item x="231"/>
        <item x="149"/>
        <item x="74"/>
        <item x="194"/>
        <item x="54"/>
        <item x="113"/>
        <item x="229"/>
        <item x="64"/>
        <item x="83"/>
        <item x="170"/>
        <item x="88"/>
        <item x="104"/>
        <item x="245"/>
        <item x="183"/>
        <item x="130"/>
        <item x="196"/>
        <item x="23"/>
        <item x="128"/>
        <item x="80"/>
        <item x="191"/>
        <item x="96"/>
        <item x="177"/>
        <item x="221"/>
        <item x="162"/>
        <item x="150"/>
        <item x="139"/>
        <item x="236"/>
        <item x="46"/>
        <item x="9"/>
        <item x="207"/>
        <item x="38"/>
        <item x="135"/>
        <item x="79"/>
        <item x="33"/>
        <item x="142"/>
        <item x="125"/>
        <item x="153"/>
        <item x="21"/>
        <item x="3"/>
        <item x="2"/>
        <item x="206"/>
        <item x="4"/>
        <item x="8"/>
        <item x="5"/>
        <item x="7"/>
        <item x="6"/>
        <item x="1"/>
        <item x="0"/>
        <item x="10"/>
        <item t="default"/>
      </items>
    </pivotField>
    <pivotField dataField="1" showAll="0">
      <items count="280">
        <item x="66"/>
        <item x="201"/>
        <item x="170"/>
        <item x="126"/>
        <item x="69"/>
        <item x="91"/>
        <item x="154"/>
        <item x="258"/>
        <item x="104"/>
        <item x="268"/>
        <item x="36"/>
        <item x="108"/>
        <item x="274"/>
        <item x="251"/>
        <item x="210"/>
        <item x="243"/>
        <item x="61"/>
        <item x="271"/>
        <item x="265"/>
        <item x="239"/>
        <item x="144"/>
        <item x="233"/>
        <item x="21"/>
        <item x="125"/>
        <item x="158"/>
        <item x="225"/>
        <item x="15"/>
        <item x="249"/>
        <item x="129"/>
        <item x="167"/>
        <item x="196"/>
        <item x="92"/>
        <item x="230"/>
        <item x="127"/>
        <item x="63"/>
        <item x="79"/>
        <item x="221"/>
        <item x="130"/>
        <item x="215"/>
        <item x="112"/>
        <item x="96"/>
        <item x="132"/>
        <item x="68"/>
        <item x="71"/>
        <item x="122"/>
        <item x="212"/>
        <item x="187"/>
        <item x="266"/>
        <item x="44"/>
        <item x="270"/>
        <item x="113"/>
        <item x="42"/>
        <item x="242"/>
        <item x="67"/>
        <item x="199"/>
        <item x="259"/>
        <item x="136"/>
        <item x="109"/>
        <item x="77"/>
        <item x="209"/>
        <item x="261"/>
        <item x="216"/>
        <item x="267"/>
        <item x="93"/>
        <item x="55"/>
        <item x="101"/>
        <item x="118"/>
        <item x="250"/>
        <item x="185"/>
        <item x="213"/>
        <item x="211"/>
        <item x="22"/>
        <item x="194"/>
        <item x="214"/>
        <item x="244"/>
        <item x="124"/>
        <item x="82"/>
        <item x="60"/>
        <item x="226"/>
        <item x="145"/>
        <item x="39"/>
        <item x="143"/>
        <item x="184"/>
        <item x="50"/>
        <item x="45"/>
        <item x="224"/>
        <item x="150"/>
        <item x="54"/>
        <item x="121"/>
        <item x="151"/>
        <item x="106"/>
        <item x="11"/>
        <item x="19"/>
        <item x="123"/>
        <item x="189"/>
        <item x="75"/>
        <item x="29"/>
        <item x="207"/>
        <item x="234"/>
        <item x="78"/>
        <item x="229"/>
        <item x="204"/>
        <item x="14"/>
        <item x="257"/>
        <item x="197"/>
        <item x="23"/>
        <item x="182"/>
        <item x="97"/>
        <item x="264"/>
        <item x="256"/>
        <item x="174"/>
        <item x="191"/>
        <item x="275"/>
        <item x="190"/>
        <item x="222"/>
        <item x="32"/>
        <item x="156"/>
        <item x="27"/>
        <item x="148"/>
        <item x="228"/>
        <item x="95"/>
        <item x="140"/>
        <item x="179"/>
        <item x="193"/>
        <item x="48"/>
        <item x="240"/>
        <item x="10"/>
        <item x="262"/>
        <item x="84"/>
        <item x="116"/>
        <item x="269"/>
        <item x="76"/>
        <item x="34"/>
        <item x="169"/>
        <item x="46"/>
        <item x="41"/>
        <item x="115"/>
        <item x="177"/>
        <item x="218"/>
        <item x="223"/>
        <item x="56"/>
        <item x="37"/>
        <item x="188"/>
        <item x="90"/>
        <item x="155"/>
        <item x="247"/>
        <item x="152"/>
        <item x="166"/>
        <item x="120"/>
        <item x="74"/>
        <item x="237"/>
        <item x="277"/>
        <item x="202"/>
        <item x="153"/>
        <item x="58"/>
        <item x="35"/>
        <item x="87"/>
        <item x="49"/>
        <item x="162"/>
        <item x="47"/>
        <item x="33"/>
        <item x="72"/>
        <item x="20"/>
        <item x="17"/>
        <item x="245"/>
        <item x="181"/>
        <item x="13"/>
        <item x="165"/>
        <item x="88"/>
        <item x="40"/>
        <item x="18"/>
        <item x="180"/>
        <item x="57"/>
        <item x="103"/>
        <item x="163"/>
        <item x="276"/>
        <item x="134"/>
        <item x="231"/>
        <item x="83"/>
        <item x="98"/>
        <item x="176"/>
        <item x="227"/>
        <item x="198"/>
        <item x="139"/>
        <item x="159"/>
        <item x="28"/>
        <item x="236"/>
        <item x="133"/>
        <item x="16"/>
        <item x="117"/>
        <item x="173"/>
        <item x="141"/>
        <item x="25"/>
        <item x="73"/>
        <item x="105"/>
        <item x="205"/>
        <item x="100"/>
        <item x="110"/>
        <item x="253"/>
        <item x="128"/>
        <item x="232"/>
        <item x="99"/>
        <item x="175"/>
        <item x="147"/>
        <item x="200"/>
        <item x="31"/>
        <item x="183"/>
        <item x="164"/>
        <item x="53"/>
        <item x="252"/>
        <item x="235"/>
        <item x="107"/>
        <item x="171"/>
        <item x="241"/>
        <item x="272"/>
        <item x="260"/>
        <item x="81"/>
        <item x="217"/>
        <item x="255"/>
        <item x="278"/>
        <item x="161"/>
        <item x="168"/>
        <item x="172"/>
        <item x="114"/>
        <item x="65"/>
        <item x="138"/>
        <item x="52"/>
        <item x="135"/>
        <item x="30"/>
        <item x="119"/>
        <item x="62"/>
        <item x="86"/>
        <item x="89"/>
        <item x="263"/>
        <item x="80"/>
        <item x="248"/>
        <item x="206"/>
        <item x="195"/>
        <item x="70"/>
        <item x="12"/>
        <item x="59"/>
        <item x="208"/>
        <item x="273"/>
        <item x="178"/>
        <item x="246"/>
        <item x="94"/>
        <item x="111"/>
        <item x="192"/>
        <item x="203"/>
        <item x="26"/>
        <item x="137"/>
        <item x="102"/>
        <item x="186"/>
        <item x="238"/>
        <item x="85"/>
        <item x="157"/>
        <item x="254"/>
        <item x="9"/>
        <item x="43"/>
        <item x="220"/>
        <item x="51"/>
        <item x="149"/>
        <item x="38"/>
        <item x="146"/>
        <item x="24"/>
        <item x="131"/>
        <item x="142"/>
        <item x="160"/>
        <item x="2"/>
        <item x="4"/>
        <item x="3"/>
        <item x="5"/>
        <item x="8"/>
        <item x="219"/>
        <item x="7"/>
        <item x="6"/>
        <item x="1"/>
        <item x="0"/>
        <item x="64"/>
        <item t="default"/>
      </items>
    </pivotField>
    <pivotField dataField="1" showAll="0">
      <items count="294">
        <item x="73"/>
        <item x="161"/>
        <item x="96"/>
        <item x="288"/>
        <item x="71"/>
        <item x="109"/>
        <item x="65"/>
        <item x="64"/>
        <item x="70"/>
        <item x="72"/>
        <item x="152"/>
        <item x="268"/>
        <item x="67"/>
        <item x="282"/>
        <item x="129"/>
        <item x="278"/>
        <item x="132"/>
        <item x="101"/>
        <item x="113"/>
        <item x="61"/>
        <item x="136"/>
        <item x="233"/>
        <item x="36"/>
        <item x="79"/>
        <item x="284"/>
        <item x="242"/>
        <item x="205"/>
        <item x="151"/>
        <item x="134"/>
        <item x="253"/>
        <item x="261"/>
        <item x="239"/>
        <item x="137"/>
        <item x="229"/>
        <item x="42"/>
        <item x="166"/>
        <item x="69"/>
        <item x="218"/>
        <item x="83"/>
        <item x="249"/>
        <item x="259"/>
        <item x="194"/>
        <item x="97"/>
        <item x="279"/>
        <item x="68"/>
        <item x="175"/>
        <item x="209"/>
        <item x="193"/>
        <item x="118"/>
        <item x="55"/>
        <item x="98"/>
        <item x="285"/>
        <item x="217"/>
        <item x="272"/>
        <item x="281"/>
        <item x="106"/>
        <item x="84"/>
        <item x="131"/>
        <item x="111"/>
        <item x="11"/>
        <item x="234"/>
        <item x="39"/>
        <item x="244"/>
        <item x="191"/>
        <item x="128"/>
        <item x="75"/>
        <item x="23"/>
        <item x="114"/>
        <item x="119"/>
        <item x="130"/>
        <item x="223"/>
        <item x="142"/>
        <item x="21"/>
        <item x="280"/>
        <item x="100"/>
        <item x="177"/>
        <item x="188"/>
        <item x="125"/>
        <item x="22"/>
        <item x="87"/>
        <item x="269"/>
        <item x="81"/>
        <item x="10"/>
        <item x="224"/>
        <item x="157"/>
        <item x="212"/>
        <item x="15"/>
        <item x="226"/>
        <item x="54"/>
        <item x="50"/>
        <item x="254"/>
        <item x="252"/>
        <item x="164"/>
        <item x="174"/>
        <item x="148"/>
        <item x="44"/>
        <item x="237"/>
        <item x="48"/>
        <item x="45"/>
        <item x="220"/>
        <item x="260"/>
        <item x="63"/>
        <item x="273"/>
        <item x="158"/>
        <item x="203"/>
        <item x="206"/>
        <item x="124"/>
        <item x="170"/>
        <item x="289"/>
        <item x="105"/>
        <item x="232"/>
        <item x="60"/>
        <item x="14"/>
        <item x="221"/>
        <item x="196"/>
        <item x="222"/>
        <item x="200"/>
        <item x="267"/>
        <item x="103"/>
        <item x="20"/>
        <item x="29"/>
        <item x="108"/>
        <item x="173"/>
        <item x="277"/>
        <item x="115"/>
        <item x="290"/>
        <item x="215"/>
        <item x="127"/>
        <item x="82"/>
        <item x="202"/>
        <item x="190"/>
        <item x="219"/>
        <item x="41"/>
        <item x="139"/>
        <item x="230"/>
        <item x="271"/>
        <item x="199"/>
        <item x="17"/>
        <item x="231"/>
        <item x="183"/>
        <item x="89"/>
        <item x="250"/>
        <item x="102"/>
        <item x="146"/>
        <item x="150"/>
        <item x="27"/>
        <item x="266"/>
        <item x="32"/>
        <item x="283"/>
        <item x="171"/>
        <item x="189"/>
        <item x="236"/>
        <item x="49"/>
        <item x="185"/>
        <item x="198"/>
        <item x="80"/>
        <item x="162"/>
        <item x="57"/>
        <item x="46"/>
        <item x="243"/>
        <item x="155"/>
        <item x="122"/>
        <item x="121"/>
        <item x="95"/>
        <item x="186"/>
        <item x="19"/>
        <item x="47"/>
        <item x="56"/>
        <item x="37"/>
        <item x="210"/>
        <item x="140"/>
        <item x="133"/>
        <item x="247"/>
        <item x="163"/>
        <item x="35"/>
        <item x="159"/>
        <item x="180"/>
        <item x="160"/>
        <item x="182"/>
        <item x="58"/>
        <item x="93"/>
        <item x="291"/>
        <item x="78"/>
        <item x="207"/>
        <item x="13"/>
        <item x="197"/>
        <item x="257"/>
        <item x="33"/>
        <item x="92"/>
        <item x="40"/>
        <item x="255"/>
        <item x="76"/>
        <item x="184"/>
        <item x="88"/>
        <item x="238"/>
        <item x="167"/>
        <item x="240"/>
        <item x="28"/>
        <item x="262"/>
        <item x="192"/>
        <item x="246"/>
        <item x="135"/>
        <item x="213"/>
        <item x="235"/>
        <item x="179"/>
        <item x="241"/>
        <item x="145"/>
        <item x="176"/>
        <item x="147"/>
        <item x="181"/>
        <item x="208"/>
        <item x="104"/>
        <item x="225"/>
        <item x="25"/>
        <item x="123"/>
        <item x="154"/>
        <item x="110"/>
        <item x="77"/>
        <item x="34"/>
        <item x="16"/>
        <item x="274"/>
        <item x="18"/>
        <item x="31"/>
        <item x="263"/>
        <item x="265"/>
        <item x="245"/>
        <item x="144"/>
        <item x="172"/>
        <item x="292"/>
        <item x="112"/>
        <item x="275"/>
        <item x="251"/>
        <item x="286"/>
        <item x="53"/>
        <item x="270"/>
        <item x="187"/>
        <item x="86"/>
        <item x="169"/>
        <item x="99"/>
        <item x="30"/>
        <item x="126"/>
        <item x="214"/>
        <item x="120"/>
        <item x="204"/>
        <item x="94"/>
        <item x="258"/>
        <item x="287"/>
        <item x="52"/>
        <item x="66"/>
        <item x="216"/>
        <item x="141"/>
        <item x="276"/>
        <item x="91"/>
        <item x="85"/>
        <item x="12"/>
        <item x="59"/>
        <item x="62"/>
        <item x="74"/>
        <item x="107"/>
        <item x="211"/>
        <item x="256"/>
        <item x="165"/>
        <item x="201"/>
        <item x="117"/>
        <item x="143"/>
        <item x="26"/>
        <item x="195"/>
        <item x="90"/>
        <item x="156"/>
        <item x="264"/>
        <item x="248"/>
        <item x="9"/>
        <item x="43"/>
        <item x="228"/>
        <item x="51"/>
        <item x="153"/>
        <item x="178"/>
        <item x="38"/>
        <item x="149"/>
        <item x="138"/>
        <item x="24"/>
        <item x="168"/>
        <item x="2"/>
        <item x="227"/>
        <item x="3"/>
        <item x="4"/>
        <item x="8"/>
        <item x="5"/>
        <item x="7"/>
        <item x="6"/>
        <item x="1"/>
        <item x="0"/>
        <item x="116"/>
        <item t="default"/>
      </items>
    </pivotField>
    <pivotField dataField="1" showAll="0">
      <items count="293">
        <item x="73"/>
        <item x="64"/>
        <item x="70"/>
        <item x="288"/>
        <item x="71"/>
        <item x="111"/>
        <item x="65"/>
        <item x="72"/>
        <item x="109"/>
        <item x="236"/>
        <item x="67"/>
        <item x="244"/>
        <item x="101"/>
        <item x="241"/>
        <item x="131"/>
        <item x="152"/>
        <item x="68"/>
        <item x="219"/>
        <item x="175"/>
        <item x="84"/>
        <item x="83"/>
        <item x="36"/>
        <item x="262"/>
        <item x="151"/>
        <item x="75"/>
        <item x="135"/>
        <item x="205"/>
        <item x="235"/>
        <item x="133"/>
        <item x="269"/>
        <item x="166"/>
        <item x="136"/>
        <item x="158"/>
        <item x="268"/>
        <item x="81"/>
        <item x="21"/>
        <item x="230"/>
        <item x="69"/>
        <item x="128"/>
        <item x="63"/>
        <item x="97"/>
        <item x="44"/>
        <item x="118"/>
        <item x="289"/>
        <item x="15"/>
        <item x="98"/>
        <item x="208"/>
        <item x="96"/>
        <item x="251"/>
        <item x="260"/>
        <item x="106"/>
        <item x="210"/>
        <item x="233"/>
        <item x="224"/>
        <item x="279"/>
        <item x="285"/>
        <item x="113"/>
        <item x="183"/>
        <item x="225"/>
        <item x="55"/>
        <item x="61"/>
        <item x="82"/>
        <item x="284"/>
        <item x="221"/>
        <item x="138"/>
        <item x="194"/>
        <item x="184"/>
        <item x="278"/>
        <item x="282"/>
        <item x="11"/>
        <item x="100"/>
        <item x="255"/>
        <item x="157"/>
        <item x="231"/>
        <item x="130"/>
        <item x="161"/>
        <item x="23"/>
        <item x="162"/>
        <item x="193"/>
        <item x="39"/>
        <item x="281"/>
        <item x="42"/>
        <item x="127"/>
        <item x="246"/>
        <item x="203"/>
        <item x="79"/>
        <item x="129"/>
        <item x="150"/>
        <item x="196"/>
        <item x="45"/>
        <item x="114"/>
        <item x="10"/>
        <item x="22"/>
        <item x="220"/>
        <item x="142"/>
        <item x="148"/>
        <item x="170"/>
        <item x="218"/>
        <item x="223"/>
        <item x="222"/>
        <item x="191"/>
        <item x="216"/>
        <item x="50"/>
        <item x="139"/>
        <item x="213"/>
        <item x="19"/>
        <item x="105"/>
        <item x="177"/>
        <item x="234"/>
        <item x="254"/>
        <item x="188"/>
        <item x="78"/>
        <item x="206"/>
        <item x="280"/>
        <item x="54"/>
        <item x="261"/>
        <item x="27"/>
        <item x="103"/>
        <item x="140"/>
        <item x="48"/>
        <item x="277"/>
        <item x="272"/>
        <item x="185"/>
        <item x="115"/>
        <item x="76"/>
        <item x="267"/>
        <item x="14"/>
        <item x="164"/>
        <item x="60"/>
        <item x="239"/>
        <item x="186"/>
        <item x="17"/>
        <item x="20"/>
        <item x="200"/>
        <item x="102"/>
        <item x="182"/>
        <item x="199"/>
        <item x="160"/>
        <item x="227"/>
        <item x="252"/>
        <item x="171"/>
        <item x="238"/>
        <item x="283"/>
        <item x="29"/>
        <item x="202"/>
        <item x="173"/>
        <item x="32"/>
        <item x="126"/>
        <item x="89"/>
        <item x="41"/>
        <item x="249"/>
        <item x="119"/>
        <item x="146"/>
        <item x="80"/>
        <item x="290"/>
        <item x="271"/>
        <item x="108"/>
        <item x="35"/>
        <item x="198"/>
        <item x="197"/>
        <item x="274"/>
        <item x="159"/>
        <item x="190"/>
        <item x="46"/>
        <item x="49"/>
        <item x="95"/>
        <item x="56"/>
        <item x="258"/>
        <item x="121"/>
        <item x="155"/>
        <item x="122"/>
        <item x="47"/>
        <item x="245"/>
        <item x="211"/>
        <item x="87"/>
        <item x="57"/>
        <item x="189"/>
        <item x="163"/>
        <item x="179"/>
        <item x="273"/>
        <item x="132"/>
        <item x="37"/>
        <item x="40"/>
        <item x="145"/>
        <item x="93"/>
        <item x="174"/>
        <item x="58"/>
        <item x="33"/>
        <item x="13"/>
        <item x="214"/>
        <item x="256"/>
        <item x="124"/>
        <item x="232"/>
        <item x="207"/>
        <item x="263"/>
        <item x="92"/>
        <item x="240"/>
        <item x="34"/>
        <item x="180"/>
        <item x="248"/>
        <item x="167"/>
        <item x="18"/>
        <item x="242"/>
        <item x="237"/>
        <item x="266"/>
        <item x="28"/>
        <item x="181"/>
        <item x="176"/>
        <item x="59"/>
        <item x="25"/>
        <item x="104"/>
        <item x="134"/>
        <item x="123"/>
        <item x="270"/>
        <item x="243"/>
        <item x="16"/>
        <item x="110"/>
        <item x="147"/>
        <item x="209"/>
        <item x="192"/>
        <item x="91"/>
        <item x="144"/>
        <item x="169"/>
        <item x="77"/>
        <item x="264"/>
        <item x="53"/>
        <item x="154"/>
        <item x="172"/>
        <item x="31"/>
        <item x="226"/>
        <item x="253"/>
        <item x="88"/>
        <item x="291"/>
        <item x="286"/>
        <item x="66"/>
        <item x="99"/>
        <item x="86"/>
        <item x="275"/>
        <item x="247"/>
        <item x="94"/>
        <item x="259"/>
        <item x="62"/>
        <item x="112"/>
        <item x="287"/>
        <item x="125"/>
        <item x="74"/>
        <item x="187"/>
        <item x="204"/>
        <item x="12"/>
        <item x="52"/>
        <item x="141"/>
        <item x="215"/>
        <item x="143"/>
        <item x="217"/>
        <item x="30"/>
        <item x="276"/>
        <item x="212"/>
        <item x="257"/>
        <item x="107"/>
        <item x="85"/>
        <item x="120"/>
        <item x="26"/>
        <item x="201"/>
        <item x="165"/>
        <item x="90"/>
        <item x="265"/>
        <item x="9"/>
        <item x="195"/>
        <item x="51"/>
        <item x="117"/>
        <item x="250"/>
        <item x="156"/>
        <item x="43"/>
        <item x="178"/>
        <item x="229"/>
        <item x="137"/>
        <item x="153"/>
        <item x="38"/>
        <item x="149"/>
        <item x="24"/>
        <item x="168"/>
        <item x="8"/>
        <item x="228"/>
        <item x="4"/>
        <item x="2"/>
        <item x="3"/>
        <item x="5"/>
        <item x="7"/>
        <item x="6"/>
        <item x="1"/>
        <item x="0"/>
        <item x="116"/>
        <item t="default"/>
      </items>
    </pivotField>
    <pivotField dataField="1" showAll="0">
      <items count="293">
        <item x="73"/>
        <item x="64"/>
        <item x="61"/>
        <item x="70"/>
        <item x="71"/>
        <item x="72"/>
        <item x="65"/>
        <item x="287"/>
        <item x="268"/>
        <item x="109"/>
        <item x="68"/>
        <item x="67"/>
        <item x="152"/>
        <item x="243"/>
        <item x="175"/>
        <item x="101"/>
        <item x="151"/>
        <item x="240"/>
        <item x="218"/>
        <item x="113"/>
        <item x="83"/>
        <item x="131"/>
        <item x="266"/>
        <item x="253"/>
        <item x="205"/>
        <item x="158"/>
        <item x="84"/>
        <item x="234"/>
        <item x="261"/>
        <item x="229"/>
        <item x="166"/>
        <item x="135"/>
        <item x="69"/>
        <item x="150"/>
        <item x="75"/>
        <item x="21"/>
        <item x="29"/>
        <item x="133"/>
        <item x="142"/>
        <item x="138"/>
        <item x="118"/>
        <item x="259"/>
        <item x="271"/>
        <item x="136"/>
        <item x="36"/>
        <item x="98"/>
        <item x="249"/>
        <item x="174"/>
        <item x="15"/>
        <item x="288"/>
        <item x="44"/>
        <item x="128"/>
        <item x="81"/>
        <item x="63"/>
        <item x="161"/>
        <item x="223"/>
        <item x="208"/>
        <item x="284"/>
        <item x="106"/>
        <item x="220"/>
        <item x="210"/>
        <item x="224"/>
        <item x="96"/>
        <item x="278"/>
        <item x="55"/>
        <item x="283"/>
        <item x="254"/>
        <item x="11"/>
        <item x="111"/>
        <item x="281"/>
        <item x="97"/>
        <item x="42"/>
        <item x="157"/>
        <item x="23"/>
        <item x="114"/>
        <item x="100"/>
        <item x="277"/>
        <item x="203"/>
        <item x="267"/>
        <item x="280"/>
        <item x="196"/>
        <item x="39"/>
        <item x="177"/>
        <item x="20"/>
        <item x="82"/>
        <item x="45"/>
        <item x="245"/>
        <item x="124"/>
        <item x="269"/>
        <item x="194"/>
        <item x="272"/>
        <item x="130"/>
        <item x="219"/>
        <item x="10"/>
        <item x="217"/>
        <item x="148"/>
        <item x="22"/>
        <item x="127"/>
        <item x="221"/>
        <item x="222"/>
        <item x="252"/>
        <item x="162"/>
        <item x="193"/>
        <item x="115"/>
        <item x="87"/>
        <item x="50"/>
        <item x="79"/>
        <item x="129"/>
        <item x="19"/>
        <item x="139"/>
        <item x="235"/>
        <item x="170"/>
        <item x="232"/>
        <item x="105"/>
        <item x="213"/>
        <item x="279"/>
        <item x="182"/>
        <item x="238"/>
        <item x="233"/>
        <item x="60"/>
        <item x="27"/>
        <item x="237"/>
        <item x="250"/>
        <item x="206"/>
        <item x="164"/>
        <item x="200"/>
        <item x="103"/>
        <item x="276"/>
        <item x="191"/>
        <item x="48"/>
        <item x="54"/>
        <item x="260"/>
        <item x="173"/>
        <item x="199"/>
        <item x="146"/>
        <item x="17"/>
        <item x="140"/>
        <item x="226"/>
        <item x="123"/>
        <item x="202"/>
        <item x="14"/>
        <item x="188"/>
        <item x="41"/>
        <item x="78"/>
        <item x="289"/>
        <item x="102"/>
        <item x="183"/>
        <item x="160"/>
        <item x="108"/>
        <item x="282"/>
        <item x="185"/>
        <item x="198"/>
        <item x="89"/>
        <item x="197"/>
        <item x="76"/>
        <item x="270"/>
        <item x="290"/>
        <item x="32"/>
        <item x="80"/>
        <item x="95"/>
        <item x="171"/>
        <item x="46"/>
        <item x="186"/>
        <item x="126"/>
        <item x="179"/>
        <item x="255"/>
        <item x="155"/>
        <item x="147"/>
        <item x="211"/>
        <item x="159"/>
        <item x="49"/>
        <item x="35"/>
        <item x="244"/>
        <item x="56"/>
        <item x="230"/>
        <item x="57"/>
        <item x="47"/>
        <item x="92"/>
        <item x="40"/>
        <item x="163"/>
        <item x="145"/>
        <item x="121"/>
        <item x="257"/>
        <item x="190"/>
        <item x="120"/>
        <item x="247"/>
        <item x="154"/>
        <item x="37"/>
        <item x="231"/>
        <item x="214"/>
        <item x="132"/>
        <item x="93"/>
        <item x="13"/>
        <item x="262"/>
        <item x="58"/>
        <item x="189"/>
        <item x="33"/>
        <item x="167"/>
        <item x="184"/>
        <item x="207"/>
        <item x="239"/>
        <item x="28"/>
        <item x="88"/>
        <item x="18"/>
        <item x="273"/>
        <item x="34"/>
        <item x="242"/>
        <item x="144"/>
        <item x="241"/>
        <item x="25"/>
        <item x="180"/>
        <item x="122"/>
        <item x="236"/>
        <item x="31"/>
        <item x="53"/>
        <item x="246"/>
        <item x="59"/>
        <item x="169"/>
        <item x="104"/>
        <item x="181"/>
        <item x="176"/>
        <item x="16"/>
        <item x="110"/>
        <item x="91"/>
        <item x="134"/>
        <item x="209"/>
        <item x="263"/>
        <item x="77"/>
        <item x="192"/>
        <item x="225"/>
        <item x="265"/>
        <item x="172"/>
        <item x="141"/>
        <item x="291"/>
        <item x="285"/>
        <item x="251"/>
        <item x="66"/>
        <item x="86"/>
        <item x="274"/>
        <item x="99"/>
        <item x="119"/>
        <item x="258"/>
        <item x="62"/>
        <item x="112"/>
        <item x="12"/>
        <item x="94"/>
        <item x="286"/>
        <item x="204"/>
        <item x="52"/>
        <item x="216"/>
        <item x="74"/>
        <item x="125"/>
        <item x="85"/>
        <item x="143"/>
        <item x="215"/>
        <item x="275"/>
        <item x="187"/>
        <item x="30"/>
        <item x="107"/>
        <item x="212"/>
        <item x="201"/>
        <item x="256"/>
        <item x="117"/>
        <item x="26"/>
        <item x="165"/>
        <item x="90"/>
        <item x="264"/>
        <item x="195"/>
        <item x="9"/>
        <item x="51"/>
        <item x="137"/>
        <item x="43"/>
        <item x="228"/>
        <item x="156"/>
        <item x="248"/>
        <item x="38"/>
        <item x="178"/>
        <item x="153"/>
        <item x="149"/>
        <item x="24"/>
        <item x="8"/>
        <item x="168"/>
        <item x="227"/>
        <item x="2"/>
        <item x="4"/>
        <item x="3"/>
        <item x="5"/>
        <item x="7"/>
        <item x="6"/>
        <item x="1"/>
        <item x="0"/>
        <item x="116"/>
        <item t="default"/>
      </items>
    </pivotField>
    <pivotField dataField="1" showAll="0">
      <items count="301">
        <item x="252"/>
        <item x="116"/>
        <item x="64"/>
        <item x="70"/>
        <item x="73"/>
        <item x="238"/>
        <item x="232"/>
        <item x="67"/>
        <item x="71"/>
        <item x="253"/>
        <item x="72"/>
        <item x="84"/>
        <item x="65"/>
        <item x="256"/>
        <item x="210"/>
        <item x="113"/>
        <item x="207"/>
        <item x="261"/>
        <item x="68"/>
        <item x="276"/>
        <item x="109"/>
        <item x="61"/>
        <item x="190"/>
        <item x="134"/>
        <item x="154"/>
        <item x="177"/>
        <item x="260"/>
        <item x="149"/>
        <item x="220"/>
        <item x="21"/>
        <item x="290"/>
        <item x="137"/>
        <item x="243"/>
        <item x="69"/>
        <item x="75"/>
        <item x="208"/>
        <item x="198"/>
        <item x="296"/>
        <item x="119"/>
        <item x="83"/>
        <item x="129"/>
        <item x="246"/>
        <item x="221"/>
        <item x="153"/>
        <item x="106"/>
        <item x="269"/>
        <item x="237"/>
        <item x="143"/>
        <item x="132"/>
        <item x="136"/>
        <item x="218"/>
        <item x="212"/>
        <item x="118"/>
        <item x="226"/>
        <item x="288"/>
        <item x="160"/>
        <item x="96"/>
        <item x="29"/>
        <item x="280"/>
        <item x="286"/>
        <item x="124"/>
        <item x="139"/>
        <item x="277"/>
        <item x="152"/>
        <item x="275"/>
        <item x="196"/>
        <item x="15"/>
        <item x="200"/>
        <item x="168"/>
        <item x="114"/>
        <item x="267"/>
        <item x="297"/>
        <item x="101"/>
        <item x="63"/>
        <item x="281"/>
        <item x="195"/>
        <item x="125"/>
        <item x="163"/>
        <item x="98"/>
        <item x="76"/>
        <item x="111"/>
        <item x="279"/>
        <item x="223"/>
        <item x="292"/>
        <item x="11"/>
        <item x="235"/>
        <item x="19"/>
        <item x="293"/>
        <item x="215"/>
        <item x="227"/>
        <item x="248"/>
        <item x="128"/>
        <item x="36"/>
        <item x="179"/>
        <item x="44"/>
        <item x="274"/>
        <item x="287"/>
        <item x="115"/>
        <item x="22"/>
        <item x="131"/>
        <item x="102"/>
        <item x="193"/>
        <item x="255"/>
        <item x="14"/>
        <item x="157"/>
        <item x="172"/>
        <item x="159"/>
        <item x="176"/>
        <item x="236"/>
        <item x="82"/>
        <item x="224"/>
        <item x="289"/>
        <item x="79"/>
        <item x="140"/>
        <item x="251"/>
        <item x="225"/>
        <item x="60"/>
        <item x="205"/>
        <item x="20"/>
        <item x="100"/>
        <item x="97"/>
        <item x="27"/>
        <item x="240"/>
        <item x="45"/>
        <item x="25"/>
        <item x="222"/>
        <item x="147"/>
        <item x="229"/>
        <item x="204"/>
        <item x="164"/>
        <item x="187"/>
        <item x="55"/>
        <item x="175"/>
        <item x="166"/>
        <item x="262"/>
        <item x="56"/>
        <item x="201"/>
        <item x="10"/>
        <item x="41"/>
        <item x="87"/>
        <item x="285"/>
        <item x="141"/>
        <item x="89"/>
        <item x="298"/>
        <item x="54"/>
        <item x="95"/>
        <item x="42"/>
        <item x="185"/>
        <item x="108"/>
        <item x="162"/>
        <item x="184"/>
        <item x="81"/>
        <item x="199"/>
        <item x="181"/>
        <item x="257"/>
        <item x="173"/>
        <item x="127"/>
        <item x="103"/>
        <item x="188"/>
        <item x="161"/>
        <item x="247"/>
        <item x="259"/>
        <item x="148"/>
        <item x="202"/>
        <item x="268"/>
        <item x="93"/>
        <item x="133"/>
        <item x="192"/>
        <item x="156"/>
        <item x="17"/>
        <item x="121"/>
        <item x="32"/>
        <item x="169"/>
        <item x="58"/>
        <item x="213"/>
        <item x="47"/>
        <item x="35"/>
        <item x="265"/>
        <item x="241"/>
        <item x="242"/>
        <item x="291"/>
        <item x="186"/>
        <item x="92"/>
        <item x="37"/>
        <item x="146"/>
        <item x="250"/>
        <item x="165"/>
        <item x="273"/>
        <item x="278"/>
        <item x="105"/>
        <item x="270"/>
        <item x="48"/>
        <item x="80"/>
        <item x="39"/>
        <item x="130"/>
        <item x="23"/>
        <item x="78"/>
        <item x="33"/>
        <item x="209"/>
        <item x="182"/>
        <item x="122"/>
        <item x="233"/>
        <item x="145"/>
        <item x="46"/>
        <item x="13"/>
        <item x="31"/>
        <item x="40"/>
        <item x="282"/>
        <item x="244"/>
        <item x="191"/>
        <item x="263"/>
        <item x="18"/>
        <item x="88"/>
        <item x="50"/>
        <item x="57"/>
        <item x="178"/>
        <item x="239"/>
        <item x="123"/>
        <item x="258"/>
        <item x="249"/>
        <item x="216"/>
        <item x="234"/>
        <item x="171"/>
        <item x="28"/>
        <item x="59"/>
        <item x="135"/>
        <item x="16"/>
        <item x="91"/>
        <item x="183"/>
        <item x="142"/>
        <item x="228"/>
        <item x="49"/>
        <item x="110"/>
        <item x="77"/>
        <item x="271"/>
        <item x="34"/>
        <item x="120"/>
        <item x="245"/>
        <item x="66"/>
        <item x="211"/>
        <item x="112"/>
        <item x="53"/>
        <item x="62"/>
        <item x="86"/>
        <item x="283"/>
        <item x="299"/>
        <item x="12"/>
        <item x="174"/>
        <item x="194"/>
        <item x="52"/>
        <item x="266"/>
        <item x="219"/>
        <item x="104"/>
        <item x="294"/>
        <item x="295"/>
        <item x="126"/>
        <item x="94"/>
        <item x="206"/>
        <item x="167"/>
        <item x="30"/>
        <item x="74"/>
        <item x="85"/>
        <item x="189"/>
        <item x="107"/>
        <item x="117"/>
        <item x="144"/>
        <item x="99"/>
        <item x="284"/>
        <item x="155"/>
        <item x="272"/>
        <item x="151"/>
        <item x="158"/>
        <item x="26"/>
        <item x="90"/>
        <item x="203"/>
        <item x="217"/>
        <item x="264"/>
        <item x="9"/>
        <item x="214"/>
        <item x="197"/>
        <item x="138"/>
        <item x="51"/>
        <item x="231"/>
        <item x="254"/>
        <item x="43"/>
        <item x="180"/>
        <item x="24"/>
        <item x="2"/>
        <item x="38"/>
        <item x="170"/>
        <item x="3"/>
        <item x="4"/>
        <item x="5"/>
        <item x="230"/>
        <item x="8"/>
        <item x="7"/>
        <item x="6"/>
        <item x="1"/>
        <item x="0"/>
        <item x="150"/>
        <item t="default"/>
      </items>
    </pivotField>
    <pivotField dataField="1" showAll="0">
      <items count="298">
        <item x="249"/>
        <item x="69"/>
        <item x="63"/>
        <item x="115"/>
        <item x="72"/>
        <item x="83"/>
        <item x="234"/>
        <item x="277"/>
        <item x="64"/>
        <item x="66"/>
        <item x="71"/>
        <item x="248"/>
        <item x="228"/>
        <item x="207"/>
        <item x="67"/>
        <item x="292"/>
        <item x="204"/>
        <item x="257"/>
        <item x="129"/>
        <item x="60"/>
        <item x="108"/>
        <item x="187"/>
        <item x="151"/>
        <item x="118"/>
        <item x="68"/>
        <item x="133"/>
        <item x="147"/>
        <item x="174"/>
        <item x="256"/>
        <item x="252"/>
        <item x="239"/>
        <item x="286"/>
        <item x="138"/>
        <item x="82"/>
        <item x="70"/>
        <item x="218"/>
        <item x="283"/>
        <item x="95"/>
        <item x="215"/>
        <item x="272"/>
        <item x="74"/>
        <item x="265"/>
        <item x="242"/>
        <item x="128"/>
        <item x="150"/>
        <item x="135"/>
        <item x="233"/>
        <item x="205"/>
        <item x="209"/>
        <item x="282"/>
        <item x="105"/>
        <item x="157"/>
        <item x="113"/>
        <item x="276"/>
        <item x="284"/>
        <item x="29"/>
        <item x="165"/>
        <item x="117"/>
        <item x="123"/>
        <item x="202"/>
        <item x="263"/>
        <item x="62"/>
        <item x="217"/>
        <item x="275"/>
        <item x="131"/>
        <item x="23"/>
        <item x="136"/>
        <item x="15"/>
        <item x="97"/>
        <item x="197"/>
        <item x="78"/>
        <item x="54"/>
        <item x="195"/>
        <item x="36"/>
        <item x="212"/>
        <item x="139"/>
        <item x="44"/>
        <item x="21"/>
        <item x="293"/>
        <item x="270"/>
        <item x="192"/>
        <item x="160"/>
        <item x="193"/>
        <item x="289"/>
        <item x="110"/>
        <item x="288"/>
        <item x="273"/>
        <item x="124"/>
        <item x="112"/>
        <item x="19"/>
        <item x="176"/>
        <item x="11"/>
        <item x="220"/>
        <item x="231"/>
        <item x="75"/>
        <item x="127"/>
        <item x="223"/>
        <item x="114"/>
        <item x="244"/>
        <item x="22"/>
        <item x="130"/>
        <item x="39"/>
        <item x="169"/>
        <item x="14"/>
        <item x="271"/>
        <item x="219"/>
        <item x="145"/>
        <item x="156"/>
        <item x="251"/>
        <item x="41"/>
        <item x="247"/>
        <item x="59"/>
        <item x="222"/>
        <item x="173"/>
        <item x="94"/>
        <item x="107"/>
        <item x="102"/>
        <item x="45"/>
        <item x="232"/>
        <item x="48"/>
        <item x="253"/>
        <item x="140"/>
        <item x="101"/>
        <item x="86"/>
        <item x="96"/>
        <item x="99"/>
        <item x="295"/>
        <item x="258"/>
        <item x="154"/>
        <item x="100"/>
        <item x="236"/>
        <item x="201"/>
        <item x="221"/>
        <item x="182"/>
        <item x="225"/>
        <item x="27"/>
        <item x="10"/>
        <item x="20"/>
        <item x="57"/>
        <item x="172"/>
        <item x="161"/>
        <item x="88"/>
        <item x="198"/>
        <item x="80"/>
        <item x="294"/>
        <item x="190"/>
        <item x="163"/>
        <item x="184"/>
        <item x="42"/>
        <item x="196"/>
        <item x="104"/>
        <item x="17"/>
        <item x="92"/>
        <item x="264"/>
        <item x="181"/>
        <item x="158"/>
        <item x="153"/>
        <item x="199"/>
        <item x="189"/>
        <item x="166"/>
        <item x="159"/>
        <item x="120"/>
        <item x="281"/>
        <item x="81"/>
        <item x="146"/>
        <item x="170"/>
        <item x="47"/>
        <item x="126"/>
        <item x="185"/>
        <item x="132"/>
        <item x="261"/>
        <item x="210"/>
        <item x="55"/>
        <item x="255"/>
        <item x="274"/>
        <item x="28"/>
        <item x="243"/>
        <item x="246"/>
        <item x="237"/>
        <item x="162"/>
        <item x="35"/>
        <item x="91"/>
        <item x="77"/>
        <item x="144"/>
        <item x="49"/>
        <item x="33"/>
        <item x="278"/>
        <item x="183"/>
        <item x="79"/>
        <item x="238"/>
        <item x="266"/>
        <item x="178"/>
        <item x="143"/>
        <item x="259"/>
        <item x="285"/>
        <item x="37"/>
        <item x="269"/>
        <item x="188"/>
        <item x="206"/>
        <item x="179"/>
        <item x="31"/>
        <item x="254"/>
        <item x="121"/>
        <item x="40"/>
        <item x="56"/>
        <item x="34"/>
        <item x="46"/>
        <item x="18"/>
        <item x="213"/>
        <item x="50"/>
        <item x="87"/>
        <item x="122"/>
        <item x="245"/>
        <item x="241"/>
        <item x="287"/>
        <item x="240"/>
        <item x="32"/>
        <item x="13"/>
        <item x="230"/>
        <item x="175"/>
        <item x="58"/>
        <item x="180"/>
        <item x="16"/>
        <item x="224"/>
        <item x="171"/>
        <item x="134"/>
        <item x="229"/>
        <item x="141"/>
        <item x="103"/>
        <item x="235"/>
        <item x="76"/>
        <item x="119"/>
        <item x="168"/>
        <item x="111"/>
        <item x="25"/>
        <item x="109"/>
        <item x="208"/>
        <item x="53"/>
        <item x="65"/>
        <item x="90"/>
        <item x="191"/>
        <item x="85"/>
        <item x="52"/>
        <item x="296"/>
        <item x="61"/>
        <item x="267"/>
        <item x="279"/>
        <item x="30"/>
        <item x="290"/>
        <item x="12"/>
        <item x="216"/>
        <item x="98"/>
        <item x="291"/>
        <item x="125"/>
        <item x="203"/>
        <item x="262"/>
        <item x="84"/>
        <item x="152"/>
        <item x="186"/>
        <item x="214"/>
        <item x="73"/>
        <item x="93"/>
        <item x="116"/>
        <item x="106"/>
        <item x="149"/>
        <item x="142"/>
        <item x="211"/>
        <item x="164"/>
        <item x="280"/>
        <item x="260"/>
        <item x="268"/>
        <item x="155"/>
        <item x="51"/>
        <item x="89"/>
        <item x="9"/>
        <item x="137"/>
        <item x="26"/>
        <item x="200"/>
        <item x="250"/>
        <item x="227"/>
        <item x="194"/>
        <item x="177"/>
        <item x="43"/>
        <item x="24"/>
        <item x="38"/>
        <item x="2"/>
        <item x="8"/>
        <item x="167"/>
        <item x="3"/>
        <item x="5"/>
        <item x="4"/>
        <item x="226"/>
        <item x="7"/>
        <item x="6"/>
        <item x="1"/>
        <item x="0"/>
        <item x="148"/>
        <item t="default"/>
      </items>
    </pivotField>
    <pivotField dataField="1" showAll="0"/>
    <pivotField showAll="0"/>
  </pivotFields>
  <rowFields count="1">
    <field x="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2008" fld="2" baseField="0" baseItem="0"/>
    <dataField name="Sum of 2009" fld="3" baseField="0" baseItem="0"/>
    <dataField name="Sum of 2010" fld="4" baseField="0" baseItem="0"/>
    <dataField name="Sum of 2011" fld="5" baseField="0" baseItem="0"/>
    <dataField name="Sum of 2012" fld="6" baseField="0" baseItem="0"/>
    <dataField name="Sum of 2013" fld="7" baseField="0" baseItem="0"/>
    <dataField name="Sum of 2014" fld="8" baseField="0" baseItem="0"/>
    <dataField name="Sum of 2015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E12:AM67" firstHeaderRow="0" firstDataRow="1" firstDataCol="1"/>
  <pivotFields count="10">
    <pivotField axis="axisRow" showAll="0">
      <items count="56">
        <item x="49"/>
        <item x="31"/>
        <item x="2"/>
        <item x="46"/>
        <item x="7"/>
        <item x="14"/>
        <item x="11"/>
        <item x="12"/>
        <item x="16"/>
        <item x="18"/>
        <item x="21"/>
        <item x="47"/>
        <item x="3"/>
        <item x="22"/>
        <item x="6"/>
        <item x="24"/>
        <item x="54"/>
        <item x="44"/>
        <item x="33"/>
        <item x="48"/>
        <item x="45"/>
        <item x="23"/>
        <item x="13"/>
        <item x="26"/>
        <item x="20"/>
        <item x="41"/>
        <item x="8"/>
        <item x="19"/>
        <item x="37"/>
        <item x="17"/>
        <item x="27"/>
        <item x="28"/>
        <item x="29"/>
        <item x="5"/>
        <item x="30"/>
        <item x="32"/>
        <item x="10"/>
        <item x="34"/>
        <item x="1"/>
        <item x="42"/>
        <item x="35"/>
        <item x="4"/>
        <item x="15"/>
        <item x="36"/>
        <item x="40"/>
        <item x="9"/>
        <item x="43"/>
        <item x="39"/>
        <item x="25"/>
        <item x="50"/>
        <item x="52"/>
        <item x="51"/>
        <item x="53"/>
        <item x="38"/>
        <item h="1" x="0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2008" fld="2" baseField="0" baseItem="0"/>
    <dataField name="Sum of 2009" fld="3" baseField="0" baseItem="0"/>
    <dataField name="Sum of 2010" fld="4" baseField="0" baseItem="0"/>
    <dataField name="Sum of 2011" fld="5" baseField="0" baseItem="0"/>
    <dataField name="Sum of 2012" fld="6" baseField="0" baseItem="0"/>
    <dataField name="Sum of 2013" fld="7" baseField="0" baseItem="0"/>
    <dataField name="Sum of 2014" fld="8" baseField="0" baseItem="0"/>
    <dataField name="Sum of 2015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5"/>
  <sheetViews>
    <sheetView tabSelected="1" workbookViewId="0">
      <selection activeCell="L85" sqref="L85"/>
    </sheetView>
  </sheetViews>
  <sheetFormatPr defaultRowHeight="12.75"/>
  <cols>
    <col min="2" max="2" width="36.140625" style="124" bestFit="1" customWidth="1"/>
    <col min="3" max="3" width="11.5703125" style="124" customWidth="1"/>
    <col min="4" max="4" width="9.42578125" bestFit="1" customWidth="1"/>
    <col min="5" max="5" width="9.28515625" bestFit="1" customWidth="1"/>
    <col min="6" max="8" width="9.42578125" bestFit="1" customWidth="1"/>
    <col min="9" max="9" width="9.42578125" customWidth="1"/>
    <col min="10" max="12" width="9.42578125" style="342" customWidth="1"/>
  </cols>
  <sheetData>
    <row r="1" spans="1:56">
      <c r="A1" t="s">
        <v>334</v>
      </c>
      <c r="C1" s="124" t="s">
        <v>361</v>
      </c>
      <c r="M1" t="s">
        <v>330</v>
      </c>
      <c r="R1" t="s">
        <v>331</v>
      </c>
    </row>
    <row r="2" spans="1:56" ht="13.5" thickBot="1">
      <c r="A2" s="1" t="s">
        <v>0</v>
      </c>
      <c r="C2" s="124" t="s">
        <v>362</v>
      </c>
      <c r="D2" s="207">
        <v>2010</v>
      </c>
      <c r="E2" s="207">
        <v>2011</v>
      </c>
      <c r="F2" s="207">
        <v>2012</v>
      </c>
      <c r="G2" s="207">
        <v>2013</v>
      </c>
      <c r="H2" s="207">
        <v>2014</v>
      </c>
      <c r="I2" s="207">
        <v>2015</v>
      </c>
      <c r="J2" s="464">
        <v>2016</v>
      </c>
      <c r="K2" s="464">
        <v>2017</v>
      </c>
      <c r="L2" s="464">
        <v>2018</v>
      </c>
      <c r="M2" s="207">
        <v>2011</v>
      </c>
      <c r="N2" s="207">
        <v>2012</v>
      </c>
      <c r="O2" s="207">
        <v>2013</v>
      </c>
      <c r="P2" s="207">
        <v>2014</v>
      </c>
      <c r="Q2" s="207">
        <v>2015</v>
      </c>
      <c r="R2" s="207">
        <v>2010</v>
      </c>
      <c r="S2" s="207">
        <v>2011</v>
      </c>
      <c r="T2" s="207">
        <v>2012</v>
      </c>
      <c r="U2" s="207">
        <v>2013</v>
      </c>
      <c r="V2" s="207">
        <v>2014</v>
      </c>
      <c r="W2" s="336">
        <v>2015</v>
      </c>
      <c r="X2" s="207"/>
    </row>
    <row r="3" spans="1:56" ht="13.5" thickBot="1">
      <c r="A3" s="9"/>
      <c r="B3" s="125" t="s">
        <v>321</v>
      </c>
      <c r="C3" s="125"/>
      <c r="D3" s="368">
        <f>+sum!H3/quantity!H3</f>
        <v>157.92436790197195</v>
      </c>
      <c r="E3" s="368">
        <f>+sum!I3/quantity!I3</f>
        <v>184.65651003091389</v>
      </c>
      <c r="F3" s="368">
        <f>+sum!J3/quantity!J3</f>
        <v>187.72833957051586</v>
      </c>
      <c r="G3" s="368">
        <f>+sum!K3/quantity!K3</f>
        <v>156.24046972172269</v>
      </c>
      <c r="H3" s="368">
        <f>+sum!L3/quantity!L3</f>
        <v>160.07651866772673</v>
      </c>
      <c r="I3" s="368">
        <f>+sum!M3/quantity!M3</f>
        <v>154.92366975853409</v>
      </c>
      <c r="J3" s="465">
        <f>+sum!N3/quantity!N3</f>
        <v>191.93108984144007</v>
      </c>
      <c r="K3" s="465">
        <f>+sum!O3/quantity!O3</f>
        <v>182.43223528806243</v>
      </c>
      <c r="L3" s="465"/>
      <c r="M3" s="11">
        <f t="shared" ref="M3:M11" si="0">+E3/$D3*100</f>
        <v>116.92718006985174</v>
      </c>
      <c r="N3" s="11">
        <f t="shared" ref="N3:N11" si="1">+F3/$D3*100</f>
        <v>118.87230708249157</v>
      </c>
      <c r="O3" s="11">
        <f t="shared" ref="O3:O11" si="2">+G3/$D3*100</f>
        <v>98.933731252105119</v>
      </c>
      <c r="P3" s="11">
        <f>+H3/$D3*100</f>
        <v>101.36277307571095</v>
      </c>
      <c r="Q3" s="11">
        <f>+I3/$D3*100</f>
        <v>98.099914418970187</v>
      </c>
      <c r="R3" s="11">
        <f t="shared" ref="R3:R11" si="3">+D3/D$3*100</f>
        <v>100</v>
      </c>
      <c r="S3" s="11">
        <f t="shared" ref="S3:S11" si="4">+E3/E$3*100</f>
        <v>100</v>
      </c>
      <c r="T3" s="11">
        <f t="shared" ref="T3:T11" si="5">+F3/F$3*100</f>
        <v>100</v>
      </c>
      <c r="U3" s="11">
        <f t="shared" ref="U3:U11" si="6">+G3/G$3*100</f>
        <v>100</v>
      </c>
      <c r="V3" s="11">
        <f>+H3/H$3*100</f>
        <v>100</v>
      </c>
      <c r="W3" s="11">
        <f>+I3/I$3*100</f>
        <v>100</v>
      </c>
      <c r="X3" s="4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6">
      <c r="A4" s="14"/>
      <c r="B4" s="126" t="s">
        <v>322</v>
      </c>
      <c r="C4" s="126"/>
      <c r="D4" s="193">
        <f>+sum!H4/quantity!H4</f>
        <v>121.11118062304287</v>
      </c>
      <c r="E4" s="193">
        <f>+sum!I4/quantity!I4</f>
        <v>140.0917410928989</v>
      </c>
      <c r="F4" s="193">
        <f>+sum!J4/quantity!J4</f>
        <v>149.07521450858033</v>
      </c>
      <c r="G4" s="193">
        <f>+sum!K4/quantity!K4</f>
        <v>125.13007454739085</v>
      </c>
      <c r="H4" s="193">
        <f>+sum!L4/quantity!L4</f>
        <v>125.82440922457823</v>
      </c>
      <c r="I4" s="193">
        <f>+sum!M4/quantity!M4</f>
        <v>147.63342000012747</v>
      </c>
      <c r="J4" s="446">
        <f>+sum!N4/quantity!N4</f>
        <v>439.397633457094</v>
      </c>
      <c r="K4" s="446">
        <f>+sum!O4/quantity!O4</f>
        <v>367.69691149351195</v>
      </c>
      <c r="L4" s="446"/>
      <c r="M4" s="16">
        <f t="shared" si="0"/>
        <v>115.67201341132393</v>
      </c>
      <c r="N4" s="16">
        <f t="shared" si="1"/>
        <v>123.08955601099719</v>
      </c>
      <c r="O4" s="16">
        <f t="shared" si="2"/>
        <v>103.31835087699849</v>
      </c>
      <c r="P4" s="16">
        <f t="shared" ref="P4:Q11" si="7">+H4/$D4*100</f>
        <v>103.89165440984777</v>
      </c>
      <c r="Q4" s="16">
        <f t="shared" si="7"/>
        <v>121.89908416435536</v>
      </c>
      <c r="R4" s="16">
        <f t="shared" si="3"/>
        <v>76.689355944245392</v>
      </c>
      <c r="S4" s="16">
        <f t="shared" si="4"/>
        <v>75.866126284659956</v>
      </c>
      <c r="T4" s="16">
        <f t="shared" si="5"/>
        <v>79.410074605482578</v>
      </c>
      <c r="U4" s="16">
        <f t="shared" si="6"/>
        <v>80.088132588347918</v>
      </c>
      <c r="V4" s="16">
        <f>+H4/H$3*100</f>
        <v>78.602664695472214</v>
      </c>
      <c r="W4" s="16">
        <f>+I4/I$3*100</f>
        <v>95.294295720099271</v>
      </c>
      <c r="X4" s="321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</row>
    <row r="5" spans="1:56">
      <c r="A5" s="17"/>
      <c r="B5" s="127" t="s">
        <v>323</v>
      </c>
      <c r="C5" s="127"/>
      <c r="D5" s="281">
        <f>+sum!H5/quantity!H5</f>
        <v>99.928969985701571</v>
      </c>
      <c r="E5" s="281">
        <f>+sum!I5/quantity!I5</f>
        <v>108.9486014404106</v>
      </c>
      <c r="F5" s="281">
        <f>+sum!J5/quantity!J5</f>
        <v>115.38316608642228</v>
      </c>
      <c r="G5" s="281">
        <f>+sum!K5/quantity!K5</f>
        <v>122.10888779116161</v>
      </c>
      <c r="H5" s="281">
        <f>+sum!L5/quantity!L5</f>
        <v>118.6318686458056</v>
      </c>
      <c r="I5" s="281">
        <f>+sum!M5/quantity!M5</f>
        <v>144.32821628750412</v>
      </c>
      <c r="J5" s="466">
        <f>+sum!N5/quantity!N5</f>
        <v>174.31120785004893</v>
      </c>
      <c r="K5" s="466">
        <f>+sum!O5/quantity!O5</f>
        <v>161.5972140972502</v>
      </c>
      <c r="L5" s="466"/>
      <c r="M5" s="19">
        <f t="shared" si="0"/>
        <v>109.02604265409681</v>
      </c>
      <c r="N5" s="19">
        <f t="shared" si="1"/>
        <v>115.46518102101122</v>
      </c>
      <c r="O5" s="19">
        <f t="shared" si="2"/>
        <v>122.19568340255451</v>
      </c>
      <c r="P5" s="19">
        <f t="shared" si="7"/>
        <v>118.71619277450789</v>
      </c>
      <c r="Q5" s="19">
        <f t="shared" si="7"/>
        <v>144.43080550930873</v>
      </c>
      <c r="R5" s="19">
        <f t="shared" si="3"/>
        <v>63.276472980870359</v>
      </c>
      <c r="S5" s="19">
        <f t="shared" si="4"/>
        <v>59.000682630778186</v>
      </c>
      <c r="T5" s="19">
        <f t="shared" si="5"/>
        <v>61.462838456034618</v>
      </c>
      <c r="U5" s="19">
        <f t="shared" si="6"/>
        <v>78.15445512206135</v>
      </c>
      <c r="V5" s="19">
        <f t="shared" ref="V5:W11" si="8">+H5/H$3*100</f>
        <v>74.109475663980163</v>
      </c>
      <c r="W5" s="19">
        <f t="shared" si="8"/>
        <v>93.160855608736753</v>
      </c>
      <c r="X5" s="3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</row>
    <row r="6" spans="1:56">
      <c r="A6" s="17"/>
      <c r="B6" s="127" t="s">
        <v>324</v>
      </c>
      <c r="C6" s="127"/>
      <c r="D6" s="281">
        <f>+sum!H6/quantity!H6</f>
        <v>101.42530309282949</v>
      </c>
      <c r="E6" s="281">
        <f>+sum!I6/quantity!I6</f>
        <v>115.84390248165487</v>
      </c>
      <c r="F6" s="281">
        <f>+sum!J6/quantity!J6</f>
        <v>129.49154850282153</v>
      </c>
      <c r="G6" s="281">
        <f>+sum!K6/quantity!K6</f>
        <v>110.2165366219284</v>
      </c>
      <c r="H6" s="281">
        <f>+sum!L6/quantity!L6</f>
        <v>108.38137978089317</v>
      </c>
      <c r="I6" s="281">
        <f>+sum!M6/quantity!M6</f>
        <v>118.09541962953806</v>
      </c>
      <c r="J6" s="466">
        <f>+sum!N6/quantity!N6</f>
        <v>142.0351669905761</v>
      </c>
      <c r="K6" s="466">
        <f>+sum!O6/quantity!O6</f>
        <v>128.076144564609</v>
      </c>
      <c r="L6" s="466"/>
      <c r="M6" s="19">
        <f t="shared" si="0"/>
        <v>114.21597860607697</v>
      </c>
      <c r="N6" s="19">
        <f t="shared" si="1"/>
        <v>127.67183784928345</v>
      </c>
      <c r="O6" s="19">
        <f t="shared" si="2"/>
        <v>108.6676926378546</v>
      </c>
      <c r="P6" s="19">
        <f t="shared" si="7"/>
        <v>106.8583247729584</v>
      </c>
      <c r="Q6" s="19">
        <f t="shared" si="7"/>
        <v>116.43585577600024</v>
      </c>
      <c r="R6" s="19">
        <f t="shared" si="3"/>
        <v>64.223972804366085</v>
      </c>
      <c r="S6" s="19">
        <f t="shared" si="4"/>
        <v>62.73480553827271</v>
      </c>
      <c r="T6" s="19">
        <f t="shared" si="5"/>
        <v>68.978156840395954</v>
      </c>
      <c r="U6" s="19">
        <f t="shared" si="6"/>
        <v>70.542886115379218</v>
      </c>
      <c r="V6" s="19">
        <f>+H6/H$3*100</f>
        <v>67.705982540676089</v>
      </c>
      <c r="W6" s="19">
        <f t="shared" si="8"/>
        <v>76.228132094729631</v>
      </c>
      <c r="X6" s="322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</row>
    <row r="7" spans="1:56">
      <c r="A7" s="17"/>
      <c r="B7" s="127" t="s">
        <v>325</v>
      </c>
      <c r="C7" s="127"/>
      <c r="D7" s="281">
        <f>+sum!H7/quantity!H7</f>
        <v>127.82347856433384</v>
      </c>
      <c r="E7" s="281">
        <f>+sum!I7/quantity!I7</f>
        <v>161.75703644038356</v>
      </c>
      <c r="F7" s="281">
        <f>+sum!J7/quantity!J7</f>
        <v>170.58759335075544</v>
      </c>
      <c r="G7" s="281">
        <f>+sum!K7/quantity!K7</f>
        <v>120.16014401220973</v>
      </c>
      <c r="H7" s="281">
        <f>+sum!L7/quantity!L7</f>
        <v>118.06721667555024</v>
      </c>
      <c r="I7" s="281">
        <f>+sum!M7/quantity!M7</f>
        <v>141.78851469033927</v>
      </c>
      <c r="J7" s="466">
        <f>+sum!N7/quantity!N7</f>
        <v>165.89772102591837</v>
      </c>
      <c r="K7" s="466">
        <f>+sum!O7/quantity!O7</f>
        <v>65.617731786117915</v>
      </c>
      <c r="L7" s="466"/>
      <c r="M7" s="19">
        <f t="shared" si="0"/>
        <v>126.54720264006185</v>
      </c>
      <c r="N7" s="19">
        <f t="shared" si="1"/>
        <v>133.45560241884539</v>
      </c>
      <c r="O7" s="19">
        <f t="shared" si="2"/>
        <v>94.004751992203722</v>
      </c>
      <c r="P7" s="19">
        <f t="shared" si="7"/>
        <v>92.36739447372085</v>
      </c>
      <c r="Q7" s="19">
        <f t="shared" si="7"/>
        <v>110.92525120021422</v>
      </c>
      <c r="R7" s="19">
        <f t="shared" si="3"/>
        <v>80.939680343490394</v>
      </c>
      <c r="S7" s="19">
        <f t="shared" si="4"/>
        <v>87.598880978148742</v>
      </c>
      <c r="T7" s="19">
        <f t="shared" si="5"/>
        <v>90.869388042862923</v>
      </c>
      <c r="U7" s="19">
        <f t="shared" si="6"/>
        <v>76.907183027691204</v>
      </c>
      <c r="V7" s="19">
        <f t="shared" si="8"/>
        <v>73.7567368769583</v>
      </c>
      <c r="W7" s="19">
        <f t="shared" si="8"/>
        <v>91.521531158752296</v>
      </c>
      <c r="X7" s="322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</row>
    <row r="8" spans="1:56">
      <c r="A8" s="17"/>
      <c r="B8" s="127" t="s">
        <v>326</v>
      </c>
      <c r="C8" s="127"/>
      <c r="D8" s="281">
        <f>+sum!H8/quantity!H8</f>
        <v>147.70870455697207</v>
      </c>
      <c r="E8" s="281">
        <f>+sum!I8/quantity!I8</f>
        <v>168.06143470773566</v>
      </c>
      <c r="F8" s="281">
        <f>+sum!J8/quantity!J8</f>
        <v>172.12467640288313</v>
      </c>
      <c r="G8" s="281">
        <f>+sum!K8/quantity!K8</f>
        <v>142.2771153421161</v>
      </c>
      <c r="H8" s="281">
        <f>+sum!L8/quantity!L8</f>
        <v>152.09033169559075</v>
      </c>
      <c r="I8" s="281">
        <f>+sum!M8/quantity!M8</f>
        <v>181.4492096592366</v>
      </c>
      <c r="J8" s="466">
        <f>+sum!N8/quantity!N8</f>
        <v>216.65243517706224</v>
      </c>
      <c r="K8" s="466">
        <f>+sum!O8/quantity!O8</f>
        <v>193.86186505562912</v>
      </c>
      <c r="L8" s="466"/>
      <c r="M8" s="19">
        <f t="shared" si="0"/>
        <v>113.77896462622718</v>
      </c>
      <c r="N8" s="19">
        <f t="shared" si="1"/>
        <v>116.52981245698604</v>
      </c>
      <c r="O8" s="19">
        <f t="shared" si="2"/>
        <v>96.322769716823984</v>
      </c>
      <c r="P8" s="19">
        <f t="shared" si="7"/>
        <v>102.96639737770408</v>
      </c>
      <c r="Q8" s="19">
        <f t="shared" si="7"/>
        <v>122.84259766779732</v>
      </c>
      <c r="R8" s="19">
        <f t="shared" si="3"/>
        <v>93.531293820760425</v>
      </c>
      <c r="S8" s="19">
        <f t="shared" si="4"/>
        <v>91.013002834072836</v>
      </c>
      <c r="T8" s="19">
        <f t="shared" si="5"/>
        <v>91.688168550720292</v>
      </c>
      <c r="U8" s="19">
        <f t="shared" si="6"/>
        <v>91.062908090025275</v>
      </c>
      <c r="V8" s="19">
        <f t="shared" si="8"/>
        <v>95.011019080997741</v>
      </c>
      <c r="W8" s="19">
        <f t="shared" si="8"/>
        <v>117.1216831760089</v>
      </c>
      <c r="X8" s="322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</row>
    <row r="9" spans="1:56">
      <c r="A9" s="14"/>
      <c r="B9" s="126" t="s">
        <v>327</v>
      </c>
      <c r="C9" s="126"/>
      <c r="D9" s="193">
        <f>+sum!H9/quantity!H9</f>
        <v>201.8949751040455</v>
      </c>
      <c r="E9" s="193">
        <f>+sum!I9/quantity!I9</f>
        <v>242.52756140099277</v>
      </c>
      <c r="F9" s="193">
        <f>+sum!J9/quantity!J9</f>
        <v>239.4220228563679</v>
      </c>
      <c r="G9" s="193">
        <f>+sum!K9/quantity!K9</f>
        <v>188.5108855702513</v>
      </c>
      <c r="H9" s="193">
        <f>+sum!L9/quantity!L9</f>
        <v>204.38115101657087</v>
      </c>
      <c r="I9" s="193">
        <f>+sum!M9/quantity!M9</f>
        <v>161.3619934549767</v>
      </c>
      <c r="J9" s="446">
        <f>+sum!N9/quantity!N9</f>
        <v>205.42598395705315</v>
      </c>
      <c r="K9" s="446">
        <f>+sum!O9/quantity!O9</f>
        <v>201.80820704887199</v>
      </c>
      <c r="L9" s="446"/>
      <c r="M9" s="16">
        <f t="shared" si="0"/>
        <v>120.12560554120155</v>
      </c>
      <c r="N9" s="16">
        <f t="shared" si="1"/>
        <v>118.58741047566095</v>
      </c>
      <c r="O9" s="16">
        <f t="shared" si="2"/>
        <v>93.370766396292538</v>
      </c>
      <c r="P9" s="16">
        <f t="shared" si="7"/>
        <v>101.23142040124779</v>
      </c>
      <c r="Q9" s="16">
        <f>+I9/$D9*100</f>
        <v>79.923729340871247</v>
      </c>
      <c r="R9" s="16">
        <f t="shared" si="3"/>
        <v>127.84282614913953</v>
      </c>
      <c r="S9" s="16">
        <f t="shared" si="4"/>
        <v>131.33983814618315</v>
      </c>
      <c r="T9" s="16">
        <f t="shared" si="5"/>
        <v>127.53643025028434</v>
      </c>
      <c r="U9" s="16">
        <f t="shared" si="6"/>
        <v>120.65432592849017</v>
      </c>
      <c r="V9" s="16">
        <f t="shared" si="8"/>
        <v>127.67715884726849</v>
      </c>
      <c r="W9" s="16">
        <f t="shared" si="8"/>
        <v>104.15580376225108</v>
      </c>
      <c r="X9" s="32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>
      <c r="A10" s="17"/>
      <c r="B10" s="127" t="s">
        <v>328</v>
      </c>
      <c r="C10" s="127"/>
      <c r="D10" s="281">
        <f>+sum!H10/quantity!H10</f>
        <v>256.93558727902615</v>
      </c>
      <c r="E10" s="281">
        <f>+sum!I10/quantity!I10</f>
        <v>290.76333403988531</v>
      </c>
      <c r="F10" s="281">
        <f>+sum!J10/quantity!J10</f>
        <v>279.23159274634043</v>
      </c>
      <c r="G10" s="281">
        <f>+sum!K10/quantity!K10</f>
        <v>231.26071697928933</v>
      </c>
      <c r="H10" s="281">
        <f>+sum!L10/quantity!L10</f>
        <v>225.52980163910047</v>
      </c>
      <c r="I10" s="281">
        <f>+sum!M10/quantity!M10</f>
        <v>225.30005900905485</v>
      </c>
      <c r="J10" s="466">
        <f>+sum!N10/quantity!N10</f>
        <v>241.63800840638558</v>
      </c>
      <c r="K10" s="466">
        <f>+sum!O10/quantity!O10</f>
        <v>225.07801640722664</v>
      </c>
      <c r="L10" s="466"/>
      <c r="M10" s="19">
        <f t="shared" si="0"/>
        <v>113.16584717558919</v>
      </c>
      <c r="N10" s="19">
        <f t="shared" si="1"/>
        <v>108.67766341884797</v>
      </c>
      <c r="O10" s="19">
        <f t="shared" si="2"/>
        <v>90.007273584933756</v>
      </c>
      <c r="P10" s="19">
        <f t="shared" si="7"/>
        <v>87.776786402959544</v>
      </c>
      <c r="Q10" s="19">
        <f t="shared" si="7"/>
        <v>87.687369972764486</v>
      </c>
      <c r="R10" s="19">
        <f t="shared" si="3"/>
        <v>162.69533998610854</v>
      </c>
      <c r="S10" s="19">
        <f t="shared" si="4"/>
        <v>157.46172934342133</v>
      </c>
      <c r="T10" s="19">
        <f t="shared" si="5"/>
        <v>148.74237602333528</v>
      </c>
      <c r="U10" s="19">
        <f t="shared" si="6"/>
        <v>148.01588691533249</v>
      </c>
      <c r="V10" s="19">
        <f t="shared" si="8"/>
        <v>140.88874715425072</v>
      </c>
      <c r="W10" s="19">
        <f t="shared" si="8"/>
        <v>145.42649251738629</v>
      </c>
      <c r="X10" s="322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1" spans="1:56" ht="13.5" thickBot="1">
      <c r="A11" s="20"/>
      <c r="B11" s="128" t="s">
        <v>329</v>
      </c>
      <c r="C11" s="128"/>
      <c r="D11" s="282">
        <f>+sum!H11/quantity!H11</f>
        <v>80.245061405733267</v>
      </c>
      <c r="E11" s="282">
        <f>+sum!I11/quantity!I11</f>
        <v>115.61840562522887</v>
      </c>
      <c r="F11" s="282">
        <f>+sum!J11/quantity!J11</f>
        <v>126.07195777813453</v>
      </c>
      <c r="G11" s="282">
        <f>+sum!K11/quantity!K11</f>
        <v>124.7056475973133</v>
      </c>
      <c r="H11" s="282">
        <f>+sum!L11/quantity!L11</f>
        <v>131.35167123717554</v>
      </c>
      <c r="I11" s="282">
        <f>+sum!M11/quantity!M11</f>
        <v>59.320133079600957</v>
      </c>
      <c r="J11" s="467">
        <f>+sum!N11/quantity!N11</f>
        <v>145.60494101145596</v>
      </c>
      <c r="K11" s="467">
        <f>+sum!O11/quantity!O11</f>
        <v>158.93131033202826</v>
      </c>
      <c r="L11" s="467"/>
      <c r="M11" s="22">
        <f t="shared" si="0"/>
        <v>144.08164639645759</v>
      </c>
      <c r="N11" s="22">
        <f t="shared" si="1"/>
        <v>157.10868129403298</v>
      </c>
      <c r="O11" s="22">
        <f t="shared" si="2"/>
        <v>155.40600930788676</v>
      </c>
      <c r="P11" s="22">
        <f t="shared" si="7"/>
        <v>163.68816838837992</v>
      </c>
      <c r="Q11" s="22">
        <f t="shared" si="7"/>
        <v>73.92371822069876</v>
      </c>
      <c r="R11" s="22">
        <f t="shared" si="3"/>
        <v>50.812336608840255</v>
      </c>
      <c r="S11" s="22">
        <f t="shared" si="4"/>
        <v>62.612688610801136</v>
      </c>
      <c r="T11" s="22">
        <f t="shared" si="5"/>
        <v>67.156593440586249</v>
      </c>
      <c r="U11" s="22">
        <f t="shared" si="6"/>
        <v>79.816482771348845</v>
      </c>
      <c r="V11" s="22">
        <f t="shared" si="8"/>
        <v>82.055552138677001</v>
      </c>
      <c r="W11" s="369">
        <f t="shared" si="8"/>
        <v>38.289909587126381</v>
      </c>
      <c r="X11" s="322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</row>
    <row r="12" spans="1:56" ht="13.5" thickBot="1">
      <c r="A12" s="23" t="s">
        <v>1</v>
      </c>
      <c r="B12" s="129" t="s">
        <v>2</v>
      </c>
      <c r="C12" s="129"/>
      <c r="D12" s="309">
        <f>+sum!H12/quantity!H12</f>
        <v>114.33763338976996</v>
      </c>
      <c r="E12" s="309">
        <f>+sum!I12/quantity!I12</f>
        <v>147.75719249757162</v>
      </c>
      <c r="F12" s="309">
        <f>+sum!J12/quantity!J12</f>
        <v>166.21223705094673</v>
      </c>
      <c r="G12" s="309">
        <f>+sum!K12/quantity!K12</f>
        <v>148.46570332708947</v>
      </c>
      <c r="H12" s="309">
        <f>+sum!L12/quantity!L12</f>
        <v>145.0410671721088</v>
      </c>
      <c r="I12" s="309">
        <f>+sum!M12/quantity!M12</f>
        <v>128.00602099017127</v>
      </c>
      <c r="J12" s="468">
        <f>+sum!N12/quantity!N12</f>
        <v>157.70801519105447</v>
      </c>
      <c r="K12" s="468">
        <f>+sum!O12/quantity!O12</f>
        <v>150.63368028713796</v>
      </c>
      <c r="L12" s="468"/>
      <c r="M12" s="299">
        <f>+E12/$D12*100</f>
        <v>129.22883578836763</v>
      </c>
      <c r="N12" s="25">
        <f t="shared" ref="N12:P27" si="9">+F12/$D12*100</f>
        <v>145.36966711943339</v>
      </c>
      <c r="O12" s="25">
        <f t="shared" si="9"/>
        <v>129.84850125503212</v>
      </c>
      <c r="P12" s="25">
        <f t="shared" si="9"/>
        <v>126.8533053134594</v>
      </c>
      <c r="Q12" s="25">
        <f>+I12/$D12*100</f>
        <v>111.95440835635159</v>
      </c>
      <c r="R12" s="25">
        <f t="shared" ref="R12:W12" si="10">+D12/D$3*100</f>
        <v>72.400247605070362</v>
      </c>
      <c r="S12" s="25">
        <f t="shared" si="10"/>
        <v>80.017321064302124</v>
      </c>
      <c r="T12" s="25">
        <f t="shared" si="10"/>
        <v>88.538703016926704</v>
      </c>
      <c r="U12" s="25">
        <f t="shared" si="10"/>
        <v>95.023845992987148</v>
      </c>
      <c r="V12" s="314">
        <f t="shared" si="10"/>
        <v>90.607334779170671</v>
      </c>
      <c r="W12" s="376">
        <f t="shared" si="10"/>
        <v>82.625218722021629</v>
      </c>
      <c r="X12" s="323"/>
      <c r="Y12" s="324"/>
      <c r="Z12" s="324"/>
      <c r="AA12" s="324"/>
      <c r="AB12" s="344"/>
      <c r="AC12" s="324"/>
      <c r="AD12" s="324"/>
      <c r="AE12" s="344"/>
      <c r="AF12" s="344"/>
      <c r="AG12" s="344"/>
      <c r="AH12" s="344"/>
      <c r="AI12" s="344"/>
      <c r="AJ12" s="344"/>
      <c r="AK12" s="344"/>
      <c r="AL12" s="343"/>
      <c r="AM12" s="343"/>
      <c r="AN12" s="344"/>
      <c r="AO12" s="344"/>
      <c r="AP12" s="344"/>
      <c r="AQ12" s="344"/>
      <c r="AR12" s="343"/>
      <c r="AS12" s="343"/>
      <c r="AT12" s="344"/>
      <c r="AU12" s="344"/>
      <c r="AV12" s="93"/>
      <c r="AW12" s="93"/>
      <c r="AX12" s="343"/>
      <c r="AY12" s="343"/>
      <c r="AZ12" s="93"/>
      <c r="BA12" s="26"/>
      <c r="BB12" s="93"/>
      <c r="BC12" s="343"/>
      <c r="BD12" s="343"/>
    </row>
    <row r="13" spans="1:56" ht="13.5" thickBot="1">
      <c r="A13" s="35" t="s">
        <v>3</v>
      </c>
      <c r="B13" s="130" t="s">
        <v>4</v>
      </c>
      <c r="C13" s="130" t="s">
        <v>391</v>
      </c>
      <c r="D13" s="306">
        <f>+sum!H13/quantity!H13</f>
        <v>1277.6503942921518</v>
      </c>
      <c r="E13" s="306">
        <f>+sum!I13/quantity!I13</f>
        <v>992.10669291338581</v>
      </c>
      <c r="F13" s="306">
        <f>+sum!J13/quantity!J13</f>
        <v>1366.6546304163126</v>
      </c>
      <c r="G13" s="306">
        <f>+sum!K13/quantity!K13</f>
        <v>885.10053191489362</v>
      </c>
      <c r="H13" s="306">
        <f>+sum!L13/quantity!L13</f>
        <v>841.98309324592424</v>
      </c>
      <c r="I13" s="306">
        <f>+sum!M13/quantity!M13</f>
        <v>1018.7274956636162</v>
      </c>
      <c r="J13" s="469">
        <f>+sum!N13/quantity!N13</f>
        <v>572.16028272772746</v>
      </c>
      <c r="K13" s="469">
        <f>+sum!O13/quantity!O13</f>
        <v>313.9570012901562</v>
      </c>
      <c r="L13" s="469"/>
      <c r="M13" s="300">
        <f t="shared" ref="M13:P76" si="11">+E13/$D13*100</f>
        <v>77.650873615002965</v>
      </c>
      <c r="N13" s="37">
        <f t="shared" si="9"/>
        <v>106.96624338878486</v>
      </c>
      <c r="O13" s="37">
        <f t="shared" si="9"/>
        <v>69.275643467809516</v>
      </c>
      <c r="P13" s="37">
        <f t="shared" si="9"/>
        <v>65.900898791050153</v>
      </c>
      <c r="Q13" s="306">
        <f t="shared" ref="Q13:Q76" si="12">+I13/$D13*100</f>
        <v>79.734448501306574</v>
      </c>
      <c r="R13" s="37">
        <f t="shared" ref="R13:V63" si="13">+D13/D$3*100</f>
        <v>809.02675835639548</v>
      </c>
      <c r="S13" s="37">
        <f t="shared" si="13"/>
        <v>537.27144130867316</v>
      </c>
      <c r="T13" s="37">
        <f t="shared" si="13"/>
        <v>727.99590809940548</v>
      </c>
      <c r="U13" s="37">
        <f t="shared" si="13"/>
        <v>566.49889333495446</v>
      </c>
      <c r="V13" s="315">
        <f>+H13/H$3*100</f>
        <v>525.98788395294957</v>
      </c>
      <c r="W13" s="334">
        <f t="shared" ref="W13:W76" si="14">+I13/I$3*100</f>
        <v>657.56736672415343</v>
      </c>
      <c r="X13" s="325"/>
      <c r="Y13" s="326"/>
      <c r="Z13" s="326"/>
      <c r="AA13" s="327"/>
      <c r="AB13" s="345"/>
      <c r="AC13" s="326"/>
      <c r="AD13" s="327"/>
      <c r="AE13" s="346"/>
      <c r="AF13" s="345"/>
      <c r="AG13" s="345"/>
      <c r="AH13" s="346"/>
      <c r="AI13" s="346"/>
      <c r="AJ13" s="345"/>
      <c r="AK13" s="345"/>
      <c r="AL13" s="292"/>
      <c r="AM13" s="292"/>
      <c r="AN13" s="346"/>
      <c r="AO13" s="346"/>
      <c r="AP13" s="345"/>
      <c r="AQ13" s="345"/>
      <c r="AR13" s="292"/>
      <c r="AS13" s="292"/>
      <c r="AT13" s="64"/>
      <c r="AU13" s="346"/>
      <c r="AV13" s="46"/>
      <c r="AW13" s="46"/>
      <c r="AX13" s="292"/>
      <c r="AY13" s="292"/>
      <c r="AZ13" s="347"/>
      <c r="BA13" s="38"/>
      <c r="BB13" s="46"/>
      <c r="BC13" s="292"/>
      <c r="BD13" s="292"/>
    </row>
    <row r="14" spans="1:56" ht="13.5" thickBot="1">
      <c r="A14" s="35" t="s">
        <v>5</v>
      </c>
      <c r="B14" s="130" t="s">
        <v>6</v>
      </c>
      <c r="C14" s="130" t="s">
        <v>391</v>
      </c>
      <c r="D14" s="306">
        <f>+sum!H14/quantity!H14</f>
        <v>86.09574468085107</v>
      </c>
      <c r="E14" s="306">
        <f>+sum!I14/quantity!I14</f>
        <v>101.7266149870801</v>
      </c>
      <c r="F14" s="306">
        <f>+sum!J14/quantity!J14</f>
        <v>106.85512167515563</v>
      </c>
      <c r="G14" s="306">
        <f>+sum!K14/quantity!K14</f>
        <v>111.66267225883763</v>
      </c>
      <c r="H14" s="306">
        <f>+sum!L14/quantity!L14</f>
        <v>101.75462459194777</v>
      </c>
      <c r="I14" s="306">
        <f>+sum!M14/quantity!M14</f>
        <v>53.204559848005069</v>
      </c>
      <c r="J14" s="469">
        <f>+sum!N14/quantity!N14</f>
        <v>41.072675706060714</v>
      </c>
      <c r="K14" s="469">
        <f>+sum!O14/quantity!O14</f>
        <v>55.314184727549026</v>
      </c>
      <c r="L14" s="469"/>
      <c r="M14" s="300">
        <f t="shared" si="11"/>
        <v>118.15521819826429</v>
      </c>
      <c r="N14" s="37">
        <f t="shared" si="9"/>
        <v>124.11196635938006</v>
      </c>
      <c r="O14" s="37">
        <f t="shared" si="9"/>
        <v>129.69592477858319</v>
      </c>
      <c r="P14" s="37">
        <f t="shared" si="9"/>
        <v>118.18775128682924</v>
      </c>
      <c r="Q14" s="306">
        <f t="shared" si="12"/>
        <v>61.796968067619872</v>
      </c>
      <c r="R14" s="37">
        <f t="shared" si="13"/>
        <v>54.517074106190563</v>
      </c>
      <c r="S14" s="37">
        <f t="shared" si="13"/>
        <v>55.089644535169512</v>
      </c>
      <c r="T14" s="37">
        <f t="shared" si="13"/>
        <v>56.920080324376357</v>
      </c>
      <c r="U14" s="37">
        <f t="shared" si="13"/>
        <v>71.468469377823922</v>
      </c>
      <c r="V14" s="315">
        <f t="shared" si="13"/>
        <v>63.566240344819967</v>
      </c>
      <c r="W14" s="334">
        <f t="shared" si="14"/>
        <v>34.34243452335614</v>
      </c>
      <c r="X14" s="325"/>
      <c r="Y14" s="327"/>
      <c r="Z14" s="327"/>
      <c r="AA14" s="327"/>
      <c r="AB14" s="345"/>
      <c r="AC14" s="327"/>
      <c r="AD14" s="327"/>
      <c r="AE14" s="345"/>
      <c r="AF14" s="345"/>
      <c r="AG14" s="345"/>
      <c r="AH14" s="345"/>
      <c r="AI14" s="345"/>
      <c r="AJ14" s="345"/>
      <c r="AK14" s="345"/>
      <c r="AL14" s="292"/>
      <c r="AM14" s="292"/>
      <c r="AN14" s="345"/>
      <c r="AO14" s="345"/>
      <c r="AP14" s="345"/>
      <c r="AQ14" s="345"/>
      <c r="AR14" s="292"/>
      <c r="AS14" s="292"/>
      <c r="AT14" s="345"/>
      <c r="AU14" s="345"/>
      <c r="AV14" s="46"/>
      <c r="AW14" s="46"/>
      <c r="AX14" s="292"/>
      <c r="AY14" s="292"/>
      <c r="AZ14" s="347"/>
      <c r="BA14" s="6"/>
      <c r="BB14" s="46"/>
      <c r="BC14" s="292"/>
      <c r="BD14" s="292"/>
    </row>
    <row r="15" spans="1:56" ht="13.5" thickBot="1">
      <c r="A15" s="35" t="s">
        <v>7</v>
      </c>
      <c r="B15" s="130" t="s">
        <v>2</v>
      </c>
      <c r="C15" s="130" t="s">
        <v>365</v>
      </c>
      <c r="D15" s="306">
        <f>+sum!H15/quantity!H15</f>
        <v>87.049169407552355</v>
      </c>
      <c r="E15" s="306">
        <f>+sum!I15/quantity!I15</f>
        <v>120.60284862537264</v>
      </c>
      <c r="F15" s="306">
        <f>+sum!J15/quantity!J15</f>
        <v>137.41102418847225</v>
      </c>
      <c r="G15" s="306">
        <f>+sum!K15/quantity!K15</f>
        <v>151.44558354691506</v>
      </c>
      <c r="H15" s="306">
        <f>+sum!L15/quantity!L15</f>
        <v>120.78792138628314</v>
      </c>
      <c r="I15" s="306">
        <f>+sum!M15/quantity!M15</f>
        <v>143.11292455750345</v>
      </c>
      <c r="J15" s="469">
        <f>+sum!N15/quantity!N15</f>
        <v>139.03001317065716</v>
      </c>
      <c r="K15" s="469">
        <f>+sum!O15/quantity!O15</f>
        <v>155.43607438911525</v>
      </c>
      <c r="L15" s="469"/>
      <c r="M15" s="300">
        <f t="shared" si="11"/>
        <v>138.54566269406493</v>
      </c>
      <c r="N15" s="37">
        <f t="shared" si="9"/>
        <v>157.85449203441857</v>
      </c>
      <c r="O15" s="37">
        <f t="shared" si="9"/>
        <v>173.97705753844411</v>
      </c>
      <c r="P15" s="37">
        <f t="shared" si="9"/>
        <v>138.75826984720618</v>
      </c>
      <c r="Q15" s="306">
        <f t="shared" si="12"/>
        <v>164.40469855314555</v>
      </c>
      <c r="R15" s="37">
        <f t="shared" si="13"/>
        <v>55.120796469855868</v>
      </c>
      <c r="S15" s="37">
        <f t="shared" si="13"/>
        <v>65.311993931425533</v>
      </c>
      <c r="T15" s="37">
        <f t="shared" si="13"/>
        <v>73.196739769200875</v>
      </c>
      <c r="U15" s="37">
        <f t="shared" si="13"/>
        <v>96.931085663434246</v>
      </c>
      <c r="V15" s="315">
        <f t="shared" si="13"/>
        <v>75.456364488413485</v>
      </c>
      <c r="W15" s="334">
        <f t="shared" si="14"/>
        <v>92.376410125425636</v>
      </c>
      <c r="X15" s="325"/>
      <c r="Y15" s="327"/>
      <c r="Z15" s="327"/>
      <c r="AA15" s="327"/>
      <c r="AB15" s="345"/>
      <c r="AC15" s="327"/>
      <c r="AD15" s="327"/>
      <c r="AE15" s="345"/>
      <c r="AF15" s="345"/>
      <c r="AG15" s="345"/>
      <c r="AH15" s="345"/>
      <c r="AI15" s="345"/>
      <c r="AJ15" s="345"/>
      <c r="AK15" s="345"/>
      <c r="AL15" s="292"/>
      <c r="AM15" s="292"/>
      <c r="AN15" s="345"/>
      <c r="AO15" s="345"/>
      <c r="AP15" s="345"/>
      <c r="AQ15" s="345"/>
      <c r="AR15" s="292"/>
      <c r="AS15" s="292"/>
      <c r="AT15" s="345"/>
      <c r="AU15" s="345"/>
      <c r="AV15" s="46"/>
      <c r="AW15" s="46"/>
      <c r="AX15" s="292"/>
      <c r="AY15" s="292"/>
      <c r="AZ15" s="347"/>
      <c r="BA15" s="6"/>
      <c r="BB15" s="46"/>
      <c r="BC15" s="292"/>
      <c r="BD15" s="292"/>
    </row>
    <row r="16" spans="1:56" ht="13.5" thickBot="1">
      <c r="A16" s="35" t="s">
        <v>8</v>
      </c>
      <c r="B16" s="130" t="s">
        <v>9</v>
      </c>
      <c r="C16" s="130" t="s">
        <v>363</v>
      </c>
      <c r="D16" s="306">
        <f>+sum!H16/quantity!H16</f>
        <v>163.50718889439761</v>
      </c>
      <c r="E16" s="306">
        <f>+sum!I16/quantity!I16</f>
        <v>156.45268317204977</v>
      </c>
      <c r="F16" s="306">
        <f>+sum!J16/quantity!J16</f>
        <v>161.00186590371936</v>
      </c>
      <c r="G16" s="306">
        <f>+sum!K16/quantity!K16</f>
        <v>122.86473429951691</v>
      </c>
      <c r="H16" s="306">
        <f>+sum!L16/quantity!L16</f>
        <v>96.247004933051443</v>
      </c>
      <c r="I16" s="306">
        <f>+sum!M16/quantity!M16</f>
        <v>35.716760247052221</v>
      </c>
      <c r="J16" s="469">
        <f>+sum!N16/quantity!N16</f>
        <v>101.74544790273747</v>
      </c>
      <c r="K16" s="469">
        <f>+sum!O16/quantity!O16</f>
        <v>115.57388133032914</v>
      </c>
      <c r="L16" s="469"/>
      <c r="M16" s="300">
        <f t="shared" si="11"/>
        <v>95.685507303960776</v>
      </c>
      <c r="N16" s="37">
        <f t="shared" si="9"/>
        <v>98.467759731166112</v>
      </c>
      <c r="O16" s="37">
        <f t="shared" si="9"/>
        <v>75.1433225231889</v>
      </c>
      <c r="P16" s="37">
        <f t="shared" si="9"/>
        <v>58.864081502381715</v>
      </c>
      <c r="Q16" s="306">
        <f t="shared" si="12"/>
        <v>21.844152840350137</v>
      </c>
      <c r="R16" s="37">
        <f t="shared" si="13"/>
        <v>103.53512321536793</v>
      </c>
      <c r="S16" s="37">
        <f t="shared" si="13"/>
        <v>84.726329521692776</v>
      </c>
      <c r="T16" s="37">
        <f t="shared" si="13"/>
        <v>85.763218420862188</v>
      </c>
      <c r="U16" s="37">
        <f t="shared" si="13"/>
        <v>78.63822639444777</v>
      </c>
      <c r="V16" s="315">
        <f t="shared" si="13"/>
        <v>60.125623504364697</v>
      </c>
      <c r="W16" s="334">
        <f t="shared" si="14"/>
        <v>23.054424351502128</v>
      </c>
      <c r="X16" s="325"/>
      <c r="Y16" s="327"/>
      <c r="Z16" s="327"/>
      <c r="AA16" s="327"/>
      <c r="AB16" s="345"/>
      <c r="AC16" s="327"/>
      <c r="AD16" s="327"/>
      <c r="AE16" s="345"/>
      <c r="AF16" s="345"/>
      <c r="AG16" s="345"/>
      <c r="AH16" s="345"/>
      <c r="AI16" s="345"/>
      <c r="AJ16" s="345"/>
      <c r="AK16" s="345"/>
      <c r="AL16" s="292"/>
      <c r="AM16" s="292"/>
      <c r="AN16" s="345"/>
      <c r="AO16" s="345"/>
      <c r="AP16" s="345"/>
      <c r="AQ16" s="345"/>
      <c r="AR16" s="292"/>
      <c r="AS16" s="292"/>
      <c r="AT16" s="345"/>
      <c r="AU16" s="345"/>
      <c r="AV16" s="46"/>
      <c r="AW16" s="46"/>
      <c r="AX16" s="292"/>
      <c r="AY16" s="292"/>
      <c r="AZ16" s="46"/>
      <c r="BA16" s="6"/>
      <c r="BB16" s="46"/>
      <c r="BC16" s="292"/>
      <c r="BD16" s="292"/>
    </row>
    <row r="17" spans="1:56" ht="13.5" thickBot="1">
      <c r="A17" s="35" t="s">
        <v>10</v>
      </c>
      <c r="B17" s="130" t="s">
        <v>11</v>
      </c>
      <c r="C17" s="130" t="s">
        <v>363</v>
      </c>
      <c r="D17" s="306">
        <f>+sum!H17/quantity!H17</f>
        <v>75.066432622198221</v>
      </c>
      <c r="E17" s="306">
        <f>+sum!I17/quantity!I17</f>
        <v>70.204135043182418</v>
      </c>
      <c r="F17" s="306">
        <f>+sum!J17/quantity!J17</f>
        <v>77.555354838709675</v>
      </c>
      <c r="G17" s="306">
        <f>+sum!K17/quantity!K17</f>
        <v>134.4561626429479</v>
      </c>
      <c r="H17" s="306">
        <f>+sum!L17/quantity!L17</f>
        <v>141.95121951219511</v>
      </c>
      <c r="I17" s="306">
        <f>+sum!M17/quantity!M17</f>
        <v>122.67858370574081</v>
      </c>
      <c r="J17" s="469">
        <f>+sum!N17/quantity!N17</f>
        <v>136.54850796080558</v>
      </c>
      <c r="K17" s="469">
        <f>+sum!O17/quantity!O17</f>
        <v>155.75172102538519</v>
      </c>
      <c r="L17" s="469"/>
      <c r="M17" s="300">
        <f t="shared" si="11"/>
        <v>93.522673971351139</v>
      </c>
      <c r="N17" s="37">
        <f t="shared" si="9"/>
        <v>103.31562607888662</v>
      </c>
      <c r="O17" s="37">
        <f t="shared" si="9"/>
        <v>179.11622804783093</v>
      </c>
      <c r="P17" s="37">
        <f t="shared" si="9"/>
        <v>189.10079319557019</v>
      </c>
      <c r="Q17" s="306">
        <f t="shared" si="12"/>
        <v>163.42668676313653</v>
      </c>
      <c r="R17" s="37">
        <f t="shared" si="13"/>
        <v>47.533153761802005</v>
      </c>
      <c r="S17" s="37">
        <f t="shared" si="13"/>
        <v>38.018770652293462</v>
      </c>
      <c r="T17" s="37">
        <f t="shared" si="13"/>
        <v>41.312545040424112</v>
      </c>
      <c r="U17" s="37">
        <f t="shared" si="13"/>
        <v>86.057193045070562</v>
      </c>
      <c r="V17" s="315">
        <f t="shared" si="13"/>
        <v>88.67710310894843</v>
      </c>
      <c r="W17" s="334">
        <f t="shared" si="14"/>
        <v>79.186468986275074</v>
      </c>
      <c r="X17" s="325"/>
      <c r="Y17" s="327"/>
      <c r="Z17" s="327"/>
      <c r="AA17" s="327"/>
      <c r="AB17" s="345"/>
      <c r="AC17" s="327"/>
      <c r="AD17" s="327"/>
      <c r="AE17" s="345"/>
      <c r="AF17" s="345"/>
      <c r="AG17" s="345"/>
      <c r="AH17" s="345"/>
      <c r="AI17" s="345"/>
      <c r="AJ17" s="345"/>
      <c r="AK17" s="345"/>
      <c r="AL17" s="292"/>
      <c r="AM17" s="292"/>
      <c r="AN17" s="345"/>
      <c r="AO17" s="345"/>
      <c r="AP17" s="345"/>
      <c r="AQ17" s="345"/>
      <c r="AR17" s="292"/>
      <c r="AS17" s="292"/>
      <c r="AT17" s="345"/>
      <c r="AU17" s="345"/>
      <c r="AV17" s="46"/>
      <c r="AW17" s="46"/>
      <c r="AX17" s="292"/>
      <c r="AY17" s="292"/>
      <c r="AZ17" s="347"/>
      <c r="BA17" s="6"/>
      <c r="BB17" s="46"/>
      <c r="BC17" s="292"/>
      <c r="BD17" s="292"/>
    </row>
    <row r="18" spans="1:56" ht="13.5" thickBot="1">
      <c r="A18" s="35" t="s">
        <v>12</v>
      </c>
      <c r="B18" s="130" t="s">
        <v>13</v>
      </c>
      <c r="C18" s="130" t="s">
        <v>364</v>
      </c>
      <c r="D18" s="306">
        <f>+sum!H18/quantity!H18</f>
        <v>48.82990056818182</v>
      </c>
      <c r="E18" s="306">
        <f>+sum!I18/quantity!I18</f>
        <v>100.62030323005932</v>
      </c>
      <c r="F18" s="306">
        <f>+sum!J18/quantity!J18</f>
        <v>123.52443471918308</v>
      </c>
      <c r="G18" s="306">
        <f>+sum!K18/quantity!K18</f>
        <v>91.654715510522209</v>
      </c>
      <c r="H18" s="306">
        <f>+sum!L18/quantity!L18</f>
        <v>89.020014825796892</v>
      </c>
      <c r="I18" s="306">
        <f>+sum!M18/quantity!M18</f>
        <v>91.96577380952381</v>
      </c>
      <c r="J18" s="469">
        <f>+sum!N18/quantity!N18</f>
        <v>89.537017465679199</v>
      </c>
      <c r="K18" s="469">
        <f>+sum!O18/quantity!O18</f>
        <v>90.010017427579484</v>
      </c>
      <c r="L18" s="469"/>
      <c r="M18" s="300">
        <f t="shared" si="11"/>
        <v>206.06288781924081</v>
      </c>
      <c r="N18" s="37">
        <f t="shared" si="9"/>
        <v>252.96884343785285</v>
      </c>
      <c r="O18" s="37">
        <f t="shared" si="9"/>
        <v>187.70203183711905</v>
      </c>
      <c r="P18" s="37">
        <f t="shared" si="9"/>
        <v>182.30636104101234</v>
      </c>
      <c r="Q18" s="306">
        <f t="shared" si="12"/>
        <v>188.33905606895681</v>
      </c>
      <c r="R18" s="37">
        <f t="shared" si="13"/>
        <v>30.919801178809781</v>
      </c>
      <c r="S18" s="37">
        <f t="shared" si="13"/>
        <v>54.490525794738666</v>
      </c>
      <c r="T18" s="37">
        <f t="shared" si="13"/>
        <v>65.799567077502402</v>
      </c>
      <c r="U18" s="37">
        <f t="shared" si="13"/>
        <v>58.66259598026484</v>
      </c>
      <c r="V18" s="315">
        <f t="shared" si="13"/>
        <v>55.610913809649432</v>
      </c>
      <c r="W18" s="334">
        <f t="shared" si="14"/>
        <v>59.361990296810539</v>
      </c>
      <c r="X18" s="325"/>
      <c r="Y18" s="327"/>
      <c r="Z18" s="327"/>
      <c r="AA18" s="327"/>
      <c r="AB18" s="345"/>
      <c r="AC18" s="327"/>
      <c r="AD18" s="327"/>
      <c r="AE18" s="345"/>
      <c r="AF18" s="345"/>
      <c r="AG18" s="345"/>
      <c r="AH18" s="345"/>
      <c r="AI18" s="345"/>
      <c r="AJ18" s="345"/>
      <c r="AK18" s="345"/>
      <c r="AL18" s="292"/>
      <c r="AM18" s="292"/>
      <c r="AN18" s="345"/>
      <c r="AO18" s="345"/>
      <c r="AP18" s="345"/>
      <c r="AQ18" s="345"/>
      <c r="AR18" s="292"/>
      <c r="AS18" s="292"/>
      <c r="AT18" s="345"/>
      <c r="AU18" s="345"/>
      <c r="AV18" s="46"/>
      <c r="AW18" s="46"/>
      <c r="AX18" s="292"/>
      <c r="AY18" s="292"/>
      <c r="AZ18" s="347"/>
      <c r="BA18" s="6"/>
      <c r="BB18" s="46"/>
      <c r="BC18" s="292"/>
      <c r="BD18" s="292"/>
    </row>
    <row r="19" spans="1:56" ht="13.5" thickBot="1">
      <c r="A19" s="35" t="s">
        <v>14</v>
      </c>
      <c r="B19" s="130" t="s">
        <v>15</v>
      </c>
      <c r="C19" s="130" t="s">
        <v>366</v>
      </c>
      <c r="D19" s="306">
        <f>+sum!H19/quantity!H19</f>
        <v>78.866713226603636</v>
      </c>
      <c r="E19" s="306">
        <f>+sum!I19/quantity!I19</f>
        <v>109.4220987819569</v>
      </c>
      <c r="F19" s="306">
        <f>+sum!J19/quantity!J19</f>
        <v>104.14830684174153</v>
      </c>
      <c r="G19" s="306">
        <f>+sum!K19/quantity!K19</f>
        <v>87.2420338203152</v>
      </c>
      <c r="H19" s="306">
        <f>+sum!L19/quantity!L19</f>
        <v>96.833668556104101</v>
      </c>
      <c r="I19" s="306">
        <f>+sum!M19/quantity!M19</f>
        <v>105.2508504398827</v>
      </c>
      <c r="J19" s="469">
        <f>+sum!N19/quantity!N19</f>
        <v>124.00141307060527</v>
      </c>
      <c r="K19" s="469">
        <f>+sum!O19/quantity!O19</f>
        <v>100.68540945261319</v>
      </c>
      <c r="L19" s="469"/>
      <c r="M19" s="300">
        <f t="shared" si="11"/>
        <v>138.74306954768113</v>
      </c>
      <c r="N19" s="37">
        <f t="shared" si="9"/>
        <v>132.05610146640396</v>
      </c>
      <c r="O19" s="37">
        <f t="shared" si="9"/>
        <v>110.61958873529723</v>
      </c>
      <c r="P19" s="37">
        <f t="shared" si="9"/>
        <v>122.78141765319539</v>
      </c>
      <c r="Q19" s="306">
        <f t="shared" si="12"/>
        <v>133.45408491599099</v>
      </c>
      <c r="R19" s="37">
        <f t="shared" si="13"/>
        <v>49.939546552789373</v>
      </c>
      <c r="S19" s="37">
        <f t="shared" si="13"/>
        <v>59.257103236510986</v>
      </c>
      <c r="T19" s="37">
        <f t="shared" si="13"/>
        <v>55.478201682288145</v>
      </c>
      <c r="U19" s="37">
        <f t="shared" si="13"/>
        <v>55.838307434495391</v>
      </c>
      <c r="V19" s="315">
        <f t="shared" si="13"/>
        <v>60.492112998223824</v>
      </c>
      <c r="W19" s="334">
        <f t="shared" si="14"/>
        <v>67.937230381857049</v>
      </c>
      <c r="X19" s="325"/>
      <c r="Y19" s="327"/>
      <c r="Z19" s="327"/>
      <c r="AA19" s="327"/>
      <c r="AB19" s="345"/>
      <c r="AC19" s="327"/>
      <c r="AD19" s="327"/>
      <c r="AE19" s="345"/>
      <c r="AF19" s="345"/>
      <c r="AG19" s="345"/>
      <c r="AH19" s="345"/>
      <c r="AI19" s="345"/>
      <c r="AJ19" s="345"/>
      <c r="AK19" s="345"/>
      <c r="AL19" s="292"/>
      <c r="AM19" s="292"/>
      <c r="AN19" s="345"/>
      <c r="AO19" s="345"/>
      <c r="AP19" s="345"/>
      <c r="AQ19" s="345"/>
      <c r="AR19" s="292"/>
      <c r="AS19" s="292"/>
      <c r="AT19" s="345"/>
      <c r="AU19" s="345"/>
      <c r="AV19" s="46"/>
      <c r="AW19" s="46"/>
      <c r="AX19" s="292"/>
      <c r="AY19" s="292"/>
      <c r="AZ19" s="347"/>
      <c r="BA19" s="6"/>
      <c r="BB19" s="46"/>
      <c r="BC19" s="292"/>
      <c r="BD19" s="292"/>
    </row>
    <row r="20" spans="1:56" ht="13.5" thickBot="1">
      <c r="A20" s="35" t="s">
        <v>16</v>
      </c>
      <c r="B20" s="130" t="s">
        <v>17</v>
      </c>
      <c r="C20" s="130" t="s">
        <v>391</v>
      </c>
      <c r="D20" s="306">
        <f>+sum!H20/quantity!H20</f>
        <v>313.08807258242973</v>
      </c>
      <c r="E20" s="306">
        <f>+sum!I20/quantity!I20</f>
        <v>355.56059850374066</v>
      </c>
      <c r="F20" s="306">
        <f>+sum!J20/quantity!J20</f>
        <v>281.82251548612982</v>
      </c>
      <c r="G20" s="306">
        <f>+sum!K20/quantity!K20</f>
        <v>172.94409317803661</v>
      </c>
      <c r="H20" s="306">
        <f>+sum!L20/quantity!L20</f>
        <v>331.97533736621682</v>
      </c>
      <c r="I20" s="306">
        <f>+sum!M20/quantity!M20</f>
        <v>373.01399416909624</v>
      </c>
      <c r="J20" s="469">
        <f>+sum!N20/quantity!N20</f>
        <v>503.97993162574591</v>
      </c>
      <c r="K20" s="469">
        <f>+sum!O20/quantity!O20</f>
        <v>320.35937242895278</v>
      </c>
      <c r="L20" s="469"/>
      <c r="M20" s="300">
        <f t="shared" si="11"/>
        <v>113.56567996058962</v>
      </c>
      <c r="N20" s="37">
        <f t="shared" si="9"/>
        <v>90.013814056085337</v>
      </c>
      <c r="O20" s="37">
        <f t="shared" si="9"/>
        <v>55.238160863666863</v>
      </c>
      <c r="P20" s="37">
        <f t="shared" si="9"/>
        <v>106.03257244135816</v>
      </c>
      <c r="Q20" s="306">
        <f t="shared" si="12"/>
        <v>119.14027611859575</v>
      </c>
      <c r="R20" s="37">
        <f t="shared" si="13"/>
        <v>198.25190801255715</v>
      </c>
      <c r="S20" s="37">
        <f t="shared" si="13"/>
        <v>192.55243069644021</v>
      </c>
      <c r="T20" s="37">
        <f t="shared" si="13"/>
        <v>150.12252072909303</v>
      </c>
      <c r="U20" s="37">
        <f t="shared" si="13"/>
        <v>110.69097109479027</v>
      </c>
      <c r="V20" s="315">
        <f t="shared" si="13"/>
        <v>207.38540551053779</v>
      </c>
      <c r="W20" s="334">
        <f t="shared" si="14"/>
        <v>240.77275909515981</v>
      </c>
      <c r="X20" s="325"/>
      <c r="Y20" s="327"/>
      <c r="Z20" s="327"/>
      <c r="AA20" s="327"/>
      <c r="AB20" s="345"/>
      <c r="AC20" s="327"/>
      <c r="AD20" s="327"/>
      <c r="AE20" s="345"/>
      <c r="AF20" s="345"/>
      <c r="AG20" s="345"/>
      <c r="AH20" s="345"/>
      <c r="AI20" s="345"/>
      <c r="AJ20" s="345"/>
      <c r="AK20" s="345"/>
      <c r="AL20" s="292"/>
      <c r="AM20" s="292"/>
      <c r="AN20" s="345"/>
      <c r="AO20" s="345"/>
      <c r="AP20" s="345"/>
      <c r="AQ20" s="345"/>
      <c r="AR20" s="292"/>
      <c r="AS20" s="292"/>
      <c r="AT20" s="345"/>
      <c r="AU20" s="345"/>
      <c r="AV20" s="46"/>
      <c r="AW20" s="46"/>
      <c r="AX20" s="292"/>
      <c r="AY20" s="292"/>
      <c r="AZ20" s="347"/>
      <c r="BA20" s="6"/>
      <c r="BB20" s="46"/>
      <c r="BC20" s="292"/>
      <c r="BD20" s="292"/>
    </row>
    <row r="21" spans="1:56" ht="13.5" thickBot="1">
      <c r="A21" s="35" t="s">
        <v>18</v>
      </c>
      <c r="B21" s="130" t="s">
        <v>19</v>
      </c>
      <c r="C21" s="130" t="s">
        <v>364</v>
      </c>
      <c r="D21" s="306">
        <f>+sum!H21/quantity!H21</f>
        <v>65.407754322195814</v>
      </c>
      <c r="E21" s="306">
        <f>+sum!I21/quantity!I21</f>
        <v>142.87041632202923</v>
      </c>
      <c r="F21" s="306">
        <f>+sum!J21/quantity!J21</f>
        <v>155.39734566659965</v>
      </c>
      <c r="G21" s="306">
        <f>+sum!K21/quantity!K21</f>
        <v>124.02995578814401</v>
      </c>
      <c r="H21" s="306">
        <f>+sum!L21/quantity!L21</f>
        <v>135.05251875669882</v>
      </c>
      <c r="I21" s="306">
        <f>+sum!M21/quantity!M21</f>
        <v>129.30903464282645</v>
      </c>
      <c r="J21" s="469">
        <f>+sum!N21/quantity!N21</f>
        <v>132.20543425609137</v>
      </c>
      <c r="K21" s="469">
        <f>+sum!O21/quantity!O21</f>
        <v>139.83854921357184</v>
      </c>
      <c r="L21" s="469"/>
      <c r="M21" s="300">
        <f t="shared" si="11"/>
        <v>218.43039529878311</v>
      </c>
      <c r="N21" s="37">
        <f t="shared" si="9"/>
        <v>237.58245070014016</v>
      </c>
      <c r="O21" s="37">
        <f t="shared" si="9"/>
        <v>189.6257669651487</v>
      </c>
      <c r="P21" s="37">
        <f t="shared" si="9"/>
        <v>206.47784067227849</v>
      </c>
      <c r="Q21" s="306">
        <f t="shared" si="12"/>
        <v>197.69679601879565</v>
      </c>
      <c r="R21" s="37">
        <f t="shared" si="13"/>
        <v>41.417138590541157</v>
      </c>
      <c r="S21" s="37">
        <f t="shared" si="13"/>
        <v>77.37090682484515</v>
      </c>
      <c r="T21" s="37">
        <f t="shared" si="13"/>
        <v>82.777776665002776</v>
      </c>
      <c r="U21" s="37">
        <f t="shared" si="13"/>
        <v>79.384013635552748</v>
      </c>
      <c r="V21" s="315">
        <f t="shared" si="13"/>
        <v>84.367476179957023</v>
      </c>
      <c r="W21" s="334">
        <f t="shared" si="14"/>
        <v>83.466286878156879</v>
      </c>
      <c r="X21" s="325"/>
      <c r="Y21" s="327"/>
      <c r="Z21" s="327"/>
      <c r="AA21" s="327"/>
      <c r="AB21" s="345"/>
      <c r="AC21" s="327"/>
      <c r="AD21" s="327"/>
      <c r="AE21" s="345"/>
      <c r="AF21" s="345"/>
      <c r="AG21" s="345"/>
      <c r="AH21" s="345"/>
      <c r="AI21" s="345"/>
      <c r="AJ21" s="345"/>
      <c r="AK21" s="345"/>
      <c r="AL21" s="292"/>
      <c r="AM21" s="292"/>
      <c r="AN21" s="345"/>
      <c r="AO21" s="345"/>
      <c r="AP21" s="345"/>
      <c r="AQ21" s="345"/>
      <c r="AR21" s="292"/>
      <c r="AS21" s="292"/>
      <c r="AT21" s="345"/>
      <c r="AU21" s="345"/>
      <c r="AV21" s="46"/>
      <c r="AW21" s="46"/>
      <c r="AX21" s="292"/>
      <c r="AY21" s="292"/>
      <c r="AZ21" s="347"/>
      <c r="BA21" s="6"/>
      <c r="BB21" s="46"/>
      <c r="BC21" s="292"/>
      <c r="BD21" s="292"/>
    </row>
    <row r="22" spans="1:56" ht="13.5" thickBot="1">
      <c r="A22" s="35" t="s">
        <v>20</v>
      </c>
      <c r="B22" s="130" t="s">
        <v>21</v>
      </c>
      <c r="C22" s="130" t="s">
        <v>409</v>
      </c>
      <c r="D22" s="306">
        <f>+sum!H22/quantity!H22</f>
        <v>36.200575004227971</v>
      </c>
      <c r="E22" s="306">
        <f>+sum!I22/quantity!I22</f>
        <v>75.760399871009355</v>
      </c>
      <c r="F22" s="306">
        <f>+sum!J22/quantity!J22</f>
        <v>74.032326820603913</v>
      </c>
      <c r="G22" s="306">
        <f>+sum!K22/quantity!K22</f>
        <v>138.88677065280186</v>
      </c>
      <c r="H22" s="306">
        <f>+sum!L22/quantity!L22</f>
        <v>122.87160633484163</v>
      </c>
      <c r="I22" s="306">
        <f>+sum!M22/quantity!M22</f>
        <v>130.30265957446809</v>
      </c>
      <c r="J22" s="469">
        <f>+sum!N22/quantity!N22</f>
        <v>124.16146224107185</v>
      </c>
      <c r="K22" s="469">
        <f>+sum!O22/quantity!O22</f>
        <v>131.87152508973185</v>
      </c>
      <c r="L22" s="469"/>
      <c r="M22" s="300">
        <f t="shared" si="11"/>
        <v>209.27954835568517</v>
      </c>
      <c r="N22" s="37">
        <f t="shared" si="9"/>
        <v>204.50594172042145</v>
      </c>
      <c r="O22" s="37">
        <f t="shared" si="9"/>
        <v>383.65901822438138</v>
      </c>
      <c r="P22" s="37">
        <f t="shared" si="9"/>
        <v>339.41893552931435</v>
      </c>
      <c r="Q22" s="306">
        <f t="shared" si="12"/>
        <v>359.94638084961264</v>
      </c>
      <c r="R22" s="37">
        <f t="shared" si="13"/>
        <v>22.922729079212573</v>
      </c>
      <c r="S22" s="37">
        <f t="shared" si="13"/>
        <v>41.027743813811966</v>
      </c>
      <c r="T22" s="37">
        <f t="shared" si="13"/>
        <v>39.435882184850072</v>
      </c>
      <c r="U22" s="37">
        <f t="shared" si="13"/>
        <v>88.892955135228917</v>
      </c>
      <c r="V22" s="315">
        <f t="shared" si="13"/>
        <v>76.758045063366282</v>
      </c>
      <c r="W22" s="334">
        <f t="shared" si="14"/>
        <v>84.107651062977922</v>
      </c>
      <c r="X22" s="325"/>
      <c r="Y22" s="327"/>
      <c r="Z22" s="327"/>
      <c r="AA22" s="327"/>
      <c r="AB22" s="345"/>
      <c r="AC22" s="327"/>
      <c r="AD22" s="327"/>
      <c r="AE22" s="345"/>
      <c r="AF22" s="345"/>
      <c r="AG22" s="345"/>
      <c r="AH22" s="345"/>
      <c r="AI22" s="345"/>
      <c r="AJ22" s="345"/>
      <c r="AK22" s="345"/>
      <c r="AL22" s="292"/>
      <c r="AM22" s="292"/>
      <c r="AN22" s="345"/>
      <c r="AO22" s="345"/>
      <c r="AP22" s="345"/>
      <c r="AQ22" s="345"/>
      <c r="AR22" s="292"/>
      <c r="AS22" s="292"/>
      <c r="AT22" s="345"/>
      <c r="AU22" s="345"/>
      <c r="AV22" s="46"/>
      <c r="AW22" s="46"/>
      <c r="AX22" s="292"/>
      <c r="AY22" s="292"/>
      <c r="AZ22" s="347"/>
      <c r="BA22" s="6"/>
      <c r="BB22" s="46"/>
      <c r="BC22" s="292"/>
      <c r="BD22" s="292"/>
    </row>
    <row r="23" spans="1:56" ht="13.5" thickBot="1">
      <c r="A23" s="35" t="s">
        <v>22</v>
      </c>
      <c r="B23" s="130" t="s">
        <v>23</v>
      </c>
      <c r="C23" s="130" t="s">
        <v>365</v>
      </c>
      <c r="D23" s="306">
        <f>+sum!H23/quantity!H23</f>
        <v>80.007518796992485</v>
      </c>
      <c r="E23" s="306">
        <f>+sum!I23/quantity!I23</f>
        <v>73.455752212389385</v>
      </c>
      <c r="F23" s="306">
        <f>+sum!J23/quantity!J23</f>
        <v>156.34301521438451</v>
      </c>
      <c r="G23" s="306">
        <f>+sum!K23/quantity!K23</f>
        <v>108.59542777970211</v>
      </c>
      <c r="H23" s="306">
        <f>+sum!L23/quantity!L23</f>
        <v>82.814474439977019</v>
      </c>
      <c r="I23" s="306">
        <f>+sum!M23/quantity!M23</f>
        <v>87.698655117392292</v>
      </c>
      <c r="J23" s="469">
        <f>+sum!N23/quantity!N23</f>
        <v>128.44195150253893</v>
      </c>
      <c r="K23" s="469">
        <f>+sum!O23/quantity!O23</f>
        <v>119.50718796892848</v>
      </c>
      <c r="L23" s="469"/>
      <c r="M23" s="300">
        <f t="shared" si="11"/>
        <v>91.811061406332001</v>
      </c>
      <c r="N23" s="37">
        <f t="shared" si="9"/>
        <v>195.41040337856535</v>
      </c>
      <c r="O23" s="37">
        <f t="shared" si="9"/>
        <v>135.73152800207106</v>
      </c>
      <c r="P23" s="37">
        <f t="shared" si="9"/>
        <v>103.50836482019494</v>
      </c>
      <c r="Q23" s="306">
        <f t="shared" si="12"/>
        <v>109.61301692146579</v>
      </c>
      <c r="R23" s="37">
        <f t="shared" si="13"/>
        <v>50.661921184104642</v>
      </c>
      <c r="S23" s="37">
        <f t="shared" si="13"/>
        <v>39.779671022750264</v>
      </c>
      <c r="T23" s="37">
        <f t="shared" si="13"/>
        <v>83.281520292602295</v>
      </c>
      <c r="U23" s="37">
        <f t="shared" si="13"/>
        <v>69.505313170857477</v>
      </c>
      <c r="V23" s="315">
        <f t="shared" si="13"/>
        <v>51.734305024384177</v>
      </c>
      <c r="W23" s="334">
        <f t="shared" si="14"/>
        <v>56.60765411384876</v>
      </c>
      <c r="X23" s="325"/>
      <c r="Y23" s="327"/>
      <c r="Z23" s="327"/>
      <c r="AA23" s="327"/>
      <c r="AB23" s="345"/>
      <c r="AC23" s="327"/>
      <c r="AD23" s="327"/>
      <c r="AE23" s="345"/>
      <c r="AF23" s="345"/>
      <c r="AG23" s="345"/>
      <c r="AH23" s="345"/>
      <c r="AI23" s="345"/>
      <c r="AJ23" s="345"/>
      <c r="AK23" s="345"/>
      <c r="AL23" s="292"/>
      <c r="AM23" s="292"/>
      <c r="AN23" s="345"/>
      <c r="AO23" s="345"/>
      <c r="AP23" s="345"/>
      <c r="AQ23" s="345"/>
      <c r="AR23" s="292"/>
      <c r="AS23" s="292"/>
      <c r="AT23" s="345"/>
      <c r="AU23" s="345"/>
      <c r="AV23" s="46"/>
      <c r="AW23" s="46"/>
      <c r="AX23" s="292"/>
      <c r="AY23" s="292"/>
      <c r="AZ23" s="347"/>
      <c r="BA23" s="6"/>
      <c r="BB23" s="46"/>
      <c r="BC23" s="292"/>
      <c r="BD23" s="292"/>
    </row>
    <row r="24" spans="1:56" ht="13.5" thickBot="1">
      <c r="A24" s="35" t="s">
        <v>24</v>
      </c>
      <c r="B24" s="130" t="s">
        <v>25</v>
      </c>
      <c r="C24" s="130" t="s">
        <v>364</v>
      </c>
      <c r="D24" s="306">
        <f>+sum!H24/quantity!H24</f>
        <v>38.407708779443254</v>
      </c>
      <c r="E24" s="306">
        <f>+sum!I24/quantity!I24</f>
        <v>73.109348914858103</v>
      </c>
      <c r="F24" s="306">
        <f>+sum!J24/quantity!J24</f>
        <v>83.739763421292082</v>
      </c>
      <c r="G24" s="306">
        <f>+sum!K24/quantity!K24</f>
        <v>126.46273291925466</v>
      </c>
      <c r="H24" s="306">
        <f>+sum!L24/quantity!L24</f>
        <v>80.311052283256117</v>
      </c>
      <c r="I24" s="306">
        <f>+sum!M24/quantity!M24</f>
        <v>130.10883084577114</v>
      </c>
      <c r="J24" s="469">
        <f>+sum!N24/quantity!N24</f>
        <v>98.775603559689486</v>
      </c>
      <c r="K24" s="469">
        <f>+sum!O24/quantity!O24</f>
        <v>104.5182044900434</v>
      </c>
      <c r="L24" s="469"/>
      <c r="M24" s="300">
        <f t="shared" si="11"/>
        <v>190.35071666130736</v>
      </c>
      <c r="N24" s="37">
        <f t="shared" si="9"/>
        <v>218.02853146530742</v>
      </c>
      <c r="O24" s="37">
        <f t="shared" si="9"/>
        <v>329.26393408539019</v>
      </c>
      <c r="P24" s="37">
        <f t="shared" si="9"/>
        <v>209.10138832921103</v>
      </c>
      <c r="Q24" s="306">
        <f t="shared" si="12"/>
        <v>338.75707502606497</v>
      </c>
      <c r="R24" s="37">
        <f t="shared" si="13"/>
        <v>24.320318193886322</v>
      </c>
      <c r="S24" s="37">
        <f t="shared" si="13"/>
        <v>39.592077692044896</v>
      </c>
      <c r="T24" s="37">
        <f t="shared" si="13"/>
        <v>44.606884401615424</v>
      </c>
      <c r="U24" s="37">
        <f t="shared" si="13"/>
        <v>80.941085971192578</v>
      </c>
      <c r="V24" s="315">
        <f t="shared" si="13"/>
        <v>50.170414094248883</v>
      </c>
      <c r="W24" s="334">
        <f t="shared" si="14"/>
        <v>83.982538658269803</v>
      </c>
      <c r="X24" s="325"/>
      <c r="Y24" s="327"/>
      <c r="Z24" s="327"/>
      <c r="AA24" s="327"/>
      <c r="AB24" s="345"/>
      <c r="AC24" s="327"/>
      <c r="AD24" s="327"/>
      <c r="AE24" s="345"/>
      <c r="AF24" s="345"/>
      <c r="AG24" s="345"/>
      <c r="AH24" s="345"/>
      <c r="AI24" s="345"/>
      <c r="AJ24" s="345"/>
      <c r="AK24" s="345"/>
      <c r="AL24" s="292"/>
      <c r="AM24" s="292"/>
      <c r="AN24" s="345"/>
      <c r="AO24" s="345"/>
      <c r="AP24" s="345"/>
      <c r="AQ24" s="345"/>
      <c r="AR24" s="292"/>
      <c r="AS24" s="292"/>
      <c r="AT24" s="345"/>
      <c r="AU24" s="346"/>
      <c r="AV24" s="46"/>
      <c r="AW24" s="46"/>
      <c r="AX24" s="292"/>
      <c r="AY24" s="292"/>
      <c r="AZ24" s="347"/>
      <c r="BA24" s="6"/>
      <c r="BB24" s="46"/>
      <c r="BC24" s="292"/>
      <c r="BD24" s="292"/>
    </row>
    <row r="25" spans="1:56" ht="13.5" thickBot="1">
      <c r="A25" s="35" t="s">
        <v>26</v>
      </c>
      <c r="B25" s="130" t="s">
        <v>27</v>
      </c>
      <c r="C25" s="130" t="s">
        <v>363</v>
      </c>
      <c r="D25" s="306">
        <f>+sum!H25/quantity!H25</f>
        <v>82.12261580381471</v>
      </c>
      <c r="E25" s="306">
        <f>+sum!I25/quantity!I25</f>
        <v>100.48046875</v>
      </c>
      <c r="F25" s="306">
        <f>+sum!J25/quantity!J25</f>
        <v>85.034428794992181</v>
      </c>
      <c r="G25" s="306">
        <f>+sum!K25/quantity!K25</f>
        <v>116.20427112349118</v>
      </c>
      <c r="H25" s="306">
        <f>+sum!L25/quantity!L25</f>
        <v>194.62167211583372</v>
      </c>
      <c r="I25" s="306">
        <f>+sum!M25/quantity!M25</f>
        <v>118.41301204819277</v>
      </c>
      <c r="J25" s="469">
        <f>+sum!N25/quantity!N25</f>
        <v>134.33906803838505</v>
      </c>
      <c r="K25" s="469">
        <f>+sum!O25/quantity!O25</f>
        <v>139.26025597898345</v>
      </c>
      <c r="L25" s="469"/>
      <c r="M25" s="300">
        <f t="shared" si="11"/>
        <v>122.35419898221573</v>
      </c>
      <c r="N25" s="37">
        <f t="shared" si="9"/>
        <v>103.54568953104659</v>
      </c>
      <c r="O25" s="37">
        <f t="shared" si="9"/>
        <v>141.50093733143524</v>
      </c>
      <c r="P25" s="37">
        <f t="shared" si="9"/>
        <v>236.98912925614977</v>
      </c>
      <c r="Q25" s="306">
        <f t="shared" si="12"/>
        <v>144.19050207932165</v>
      </c>
      <c r="R25" s="37">
        <f t="shared" si="13"/>
        <v>52.001231282299955</v>
      </c>
      <c r="S25" s="37">
        <f t="shared" si="13"/>
        <v>54.414798987145517</v>
      </c>
      <c r="T25" s="37">
        <f t="shared" si="13"/>
        <v>45.296532739560583</v>
      </c>
      <c r="U25" s="37">
        <f t="shared" si="13"/>
        <v>74.375269947959495</v>
      </c>
      <c r="V25" s="315">
        <f t="shared" si="13"/>
        <v>121.58040025833701</v>
      </c>
      <c r="W25" s="334">
        <f t="shared" si="14"/>
        <v>76.43313138189454</v>
      </c>
      <c r="X25" s="325"/>
      <c r="Y25" s="327"/>
      <c r="Z25" s="327"/>
      <c r="AA25" s="327"/>
      <c r="AB25" s="345"/>
      <c r="AC25" s="327"/>
      <c r="AD25" s="327"/>
      <c r="AE25" s="345"/>
      <c r="AF25" s="345"/>
      <c r="AG25" s="345"/>
      <c r="AH25" s="345"/>
      <c r="AI25" s="345"/>
      <c r="AJ25" s="345"/>
      <c r="AK25" s="345"/>
      <c r="AL25" s="292"/>
      <c r="AM25" s="292"/>
      <c r="AN25" s="345"/>
      <c r="AO25" s="345"/>
      <c r="AP25" s="345"/>
      <c r="AQ25" s="345"/>
      <c r="AR25" s="292"/>
      <c r="AS25" s="292"/>
      <c r="AT25" s="345"/>
      <c r="AU25" s="345"/>
      <c r="AV25" s="46"/>
      <c r="AW25" s="46"/>
      <c r="AX25" s="292"/>
      <c r="AY25" s="292"/>
      <c r="AZ25" s="347"/>
      <c r="BA25" s="6"/>
      <c r="BB25" s="46"/>
      <c r="BC25" s="292"/>
      <c r="BD25" s="292"/>
    </row>
    <row r="26" spans="1:56" ht="13.5" thickBot="1">
      <c r="A26" s="35" t="s">
        <v>28</v>
      </c>
      <c r="B26" s="130" t="s">
        <v>29</v>
      </c>
      <c r="C26" s="130" t="s">
        <v>391</v>
      </c>
      <c r="D26" s="306">
        <f>+sum!H26/quantity!H26</f>
        <v>55.193062528525786</v>
      </c>
      <c r="E26" s="306">
        <f>+sum!I26/quantity!I26</f>
        <v>69.761036468330133</v>
      </c>
      <c r="F26" s="306">
        <f>+sum!J26/quantity!J26</f>
        <v>82.896319336443753</v>
      </c>
      <c r="G26" s="306">
        <f>+sum!K26/quantity!K26</f>
        <v>21.134381091617932</v>
      </c>
      <c r="H26" s="306">
        <f>+sum!L26/quantity!L26</f>
        <v>133.34461538461539</v>
      </c>
      <c r="I26" s="306">
        <f>+sum!M26/quantity!M26</f>
        <v>108.41958041958041</v>
      </c>
      <c r="J26" s="469">
        <f>+sum!N26/quantity!N26</f>
        <v>92.041682036149027</v>
      </c>
      <c r="K26" s="469">
        <f>+sum!O26/quantity!O26</f>
        <v>88.123674420221818</v>
      </c>
      <c r="L26" s="469"/>
      <c r="M26" s="300">
        <f t="shared" si="11"/>
        <v>126.39457437658055</v>
      </c>
      <c r="N26" s="37">
        <f t="shared" si="9"/>
        <v>150.19336767841051</v>
      </c>
      <c r="O26" s="37">
        <f t="shared" si="9"/>
        <v>38.291734727883444</v>
      </c>
      <c r="P26" s="37">
        <f t="shared" si="9"/>
        <v>241.59669580882203</v>
      </c>
      <c r="Q26" s="306">
        <f t="shared" si="12"/>
        <v>196.43697133773873</v>
      </c>
      <c r="R26" s="37">
        <f t="shared" si="13"/>
        <v>34.949047611693246</v>
      </c>
      <c r="S26" s="37">
        <f t="shared" si="13"/>
        <v>37.778812377993731</v>
      </c>
      <c r="T26" s="37">
        <f t="shared" si="13"/>
        <v>44.157594706315315</v>
      </c>
      <c r="U26" s="37">
        <f t="shared" si="13"/>
        <v>13.526828951077801</v>
      </c>
      <c r="V26" s="315">
        <f t="shared" si="13"/>
        <v>83.300546822486083</v>
      </c>
      <c r="W26" s="334">
        <f t="shared" si="14"/>
        <v>69.982579542922323</v>
      </c>
      <c r="X26" s="325"/>
      <c r="Y26" s="327"/>
      <c r="Z26" s="327"/>
      <c r="AA26" s="327"/>
      <c r="AB26" s="345"/>
      <c r="AC26" s="327"/>
      <c r="AD26" s="327"/>
      <c r="AE26" s="345"/>
      <c r="AF26" s="345"/>
      <c r="AG26" s="345"/>
      <c r="AH26" s="345"/>
      <c r="AI26" s="345"/>
      <c r="AJ26" s="345"/>
      <c r="AK26" s="345"/>
      <c r="AL26" s="292"/>
      <c r="AM26" s="292"/>
      <c r="AN26" s="345"/>
      <c r="AO26" s="345"/>
      <c r="AP26" s="345"/>
      <c r="AQ26" s="345"/>
      <c r="AR26" s="292"/>
      <c r="AS26" s="292"/>
      <c r="AT26" s="345"/>
      <c r="AU26" s="345"/>
      <c r="AV26" s="46"/>
      <c r="AW26" s="46"/>
      <c r="AX26" s="292"/>
      <c r="AY26" s="292"/>
      <c r="AZ26" s="347"/>
      <c r="BA26" s="6"/>
      <c r="BB26" s="46"/>
      <c r="BC26" s="292"/>
      <c r="BD26" s="292"/>
    </row>
    <row r="27" spans="1:56" ht="13.5" thickBot="1">
      <c r="A27" s="56" t="s">
        <v>30</v>
      </c>
      <c r="B27" s="131" t="s">
        <v>31</v>
      </c>
      <c r="C27" s="131"/>
      <c r="D27" s="310">
        <f>+sum!H27/quantity!H27</f>
        <v>187.8087486574326</v>
      </c>
      <c r="E27" s="310">
        <f>+sum!I27/quantity!I27</f>
        <v>219.02798290498896</v>
      </c>
      <c r="F27" s="310">
        <f>+sum!J27/quantity!J27</f>
        <v>218.5897935750555</v>
      </c>
      <c r="G27" s="310">
        <f>+sum!K27/quantity!K27</f>
        <v>207.59442666778449</v>
      </c>
      <c r="H27" s="310">
        <f>+sum!L27/quantity!L27</f>
        <v>172.90272776191068</v>
      </c>
      <c r="I27" s="310">
        <f>+sum!M27/quantity!M27</f>
        <v>204.12140524400485</v>
      </c>
      <c r="J27" s="470">
        <f>+sum!N27/quantity!N27</f>
        <v>279.28614977139296</v>
      </c>
      <c r="K27" s="470">
        <f>+sum!O27/quantity!O27</f>
        <v>288.19014352603978</v>
      </c>
      <c r="L27" s="470"/>
      <c r="M27" s="299">
        <f t="shared" si="11"/>
        <v>116.62288603205644</v>
      </c>
      <c r="N27" s="25">
        <f t="shared" si="9"/>
        <v>116.38956924939008</v>
      </c>
      <c r="O27" s="25">
        <f t="shared" si="9"/>
        <v>110.53501402452844</v>
      </c>
      <c r="P27" s="25">
        <f t="shared" si="9"/>
        <v>92.06319141036883</v>
      </c>
      <c r="Q27" s="25">
        <f t="shared" si="12"/>
        <v>108.68578098900328</v>
      </c>
      <c r="R27" s="25">
        <f t="shared" si="13"/>
        <v>118.92322328243272</v>
      </c>
      <c r="S27" s="25">
        <f t="shared" si="13"/>
        <v>118.61373469493215</v>
      </c>
      <c r="T27" s="25">
        <f t="shared" si="13"/>
        <v>116.43942202607467</v>
      </c>
      <c r="U27" s="25">
        <f t="shared" si="13"/>
        <v>132.86853722183983</v>
      </c>
      <c r="V27" s="314">
        <f t="shared" si="13"/>
        <v>108.01254874914386</v>
      </c>
      <c r="W27" s="314">
        <f t="shared" si="14"/>
        <v>131.75611290524614</v>
      </c>
      <c r="X27" s="323"/>
      <c r="Y27" s="324"/>
      <c r="Z27" s="324"/>
      <c r="AA27" s="324"/>
      <c r="AB27" s="344"/>
      <c r="AC27" s="324"/>
      <c r="AD27" s="324"/>
      <c r="AE27" s="344"/>
      <c r="AF27" s="344"/>
      <c r="AG27" s="344"/>
      <c r="AH27" s="344"/>
      <c r="AI27" s="344"/>
      <c r="AJ27" s="344"/>
      <c r="AK27" s="344"/>
      <c r="AL27" s="343"/>
      <c r="AM27" s="343"/>
      <c r="AN27" s="344"/>
      <c r="AO27" s="344"/>
      <c r="AP27" s="344"/>
      <c r="AQ27" s="344"/>
      <c r="AR27" s="343"/>
      <c r="AS27" s="343"/>
      <c r="AT27" s="344"/>
      <c r="AU27" s="344"/>
      <c r="AV27" s="93"/>
      <c r="AW27" s="93"/>
      <c r="AX27" s="343"/>
      <c r="AY27" s="343"/>
      <c r="AZ27" s="93"/>
      <c r="BA27" s="26"/>
      <c r="BB27" s="93"/>
      <c r="BC27" s="343"/>
      <c r="BD27" s="343"/>
    </row>
    <row r="28" spans="1:56" ht="13.5" thickBot="1">
      <c r="A28" s="35" t="s">
        <v>32</v>
      </c>
      <c r="B28" s="130" t="s">
        <v>33</v>
      </c>
      <c r="C28" s="130" t="s">
        <v>392</v>
      </c>
      <c r="D28" s="306">
        <f>+sum!H28/quantity!H28</f>
        <v>45.118967741935485</v>
      </c>
      <c r="E28" s="306">
        <f>+sum!I28/quantity!I28</f>
        <v>59.991654431651341</v>
      </c>
      <c r="F28" s="306">
        <f>+sum!J28/quantity!J28</f>
        <v>65.342202247191011</v>
      </c>
      <c r="G28" s="306">
        <f>+sum!K28/quantity!K28</f>
        <v>353.93547391170114</v>
      </c>
      <c r="H28" s="306">
        <f>+sum!L28/quantity!L28</f>
        <v>47.499114315139032</v>
      </c>
      <c r="I28" s="306">
        <f>+sum!M28/quantity!M28</f>
        <v>130.84960656101075</v>
      </c>
      <c r="J28" s="469">
        <f>+sum!N28/quantity!N28</f>
        <v>218.67386695985988</v>
      </c>
      <c r="K28" s="469">
        <f>+sum!O28/quantity!O28</f>
        <v>163.61475911022578</v>
      </c>
      <c r="L28" s="469"/>
      <c r="M28" s="300">
        <f t="shared" si="11"/>
        <v>132.96326896214106</v>
      </c>
      <c r="N28" s="37">
        <f t="shared" si="11"/>
        <v>144.82202390117891</v>
      </c>
      <c r="O28" s="37">
        <f t="shared" si="11"/>
        <v>784.44940481813921</v>
      </c>
      <c r="P28" s="37">
        <f t="shared" si="11"/>
        <v>105.27526823489654</v>
      </c>
      <c r="Q28" s="306">
        <f t="shared" si="12"/>
        <v>290.01019551117423</v>
      </c>
      <c r="R28" s="37">
        <f t="shared" si="13"/>
        <v>28.569984696688532</v>
      </c>
      <c r="S28" s="37">
        <f t="shared" si="13"/>
        <v>32.488242316291995</v>
      </c>
      <c r="T28" s="37">
        <f t="shared" si="13"/>
        <v>34.806786442942304</v>
      </c>
      <c r="U28" s="37">
        <f t="shared" si="13"/>
        <v>226.53252037842034</v>
      </c>
      <c r="V28" s="315">
        <f t="shared" si="13"/>
        <v>29.672755698625398</v>
      </c>
      <c r="W28" s="334">
        <f t="shared" si="14"/>
        <v>84.460693943639811</v>
      </c>
      <c r="X28" s="325"/>
      <c r="Y28" s="327"/>
      <c r="Z28" s="327"/>
      <c r="AA28" s="327"/>
      <c r="AB28" s="345"/>
      <c r="AC28" s="327"/>
      <c r="AD28" s="327"/>
      <c r="AE28" s="345"/>
      <c r="AF28" s="345"/>
      <c r="AG28" s="345"/>
      <c r="AH28" s="345"/>
      <c r="AI28" s="345"/>
      <c r="AJ28" s="345"/>
      <c r="AK28" s="345"/>
      <c r="AL28" s="292"/>
      <c r="AM28" s="292"/>
      <c r="AN28" s="345"/>
      <c r="AO28" s="345"/>
      <c r="AP28" s="345"/>
      <c r="AQ28" s="345"/>
      <c r="AR28" s="292"/>
      <c r="AS28" s="292"/>
      <c r="AT28" s="345"/>
      <c r="AU28" s="345"/>
      <c r="AV28" s="46"/>
      <c r="AW28" s="46"/>
      <c r="AX28" s="292"/>
      <c r="AY28" s="292"/>
      <c r="AZ28" s="347"/>
      <c r="BA28" s="6"/>
      <c r="BB28" s="46"/>
      <c r="BC28" s="292"/>
      <c r="BD28" s="292"/>
    </row>
    <row r="29" spans="1:56" ht="13.5" thickBot="1">
      <c r="A29" s="35" t="s">
        <v>34</v>
      </c>
      <c r="B29" s="130" t="s">
        <v>31</v>
      </c>
      <c r="C29" s="130" t="s">
        <v>392</v>
      </c>
      <c r="D29" s="306">
        <f>+sum!H29/quantity!H29</f>
        <v>236.49189046469525</v>
      </c>
      <c r="E29" s="306">
        <f>+sum!I29/quantity!I29</f>
        <v>323.03699126235915</v>
      </c>
      <c r="F29" s="306">
        <f>+sum!J29/quantity!J29</f>
        <v>300.70928362573102</v>
      </c>
      <c r="G29" s="306">
        <f>+sum!K29/quantity!K29</f>
        <v>250.13892647722147</v>
      </c>
      <c r="H29" s="306">
        <f>+sum!L29/quantity!L29</f>
        <v>160.58066185889001</v>
      </c>
      <c r="I29" s="306">
        <f>+sum!M29/quantity!M29</f>
        <v>196.58367486338798</v>
      </c>
      <c r="J29" s="469">
        <f>+sum!N29/quantity!N29</f>
        <v>261.16628190498665</v>
      </c>
      <c r="K29" s="469">
        <f>+sum!O29/quantity!O29</f>
        <v>311.23577163379485</v>
      </c>
      <c r="L29" s="469"/>
      <c r="M29" s="300">
        <f t="shared" si="11"/>
        <v>136.59537780665838</v>
      </c>
      <c r="N29" s="37">
        <f t="shared" si="11"/>
        <v>127.15416289110451</v>
      </c>
      <c r="O29" s="37">
        <f t="shared" si="11"/>
        <v>105.77061479178438</v>
      </c>
      <c r="P29" s="37">
        <f t="shared" si="11"/>
        <v>67.901128255754003</v>
      </c>
      <c r="Q29" s="306">
        <f t="shared" si="12"/>
        <v>83.124911588769692</v>
      </c>
      <c r="R29" s="37">
        <f t="shared" si="13"/>
        <v>149.75009468550942</v>
      </c>
      <c r="S29" s="37">
        <f t="shared" si="13"/>
        <v>174.9394002996583</v>
      </c>
      <c r="T29" s="37">
        <f t="shared" si="13"/>
        <v>160.18321171629842</v>
      </c>
      <c r="U29" s="37">
        <f t="shared" si="13"/>
        <v>160.09867796912013</v>
      </c>
      <c r="V29" s="315">
        <f t="shared" si="13"/>
        <v>100.31493887758126</v>
      </c>
      <c r="W29" s="334">
        <f t="shared" si="14"/>
        <v>126.89066504155606</v>
      </c>
      <c r="X29" s="325"/>
      <c r="Y29" s="327"/>
      <c r="Z29" s="327"/>
      <c r="AA29" s="327"/>
      <c r="AB29" s="345"/>
      <c r="AC29" s="327"/>
      <c r="AD29" s="327"/>
      <c r="AE29" s="345"/>
      <c r="AF29" s="345"/>
      <c r="AG29" s="345"/>
      <c r="AH29" s="345"/>
      <c r="AI29" s="345"/>
      <c r="AJ29" s="345"/>
      <c r="AK29" s="345"/>
      <c r="AL29" s="292"/>
      <c r="AM29" s="292"/>
      <c r="AN29" s="345"/>
      <c r="AO29" s="345"/>
      <c r="AP29" s="345"/>
      <c r="AQ29" s="345"/>
      <c r="AR29" s="292"/>
      <c r="AS29" s="292"/>
      <c r="AT29" s="345"/>
      <c r="AU29" s="345"/>
      <c r="AV29" s="46"/>
      <c r="AW29" s="46"/>
      <c r="AX29" s="292"/>
      <c r="AY29" s="292"/>
      <c r="AZ29" s="347"/>
      <c r="BA29" s="6"/>
      <c r="BB29" s="46"/>
      <c r="BC29" s="292"/>
      <c r="BD29" s="292"/>
    </row>
    <row r="30" spans="1:56" ht="13.5" thickBot="1">
      <c r="A30" s="35" t="s">
        <v>35</v>
      </c>
      <c r="B30" s="130" t="s">
        <v>36</v>
      </c>
      <c r="C30" s="130" t="s">
        <v>392</v>
      </c>
      <c r="D30" s="306">
        <f>+sum!H30/quantity!H30</f>
        <v>175.59378304081201</v>
      </c>
      <c r="E30" s="306">
        <f>+sum!I30/quantity!I30</f>
        <v>295.6442477876106</v>
      </c>
      <c r="F30" s="306">
        <f>+sum!J30/quantity!J30</f>
        <v>296.23770739064855</v>
      </c>
      <c r="G30" s="306">
        <f>+sum!K30/quantity!K30</f>
        <v>316.56451612903226</v>
      </c>
      <c r="H30" s="306">
        <f>+sum!L30/quantity!L30</f>
        <v>287.24797687861269</v>
      </c>
      <c r="I30" s="306">
        <f>+sum!M30/quantity!M30</f>
        <v>354.63006300630065</v>
      </c>
      <c r="J30" s="469">
        <f>+sum!N30/quantity!N30</f>
        <v>374.07425542593433</v>
      </c>
      <c r="K30" s="469">
        <f>+sum!O30/quantity!O30</f>
        <v>520.75863019361941</v>
      </c>
      <c r="L30" s="469"/>
      <c r="M30" s="300">
        <f t="shared" si="11"/>
        <v>168.3682888242667</v>
      </c>
      <c r="N30" s="37">
        <f t="shared" si="11"/>
        <v>168.70626183946166</v>
      </c>
      <c r="O30" s="37">
        <f t="shared" si="11"/>
        <v>180.28230307872312</v>
      </c>
      <c r="P30" s="37">
        <f t="shared" si="11"/>
        <v>163.58664407375386</v>
      </c>
      <c r="Q30" s="306">
        <f t="shared" si="12"/>
        <v>201.96048907032002</v>
      </c>
      <c r="R30" s="37">
        <f t="shared" si="13"/>
        <v>111.18852991060125</v>
      </c>
      <c r="S30" s="37">
        <f t="shared" si="13"/>
        <v>160.1049688083653</v>
      </c>
      <c r="T30" s="37">
        <f t="shared" si="13"/>
        <v>157.80127181030846</v>
      </c>
      <c r="U30" s="37">
        <f t="shared" si="13"/>
        <v>202.61364849507945</v>
      </c>
      <c r="V30" s="315">
        <f t="shared" si="13"/>
        <v>179.44416787002825</v>
      </c>
      <c r="W30" s="334">
        <f t="shared" si="14"/>
        <v>228.9063146767898</v>
      </c>
      <c r="X30" s="325"/>
      <c r="Y30" s="327"/>
      <c r="Z30" s="327"/>
      <c r="AA30" s="327"/>
      <c r="AB30" s="345"/>
      <c r="AC30" s="327"/>
      <c r="AD30" s="327"/>
      <c r="AE30" s="345"/>
      <c r="AF30" s="345"/>
      <c r="AG30" s="345"/>
      <c r="AH30" s="345"/>
      <c r="AI30" s="345"/>
      <c r="AJ30" s="345"/>
      <c r="AK30" s="345"/>
      <c r="AL30" s="292"/>
      <c r="AM30" s="292"/>
      <c r="AN30" s="345"/>
      <c r="AO30" s="345"/>
      <c r="AP30" s="345"/>
      <c r="AQ30" s="345"/>
      <c r="AR30" s="292"/>
      <c r="AS30" s="292"/>
      <c r="AT30" s="345"/>
      <c r="AU30" s="345"/>
      <c r="AV30" s="46"/>
      <c r="AW30" s="46"/>
      <c r="AX30" s="292"/>
      <c r="AY30" s="292"/>
      <c r="AZ30" s="347"/>
      <c r="BA30" s="6"/>
      <c r="BB30" s="46"/>
      <c r="BC30" s="292"/>
      <c r="BD30" s="292"/>
    </row>
    <row r="31" spans="1:56" ht="13.5" thickBot="1">
      <c r="A31" s="35" t="s">
        <v>37</v>
      </c>
      <c r="B31" s="130" t="s">
        <v>38</v>
      </c>
      <c r="C31" s="130" t="s">
        <v>392</v>
      </c>
      <c r="D31" s="306">
        <f>+sum!H31/quantity!H31</f>
        <v>76.916726489590815</v>
      </c>
      <c r="E31" s="306">
        <f>+sum!I31/quantity!I31</f>
        <v>71.800970873786412</v>
      </c>
      <c r="F31" s="306">
        <f>+sum!J31/quantity!J31</f>
        <v>100.66947302775179</v>
      </c>
      <c r="G31" s="306">
        <f>+sum!K31/quantity!K31</f>
        <v>69.469502916560998</v>
      </c>
      <c r="H31" s="306">
        <f>+sum!L31/quantity!L31</f>
        <v>175.79461172741679</v>
      </c>
      <c r="I31" s="306">
        <f>+sum!M31/quantity!M31</f>
        <v>195.06741573033707</v>
      </c>
      <c r="J31" s="469">
        <f>+sum!N31/quantity!N31</f>
        <v>233.89291388711067</v>
      </c>
      <c r="K31" s="469">
        <f>+sum!O31/quantity!O31</f>
        <v>316.29882398580452</v>
      </c>
      <c r="L31" s="469"/>
      <c r="M31" s="300">
        <f t="shared" si="11"/>
        <v>93.348968619333121</v>
      </c>
      <c r="N31" s="37">
        <f t="shared" si="11"/>
        <v>130.88111991008282</v>
      </c>
      <c r="O31" s="37">
        <f t="shared" si="11"/>
        <v>90.317810035717443</v>
      </c>
      <c r="P31" s="37">
        <f t="shared" si="11"/>
        <v>228.55186348993567</v>
      </c>
      <c r="Q31" s="306">
        <f t="shared" si="12"/>
        <v>253.60857726665688</v>
      </c>
      <c r="R31" s="37">
        <f t="shared" si="13"/>
        <v>48.704786671892947</v>
      </c>
      <c r="S31" s="37">
        <f t="shared" si="13"/>
        <v>38.883530757602855</v>
      </c>
      <c r="T31" s="37">
        <f t="shared" si="13"/>
        <v>53.625080399721746</v>
      </c>
      <c r="U31" s="37">
        <f t="shared" si="13"/>
        <v>44.463193844905852</v>
      </c>
      <c r="V31" s="315">
        <f t="shared" si="13"/>
        <v>109.81911225363189</v>
      </c>
      <c r="W31" s="334">
        <f t="shared" si="14"/>
        <v>125.9119513721638</v>
      </c>
      <c r="X31" s="325"/>
      <c r="Y31" s="327"/>
      <c r="Z31" s="327"/>
      <c r="AA31" s="327"/>
      <c r="AB31" s="345"/>
      <c r="AC31" s="327"/>
      <c r="AD31" s="327"/>
      <c r="AE31" s="345"/>
      <c r="AF31" s="345"/>
      <c r="AG31" s="345"/>
      <c r="AH31" s="345"/>
      <c r="AI31" s="345"/>
      <c r="AJ31" s="345"/>
      <c r="AK31" s="345"/>
      <c r="AL31" s="292"/>
      <c r="AM31" s="292"/>
      <c r="AN31" s="345"/>
      <c r="AO31" s="345"/>
      <c r="AP31" s="345"/>
      <c r="AQ31" s="345"/>
      <c r="AR31" s="292"/>
      <c r="AS31" s="292"/>
      <c r="AT31" s="345"/>
      <c r="AU31" s="345"/>
      <c r="AV31" s="46"/>
      <c r="AW31" s="46"/>
      <c r="AX31" s="292"/>
      <c r="AY31" s="292"/>
      <c r="AZ31" s="347"/>
      <c r="BA31" s="6"/>
      <c r="BB31" s="46"/>
      <c r="BC31" s="292"/>
      <c r="BD31" s="292"/>
    </row>
    <row r="32" spans="1:56" ht="13.5" thickBot="1">
      <c r="A32" s="35" t="s">
        <v>39</v>
      </c>
      <c r="B32" s="130" t="s">
        <v>40</v>
      </c>
      <c r="C32" s="130" t="s">
        <v>416</v>
      </c>
      <c r="D32" s="306">
        <f>+sum!H32/quantity!H32</f>
        <v>80.739054290718045</v>
      </c>
      <c r="E32" s="306">
        <f>+sum!I32/quantity!I32</f>
        <v>97.35221887117622</v>
      </c>
      <c r="F32" s="306">
        <f>+sum!J32/quantity!J32</f>
        <v>188.34150772025433</v>
      </c>
      <c r="G32" s="306">
        <f>+sum!K32/quantity!K32</f>
        <v>210.38825591586328</v>
      </c>
      <c r="H32" s="306">
        <f>+sum!L32/quantity!L32</f>
        <v>256.62282229965155</v>
      </c>
      <c r="I32" s="306">
        <f>+sum!M32/quantity!M32</f>
        <v>297.71347517730499</v>
      </c>
      <c r="J32" s="469">
        <f>+sum!N32/quantity!N32</f>
        <v>147.65066335053925</v>
      </c>
      <c r="K32" s="469">
        <f>+sum!O32/quantity!O32</f>
        <v>181.36571042582815</v>
      </c>
      <c r="L32" s="469"/>
      <c r="M32" s="300">
        <f t="shared" si="11"/>
        <v>120.57636756635637</v>
      </c>
      <c r="N32" s="37">
        <f t="shared" si="11"/>
        <v>233.27187737682794</v>
      </c>
      <c r="O32" s="37">
        <f t="shared" si="11"/>
        <v>260.57805329043845</v>
      </c>
      <c r="P32" s="37">
        <f t="shared" si="11"/>
        <v>317.84224444297649</v>
      </c>
      <c r="Q32" s="306">
        <f t="shared" si="12"/>
        <v>368.73540047338753</v>
      </c>
      <c r="R32" s="37">
        <f t="shared" si="13"/>
        <v>51.125140067576538</v>
      </c>
      <c r="S32" s="37">
        <f t="shared" si="13"/>
        <v>52.720707683080434</v>
      </c>
      <c r="T32" s="37">
        <f t="shared" si="13"/>
        <v>100.3266252453632</v>
      </c>
      <c r="U32" s="37">
        <f t="shared" si="13"/>
        <v>134.65669700723655</v>
      </c>
      <c r="V32" s="315">
        <f t="shared" si="13"/>
        <v>160.31259577322982</v>
      </c>
      <c r="W32" s="334">
        <f t="shared" si="14"/>
        <v>192.16784345563516</v>
      </c>
      <c r="X32" s="325"/>
      <c r="Y32" s="327"/>
      <c r="Z32" s="327"/>
      <c r="AA32" s="327"/>
      <c r="AB32" s="345"/>
      <c r="AC32" s="327"/>
      <c r="AD32" s="327"/>
      <c r="AE32" s="345"/>
      <c r="AF32" s="345"/>
      <c r="AG32" s="345"/>
      <c r="AH32" s="345"/>
      <c r="AI32" s="345"/>
      <c r="AJ32" s="345"/>
      <c r="AK32" s="345"/>
      <c r="AL32" s="292"/>
      <c r="AM32" s="292"/>
      <c r="AN32" s="345"/>
      <c r="AO32" s="345"/>
      <c r="AP32" s="345"/>
      <c r="AQ32" s="345"/>
      <c r="AR32" s="292"/>
      <c r="AS32" s="292"/>
      <c r="AT32" s="345"/>
      <c r="AU32" s="345"/>
      <c r="AV32" s="46"/>
      <c r="AW32" s="46"/>
      <c r="AX32" s="292"/>
      <c r="AY32" s="292"/>
      <c r="AZ32" s="347"/>
      <c r="BA32" s="6"/>
      <c r="BB32" s="46"/>
      <c r="BC32" s="292"/>
      <c r="BD32" s="292"/>
    </row>
    <row r="33" spans="1:56" ht="13.5" thickBot="1">
      <c r="A33" s="35" t="s">
        <v>41</v>
      </c>
      <c r="B33" s="130" t="s">
        <v>42</v>
      </c>
      <c r="C33" s="130" t="s">
        <v>392</v>
      </c>
      <c r="D33" s="306">
        <f>+sum!H33/quantity!H33</f>
        <v>313.31155499211525</v>
      </c>
      <c r="E33" s="306">
        <f>+sum!I33/quantity!I33</f>
        <v>201.44273325671298</v>
      </c>
      <c r="F33" s="306">
        <f>+sum!J33/quantity!J33</f>
        <v>176.29951943572453</v>
      </c>
      <c r="G33" s="306">
        <f>+sum!K33/quantity!K33</f>
        <v>202.03409041747784</v>
      </c>
      <c r="H33" s="306">
        <f>+sum!L33/quantity!L33</f>
        <v>260.88376724996442</v>
      </c>
      <c r="I33" s="306">
        <f>+sum!M33/quantity!M33</f>
        <v>313.36486743023477</v>
      </c>
      <c r="J33" s="469">
        <f>+sum!N33/quantity!N33</f>
        <v>342.18453180767989</v>
      </c>
      <c r="K33" s="469">
        <f>+sum!O33/quantity!O33</f>
        <v>304.26343549461109</v>
      </c>
      <c r="L33" s="469"/>
      <c r="M33" s="300">
        <f t="shared" si="11"/>
        <v>64.294702843558539</v>
      </c>
      <c r="N33" s="37">
        <f t="shared" si="11"/>
        <v>56.26971512115513</v>
      </c>
      <c r="O33" s="37">
        <f t="shared" si="11"/>
        <v>64.483446971038845</v>
      </c>
      <c r="P33" s="37">
        <f t="shared" si="11"/>
        <v>83.266564253121715</v>
      </c>
      <c r="Q33" s="306">
        <f t="shared" si="12"/>
        <v>100.01701579059888</v>
      </c>
      <c r="R33" s="37">
        <f t="shared" si="13"/>
        <v>198.3934203153477</v>
      </c>
      <c r="S33" s="37">
        <f t="shared" si="13"/>
        <v>109.09051255381618</v>
      </c>
      <c r="T33" s="37">
        <f t="shared" si="13"/>
        <v>93.912043242411812</v>
      </c>
      <c r="U33" s="37">
        <f t="shared" si="13"/>
        <v>129.30970495500776</v>
      </c>
      <c r="V33" s="315">
        <f t="shared" si="13"/>
        <v>162.97441337507149</v>
      </c>
      <c r="W33" s="334">
        <f t="shared" si="14"/>
        <v>202.27049095767552</v>
      </c>
      <c r="X33" s="325"/>
      <c r="Y33" s="327"/>
      <c r="Z33" s="327"/>
      <c r="AA33" s="327"/>
      <c r="AB33" s="345"/>
      <c r="AC33" s="327"/>
      <c r="AD33" s="327"/>
      <c r="AE33" s="345"/>
      <c r="AF33" s="345"/>
      <c r="AG33" s="345"/>
      <c r="AH33" s="345"/>
      <c r="AI33" s="345"/>
      <c r="AJ33" s="345"/>
      <c r="AK33" s="345"/>
      <c r="AL33" s="292"/>
      <c r="AM33" s="292"/>
      <c r="AN33" s="345"/>
      <c r="AO33" s="348"/>
      <c r="AP33" s="345"/>
      <c r="AQ33" s="345"/>
      <c r="AR33" s="292"/>
      <c r="AS33" s="292"/>
      <c r="AT33" s="345"/>
      <c r="AU33" s="345"/>
      <c r="AV33" s="46"/>
      <c r="AW33" s="46"/>
      <c r="AX33" s="292"/>
      <c r="AY33" s="292"/>
      <c r="AZ33" s="347"/>
      <c r="BA33" s="6"/>
      <c r="BB33" s="46"/>
      <c r="BC33" s="292"/>
      <c r="BD33" s="292"/>
    </row>
    <row r="34" spans="1:56" ht="13.5" thickBot="1">
      <c r="A34" s="35" t="s">
        <v>43</v>
      </c>
      <c r="B34" s="130" t="s">
        <v>44</v>
      </c>
      <c r="C34" s="130" t="s">
        <v>392</v>
      </c>
      <c r="D34" s="306">
        <f>+sum!H34/quantity!H34</f>
        <v>56.831322527168908</v>
      </c>
      <c r="E34" s="306">
        <f>+sum!I34/quantity!I34</f>
        <v>78.445312121065143</v>
      </c>
      <c r="F34" s="306">
        <f>+sum!J34/quantity!J34</f>
        <v>197.48942138163167</v>
      </c>
      <c r="G34" s="306">
        <f>+sum!K34/quantity!K34</f>
        <v>224.90878277340246</v>
      </c>
      <c r="H34" s="306">
        <f>+sum!L34/quantity!L34</f>
        <v>225.74039087947884</v>
      </c>
      <c r="I34" s="306">
        <f>+sum!M34/quantity!M34</f>
        <v>185.96799790722008</v>
      </c>
      <c r="J34" s="469">
        <f>+sum!N34/quantity!N34</f>
        <v>198.92432692371466</v>
      </c>
      <c r="K34" s="469">
        <f>+sum!O34/quantity!O34</f>
        <v>212.91501895133777</v>
      </c>
      <c r="L34" s="469"/>
      <c r="M34" s="300">
        <f t="shared" si="11"/>
        <v>138.03182581852357</v>
      </c>
      <c r="N34" s="37">
        <f t="shared" si="11"/>
        <v>347.50101282126496</v>
      </c>
      <c r="O34" s="37">
        <f t="shared" si="11"/>
        <v>395.74793049357964</v>
      </c>
      <c r="P34" s="37">
        <f t="shared" si="11"/>
        <v>397.21122233529036</v>
      </c>
      <c r="Q34" s="306">
        <f t="shared" si="12"/>
        <v>327.22799617819169</v>
      </c>
      <c r="R34" s="37">
        <f t="shared" si="13"/>
        <v>35.986417601142904</v>
      </c>
      <c r="S34" s="37">
        <f t="shared" si="13"/>
        <v>42.481747384878219</v>
      </c>
      <c r="T34" s="37">
        <f t="shared" si="13"/>
        <v>105.19957819551762</v>
      </c>
      <c r="U34" s="37">
        <f t="shared" si="13"/>
        <v>143.95040105421072</v>
      </c>
      <c r="V34" s="315">
        <f t="shared" si="13"/>
        <v>141.02030251423173</v>
      </c>
      <c r="W34" s="334">
        <f t="shared" si="14"/>
        <v>120.03846681212242</v>
      </c>
      <c r="X34" s="325"/>
      <c r="Y34" s="327"/>
      <c r="Z34" s="327"/>
      <c r="AA34" s="327"/>
      <c r="AB34" s="345"/>
      <c r="AC34" s="327"/>
      <c r="AD34" s="327"/>
      <c r="AE34" s="345"/>
      <c r="AF34" s="345"/>
      <c r="AG34" s="345"/>
      <c r="AH34" s="345"/>
      <c r="AI34" s="345"/>
      <c r="AJ34" s="345"/>
      <c r="AK34" s="345"/>
      <c r="AL34" s="292"/>
      <c r="AM34" s="292"/>
      <c r="AN34" s="345"/>
      <c r="AO34" s="345"/>
      <c r="AP34" s="345"/>
      <c r="AQ34" s="345"/>
      <c r="AR34" s="292"/>
      <c r="AS34" s="292"/>
      <c r="AT34" s="345"/>
      <c r="AU34" s="345"/>
      <c r="AV34" s="46"/>
      <c r="AW34" s="46"/>
      <c r="AX34" s="292"/>
      <c r="AY34" s="292"/>
      <c r="AZ34" s="347"/>
      <c r="BA34" s="6"/>
      <c r="BB34" s="46"/>
      <c r="BC34" s="292"/>
      <c r="BD34" s="292"/>
    </row>
    <row r="35" spans="1:56" ht="13.5" thickBot="1">
      <c r="A35" s="35" t="s">
        <v>45</v>
      </c>
      <c r="B35" s="130" t="s">
        <v>46</v>
      </c>
      <c r="C35" s="130" t="s">
        <v>385</v>
      </c>
      <c r="D35" s="306">
        <f>+sum!H35/quantity!H35</f>
        <v>448.16051165669484</v>
      </c>
      <c r="E35" s="306">
        <f>+sum!I35/quantity!I35</f>
        <v>534.95834228043805</v>
      </c>
      <c r="F35" s="306">
        <f>+sum!J35/quantity!J35</f>
        <v>457.78334017234306</v>
      </c>
      <c r="G35" s="306">
        <f>+sum!K35/quantity!K35</f>
        <v>387.89551534225018</v>
      </c>
      <c r="H35" s="306">
        <f>+sum!L35/quantity!L35</f>
        <v>185.63685948040762</v>
      </c>
      <c r="I35" s="306">
        <f>+sum!M35/quantity!M35</f>
        <v>128.01555362192735</v>
      </c>
      <c r="J35" s="469">
        <f>+sum!N35/quantity!N35</f>
        <v>392.56330368231534</v>
      </c>
      <c r="K35" s="469">
        <f>+sum!O35/quantity!O35</f>
        <v>322.23415177331827</v>
      </c>
      <c r="L35" s="469"/>
      <c r="M35" s="300">
        <f t="shared" si="11"/>
        <v>119.36757665303477</v>
      </c>
      <c r="N35" s="37">
        <f t="shared" si="11"/>
        <v>102.1471834901464</v>
      </c>
      <c r="O35" s="37">
        <f t="shared" si="11"/>
        <v>86.552809819931312</v>
      </c>
      <c r="P35" s="37">
        <f t="shared" si="11"/>
        <v>41.421958127049656</v>
      </c>
      <c r="Q35" s="306">
        <f t="shared" si="12"/>
        <v>28.564666072139644</v>
      </c>
      <c r="R35" s="37">
        <f t="shared" si="13"/>
        <v>283.78173527652211</v>
      </c>
      <c r="S35" s="37">
        <f t="shared" si="13"/>
        <v>289.70456670651856</v>
      </c>
      <c r="T35" s="37">
        <f t="shared" si="13"/>
        <v>243.85414648617143</v>
      </c>
      <c r="U35" s="37">
        <f t="shared" si="13"/>
        <v>248.26827263968448</v>
      </c>
      <c r="V35" s="315">
        <f t="shared" si="13"/>
        <v>115.96757664735131</v>
      </c>
      <c r="W35" s="334">
        <f t="shared" si="14"/>
        <v>82.631371837146602</v>
      </c>
      <c r="X35" s="325"/>
      <c r="Y35" s="327"/>
      <c r="Z35" s="327"/>
      <c r="AA35" s="327"/>
      <c r="AB35" s="345"/>
      <c r="AC35" s="327"/>
      <c r="AD35" s="327"/>
      <c r="AE35" s="345"/>
      <c r="AF35" s="345"/>
      <c r="AG35" s="345"/>
      <c r="AH35" s="345"/>
      <c r="AI35" s="345"/>
      <c r="AJ35" s="345"/>
      <c r="AK35" s="345"/>
      <c r="AL35" s="292"/>
      <c r="AM35" s="292"/>
      <c r="AN35" s="345"/>
      <c r="AO35" s="345"/>
      <c r="AP35" s="345"/>
      <c r="AQ35" s="345"/>
      <c r="AR35" s="292"/>
      <c r="AS35" s="292"/>
      <c r="AT35" s="345"/>
      <c r="AU35" s="345"/>
      <c r="AV35" s="46"/>
      <c r="AW35" s="46"/>
      <c r="AX35" s="292"/>
      <c r="AY35" s="292"/>
      <c r="AZ35" s="347"/>
      <c r="BA35" s="6"/>
      <c r="BB35" s="46"/>
      <c r="BC35" s="292"/>
      <c r="BD35" s="292"/>
    </row>
    <row r="36" spans="1:56" ht="13.5" thickBot="1">
      <c r="A36" s="35" t="s">
        <v>47</v>
      </c>
      <c r="B36" s="130" t="s">
        <v>48</v>
      </c>
      <c r="C36" s="130" t="s">
        <v>392</v>
      </c>
      <c r="D36" s="306">
        <f>+sum!H36/quantity!H36</f>
        <v>26.963087637840975</v>
      </c>
      <c r="E36" s="306">
        <f>+sum!I36/quantity!I36</f>
        <v>34.464772435073286</v>
      </c>
      <c r="F36" s="306">
        <f>+sum!J36/quantity!J36</f>
        <v>42.660670767088313</v>
      </c>
      <c r="G36" s="306">
        <f>+sum!K36/quantity!K36</f>
        <v>48.010672853828304</v>
      </c>
      <c r="H36" s="306">
        <f>+sum!L36/quantity!L36</f>
        <v>58.036104718066746</v>
      </c>
      <c r="I36" s="306">
        <f>+sum!M36/quantity!M36</f>
        <v>65.105654997623944</v>
      </c>
      <c r="J36" s="469">
        <f>+sum!N36/quantity!N36</f>
        <v>164.39243326492897</v>
      </c>
      <c r="K36" s="469">
        <f>+sum!O36/quantity!O36</f>
        <v>112.80712383884921</v>
      </c>
      <c r="L36" s="469"/>
      <c r="M36" s="300">
        <f t="shared" si="11"/>
        <v>127.82205397984234</v>
      </c>
      <c r="N36" s="37">
        <f t="shared" si="11"/>
        <v>158.21878910936292</v>
      </c>
      <c r="O36" s="37">
        <f t="shared" si="11"/>
        <v>178.06073806787762</v>
      </c>
      <c r="P36" s="37">
        <f t="shared" si="11"/>
        <v>215.24279970301609</v>
      </c>
      <c r="Q36" s="306">
        <f t="shared" si="12"/>
        <v>241.46216439341433</v>
      </c>
      <c r="R36" s="37">
        <f t="shared" si="13"/>
        <v>17.073418115295365</v>
      </c>
      <c r="S36" s="37">
        <f t="shared" si="13"/>
        <v>18.664260701831438</v>
      </c>
      <c r="T36" s="37">
        <f t="shared" si="13"/>
        <v>22.724683372093541</v>
      </c>
      <c r="U36" s="37">
        <f t="shared" si="13"/>
        <v>30.728704886345593</v>
      </c>
      <c r="V36" s="315">
        <f t="shared" si="13"/>
        <v>36.255226688514618</v>
      </c>
      <c r="W36" s="334">
        <f t="shared" si="14"/>
        <v>42.024343406723069</v>
      </c>
      <c r="X36" s="325"/>
      <c r="Y36" s="327"/>
      <c r="Z36" s="327"/>
      <c r="AA36" s="327"/>
      <c r="AB36" s="345"/>
      <c r="AC36" s="327"/>
      <c r="AD36" s="327"/>
      <c r="AE36" s="345"/>
      <c r="AF36" s="345"/>
      <c r="AG36" s="345"/>
      <c r="AH36" s="345"/>
      <c r="AI36" s="345"/>
      <c r="AJ36" s="345"/>
      <c r="AK36" s="345"/>
      <c r="AL36" s="292"/>
      <c r="AM36" s="292"/>
      <c r="AN36" s="345"/>
      <c r="AO36" s="345"/>
      <c r="AP36" s="345"/>
      <c r="AQ36" s="345"/>
      <c r="AR36" s="292"/>
      <c r="AS36" s="292"/>
      <c r="AT36" s="345"/>
      <c r="AU36" s="345"/>
      <c r="AV36" s="46"/>
      <c r="AW36" s="46"/>
      <c r="AX36" s="292"/>
      <c r="AY36" s="292"/>
      <c r="AZ36" s="347"/>
      <c r="BA36" s="6"/>
      <c r="BB36" s="46"/>
      <c r="BC36" s="292"/>
      <c r="BD36" s="292"/>
    </row>
    <row r="37" spans="1:56" ht="13.5" thickBot="1">
      <c r="A37" s="35" t="s">
        <v>49</v>
      </c>
      <c r="B37" s="130" t="s">
        <v>50</v>
      </c>
      <c r="C37" s="130" t="s">
        <v>385</v>
      </c>
      <c r="D37" s="306">
        <f>+sum!H37/quantity!H37</f>
        <v>135.02973615916954</v>
      </c>
      <c r="E37" s="306">
        <f>+sum!I37/quantity!I37</f>
        <v>327.31593066446555</v>
      </c>
      <c r="F37" s="306">
        <f>+sum!J37/quantity!J37</f>
        <v>274.58275862068967</v>
      </c>
      <c r="G37" s="306">
        <f>+sum!K37/quantity!K37</f>
        <v>133.51838795317056</v>
      </c>
      <c r="H37" s="306">
        <f>+sum!L37/quantity!L37</f>
        <v>286.3195382882883</v>
      </c>
      <c r="I37" s="306">
        <f>+sum!M37/quantity!M37</f>
        <v>302.13414038855802</v>
      </c>
      <c r="J37" s="469">
        <f>+sum!N37/quantity!N37</f>
        <v>309.79657436160028</v>
      </c>
      <c r="K37" s="469">
        <f>+sum!O37/quantity!O37</f>
        <v>291.79279331198603</v>
      </c>
      <c r="L37" s="469"/>
      <c r="M37" s="300">
        <f t="shared" si="11"/>
        <v>242.40285138277545</v>
      </c>
      <c r="N37" s="37">
        <f t="shared" si="11"/>
        <v>203.34984458313588</v>
      </c>
      <c r="O37" s="37">
        <f t="shared" si="11"/>
        <v>98.880729349706016</v>
      </c>
      <c r="P37" s="37">
        <f t="shared" si="11"/>
        <v>212.04184088072444</v>
      </c>
      <c r="Q37" s="306">
        <f t="shared" si="12"/>
        <v>223.75378119113716</v>
      </c>
      <c r="R37" s="37">
        <f t="shared" si="13"/>
        <v>85.502787158841926</v>
      </c>
      <c r="S37" s="37">
        <f t="shared" si="13"/>
        <v>177.25664294731263</v>
      </c>
      <c r="T37" s="37">
        <f t="shared" si="13"/>
        <v>146.26601356453639</v>
      </c>
      <c r="U37" s="37">
        <f t="shared" si="13"/>
        <v>85.456980634388742</v>
      </c>
      <c r="V37" s="315">
        <f t="shared" si="13"/>
        <v>178.86417112968712</v>
      </c>
      <c r="W37" s="334">
        <f t="shared" si="14"/>
        <v>195.02129071656253</v>
      </c>
      <c r="X37" s="325"/>
      <c r="Y37" s="327"/>
      <c r="Z37" s="327"/>
      <c r="AA37" s="327"/>
      <c r="AB37" s="345"/>
      <c r="AC37" s="327"/>
      <c r="AD37" s="327"/>
      <c r="AE37" s="345"/>
      <c r="AF37" s="345"/>
      <c r="AG37" s="345"/>
      <c r="AH37" s="345"/>
      <c r="AI37" s="345"/>
      <c r="AJ37" s="345"/>
      <c r="AK37" s="345"/>
      <c r="AL37" s="292"/>
      <c r="AM37" s="292"/>
      <c r="AN37" s="345"/>
      <c r="AO37" s="345"/>
      <c r="AP37" s="345"/>
      <c r="AQ37" s="345"/>
      <c r="AR37" s="292"/>
      <c r="AS37" s="292"/>
      <c r="AT37" s="345"/>
      <c r="AU37" s="345"/>
      <c r="AV37" s="46"/>
      <c r="AW37" s="46"/>
      <c r="AX37" s="292"/>
      <c r="AY37" s="292"/>
      <c r="AZ37" s="347"/>
      <c r="BA37" s="6"/>
      <c r="BB37" s="46"/>
      <c r="BC37" s="292"/>
      <c r="BD37" s="292"/>
    </row>
    <row r="38" spans="1:56" ht="13.5" thickBot="1">
      <c r="A38" s="35" t="s">
        <v>51</v>
      </c>
      <c r="B38" s="130" t="s">
        <v>52</v>
      </c>
      <c r="C38" s="130" t="s">
        <v>392</v>
      </c>
      <c r="D38" s="306">
        <f>+sum!H38/quantity!H38</f>
        <v>127.86690391459075</v>
      </c>
      <c r="E38" s="306">
        <f>+sum!I38/quantity!I38</f>
        <v>120.37382827146607</v>
      </c>
      <c r="F38" s="306">
        <f>+sum!J38/quantity!J38</f>
        <v>112.72655035411988</v>
      </c>
      <c r="G38" s="306">
        <f>+sum!K38/quantity!K38</f>
        <v>106.52252113758647</v>
      </c>
      <c r="H38" s="306">
        <f>+sum!L38/quantity!L38</f>
        <v>102.76341315550167</v>
      </c>
      <c r="I38" s="306">
        <f>+sum!M38/quantity!M38</f>
        <v>123.39143835616439</v>
      </c>
      <c r="J38" s="469">
        <f>+sum!N38/quantity!N38</f>
        <v>188.79128865679883</v>
      </c>
      <c r="K38" s="469">
        <f>+sum!O38/quantity!O38</f>
        <v>180.74658074326496</v>
      </c>
      <c r="L38" s="469"/>
      <c r="M38" s="300">
        <f t="shared" si="11"/>
        <v>94.139941287598774</v>
      </c>
      <c r="N38" s="37">
        <f t="shared" si="11"/>
        <v>88.159286651232335</v>
      </c>
      <c r="O38" s="37">
        <f t="shared" si="11"/>
        <v>83.307343711660238</v>
      </c>
      <c r="P38" s="37">
        <f t="shared" si="11"/>
        <v>80.367483695501789</v>
      </c>
      <c r="Q38" s="306">
        <f t="shared" si="12"/>
        <v>96.499903085621142</v>
      </c>
      <c r="R38" s="37">
        <f t="shared" si="13"/>
        <v>80.967177905034447</v>
      </c>
      <c r="S38" s="37">
        <f t="shared" si="13"/>
        <v>65.187968867880102</v>
      </c>
      <c r="T38" s="37">
        <f t="shared" si="13"/>
        <v>60.047700103253042</v>
      </c>
      <c r="U38" s="37">
        <f t="shared" si="13"/>
        <v>68.178571996942892</v>
      </c>
      <c r="V38" s="315">
        <f t="shared" si="13"/>
        <v>64.196431813218808</v>
      </c>
      <c r="W38" s="334">
        <f t="shared" si="14"/>
        <v>79.646601806220957</v>
      </c>
      <c r="X38" s="325"/>
      <c r="Y38" s="327"/>
      <c r="Z38" s="327"/>
      <c r="AA38" s="327"/>
      <c r="AB38" s="345"/>
      <c r="AC38" s="327"/>
      <c r="AD38" s="327"/>
      <c r="AE38" s="345"/>
      <c r="AF38" s="345"/>
      <c r="AG38" s="345"/>
      <c r="AH38" s="345"/>
      <c r="AI38" s="345"/>
      <c r="AJ38" s="345"/>
      <c r="AK38" s="345"/>
      <c r="AL38" s="292"/>
      <c r="AM38" s="292"/>
      <c r="AN38" s="345"/>
      <c r="AO38" s="345"/>
      <c r="AP38" s="345"/>
      <c r="AQ38" s="345"/>
      <c r="AR38" s="292"/>
      <c r="AS38" s="292"/>
      <c r="AT38" s="345"/>
      <c r="AU38" s="345"/>
      <c r="AV38" s="46"/>
      <c r="AW38" s="46"/>
      <c r="AX38" s="292"/>
      <c r="AY38" s="292"/>
      <c r="AZ38" s="347"/>
      <c r="BA38" s="6"/>
      <c r="BB38" s="46"/>
      <c r="BC38" s="292"/>
      <c r="BD38" s="292"/>
    </row>
    <row r="39" spans="1:56" ht="13.5" thickBot="1">
      <c r="A39" s="35" t="s">
        <v>53</v>
      </c>
      <c r="B39" s="130" t="s">
        <v>54</v>
      </c>
      <c r="C39" s="130" t="s">
        <v>392</v>
      </c>
      <c r="D39" s="306">
        <f>+sum!H39/quantity!H39</f>
        <v>154.98339264531435</v>
      </c>
      <c r="E39" s="306">
        <f>+sum!I39/quantity!I39</f>
        <v>259.05693069306932</v>
      </c>
      <c r="F39" s="306">
        <f>+sum!J39/quantity!J39</f>
        <v>176.04009252120278</v>
      </c>
      <c r="G39" s="306">
        <f>+sum!K39/quantity!K39</f>
        <v>114.9983853606028</v>
      </c>
      <c r="H39" s="306">
        <f>+sum!L39/quantity!L39</f>
        <v>215.39800285306706</v>
      </c>
      <c r="I39" s="306">
        <f>+sum!M39/quantity!M39</f>
        <v>184.58227848101265</v>
      </c>
      <c r="J39" s="469">
        <f>+sum!N39/quantity!N39</f>
        <v>534.21960114638978</v>
      </c>
      <c r="K39" s="469">
        <f>+sum!O39/quantity!O39</f>
        <v>246.69172017323166</v>
      </c>
      <c r="L39" s="469"/>
      <c r="M39" s="300">
        <f t="shared" si="11"/>
        <v>167.15141298134529</v>
      </c>
      <c r="N39" s="37">
        <f t="shared" si="11"/>
        <v>113.58642336864926</v>
      </c>
      <c r="O39" s="37">
        <f t="shared" si="11"/>
        <v>74.200456834611416</v>
      </c>
      <c r="P39" s="37">
        <f t="shared" si="11"/>
        <v>138.98134450186797</v>
      </c>
      <c r="Q39" s="306">
        <f t="shared" si="12"/>
        <v>119.09810162914457</v>
      </c>
      <c r="R39" s="37">
        <f t="shared" si="13"/>
        <v>98.137731816990311</v>
      </c>
      <c r="S39" s="37">
        <f t="shared" si="13"/>
        <v>140.29125247179201</v>
      </c>
      <c r="T39" s="37">
        <f t="shared" si="13"/>
        <v>93.773850513964277</v>
      </c>
      <c r="U39" s="37">
        <f t="shared" si="13"/>
        <v>73.60345598385905</v>
      </c>
      <c r="V39" s="315">
        <f t="shared" si="13"/>
        <v>134.55939987061561</v>
      </c>
      <c r="W39" s="334">
        <f t="shared" si="14"/>
        <v>119.14401380286488</v>
      </c>
      <c r="X39" s="325"/>
      <c r="Y39" s="327"/>
      <c r="Z39" s="327"/>
      <c r="AA39" s="327"/>
      <c r="AB39" s="345"/>
      <c r="AC39" s="327"/>
      <c r="AD39" s="327"/>
      <c r="AE39" s="345"/>
      <c r="AF39" s="345"/>
      <c r="AG39" s="345"/>
      <c r="AH39" s="345"/>
      <c r="AI39" s="345"/>
      <c r="AJ39" s="345"/>
      <c r="AK39" s="345"/>
      <c r="AL39" s="292"/>
      <c r="AM39" s="292"/>
      <c r="AN39" s="345"/>
      <c r="AO39" s="345"/>
      <c r="AP39" s="345"/>
      <c r="AQ39" s="345"/>
      <c r="AR39" s="292"/>
      <c r="AS39" s="292"/>
      <c r="AT39" s="345"/>
      <c r="AU39" s="345"/>
      <c r="AV39" s="46"/>
      <c r="AW39" s="46"/>
      <c r="AX39" s="292"/>
      <c r="AY39" s="292"/>
      <c r="AZ39" s="347"/>
      <c r="BA39" s="6"/>
      <c r="BB39" s="46"/>
      <c r="BC39" s="292"/>
      <c r="BD39" s="292"/>
    </row>
    <row r="40" spans="1:56" ht="13.5" thickBot="1">
      <c r="A40" s="35" t="s">
        <v>55</v>
      </c>
      <c r="B40" s="130" t="s">
        <v>56</v>
      </c>
      <c r="C40" s="130" t="s">
        <v>385</v>
      </c>
      <c r="D40" s="306">
        <f>+sum!H40/quantity!H40</f>
        <v>250.71069382558881</v>
      </c>
      <c r="E40" s="306">
        <f>+sum!I40/quantity!I40</f>
        <v>223.71458625525946</v>
      </c>
      <c r="F40" s="306">
        <f>+sum!J40/quantity!J40</f>
        <v>204.59522553415985</v>
      </c>
      <c r="G40" s="306">
        <f>+sum!K40/quantity!K40</f>
        <v>312.52034797994691</v>
      </c>
      <c r="H40" s="306">
        <f>+sum!L40/quantity!L40</f>
        <v>193.52864522188307</v>
      </c>
      <c r="I40" s="306">
        <f>+sum!M40/quantity!M40</f>
        <v>158.12720570935613</v>
      </c>
      <c r="J40" s="469">
        <f>+sum!N40/quantity!N40</f>
        <v>326.73658603991953</v>
      </c>
      <c r="K40" s="469">
        <f>+sum!O40/quantity!O40</f>
        <v>342.67815854818275</v>
      </c>
      <c r="L40" s="469"/>
      <c r="M40" s="300">
        <f t="shared" si="11"/>
        <v>89.23216750015871</v>
      </c>
      <c r="N40" s="37">
        <f t="shared" si="11"/>
        <v>81.606102401236242</v>
      </c>
      <c r="O40" s="37">
        <f t="shared" si="11"/>
        <v>124.65377651475731</v>
      </c>
      <c r="P40" s="37">
        <f t="shared" si="11"/>
        <v>77.19201852495155</v>
      </c>
      <c r="Q40" s="306">
        <f t="shared" si="12"/>
        <v>63.071583942629914</v>
      </c>
      <c r="R40" s="37">
        <f t="shared" si="13"/>
        <v>158.7536471769904</v>
      </c>
      <c r="S40" s="37">
        <f t="shared" si="13"/>
        <v>121.15174613546348</v>
      </c>
      <c r="T40" s="37">
        <f t="shared" si="13"/>
        <v>108.98473080954744</v>
      </c>
      <c r="U40" s="37">
        <f t="shared" si="13"/>
        <v>200.02522300180723</v>
      </c>
      <c r="V40" s="315">
        <f t="shared" si="13"/>
        <v>120.89758500032939</v>
      </c>
      <c r="W40" s="334">
        <f t="shared" si="14"/>
        <v>102.0678156900202</v>
      </c>
      <c r="X40" s="325"/>
      <c r="Y40" s="327"/>
      <c r="Z40" s="327"/>
      <c r="AA40" s="327"/>
      <c r="AB40" s="345"/>
      <c r="AC40" s="327"/>
      <c r="AD40" s="327"/>
      <c r="AE40" s="345"/>
      <c r="AF40" s="345"/>
      <c r="AG40" s="345"/>
      <c r="AH40" s="345"/>
      <c r="AI40" s="345"/>
      <c r="AJ40" s="345"/>
      <c r="AK40" s="345"/>
      <c r="AL40" s="292"/>
      <c r="AM40" s="292"/>
      <c r="AN40" s="345"/>
      <c r="AO40" s="345"/>
      <c r="AP40" s="345"/>
      <c r="AQ40" s="345"/>
      <c r="AR40" s="292"/>
      <c r="AS40" s="292"/>
      <c r="AT40" s="345"/>
      <c r="AU40" s="345"/>
      <c r="AV40" s="46"/>
      <c r="AW40" s="46"/>
      <c r="AX40" s="292"/>
      <c r="AY40" s="292"/>
      <c r="AZ40" s="347"/>
      <c r="BA40" s="6"/>
      <c r="BB40" s="46"/>
      <c r="BC40" s="292"/>
      <c r="BD40" s="292"/>
    </row>
    <row r="41" spans="1:56" ht="13.5" thickBot="1">
      <c r="A41" s="56" t="s">
        <v>57</v>
      </c>
      <c r="B41" s="131" t="s">
        <v>58</v>
      </c>
      <c r="C41" s="131"/>
      <c r="D41" s="310">
        <f>+sum!H41/quantity!H41</f>
        <v>160.11022589072564</v>
      </c>
      <c r="E41" s="310">
        <f>+sum!I41/quantity!I41</f>
        <v>180.30942454492072</v>
      </c>
      <c r="F41" s="310">
        <f>+sum!J41/quantity!J41</f>
        <v>200.306731327482</v>
      </c>
      <c r="G41" s="310">
        <f>+sum!K41/quantity!K41</f>
        <v>117.58780740254541</v>
      </c>
      <c r="H41" s="310">
        <f>+sum!L41/quantity!L41</f>
        <v>122.84233027572584</v>
      </c>
      <c r="I41" s="310">
        <f>+sum!M41/quantity!M41</f>
        <v>150.07158022037086</v>
      </c>
      <c r="J41" s="470">
        <f>+sum!N41/quantity!N41</f>
        <v>166.00454998991376</v>
      </c>
      <c r="K41" s="470">
        <f>+sum!O41/quantity!O41</f>
        <v>145.86456779743597</v>
      </c>
      <c r="L41" s="470"/>
      <c r="M41" s="299">
        <f t="shared" si="11"/>
        <v>112.61580797967328</v>
      </c>
      <c r="N41" s="25">
        <f t="shared" si="11"/>
        <v>125.10552040829064</v>
      </c>
      <c r="O41" s="25">
        <f t="shared" si="11"/>
        <v>73.441784713237766</v>
      </c>
      <c r="P41" s="25">
        <f t="shared" si="11"/>
        <v>76.72360062721107</v>
      </c>
      <c r="Q41" s="25">
        <f t="shared" si="12"/>
        <v>93.730165818886476</v>
      </c>
      <c r="R41" s="25">
        <f t="shared" si="13"/>
        <v>101.38411697814141</v>
      </c>
      <c r="S41" s="25">
        <f t="shared" si="13"/>
        <v>97.645853111127565</v>
      </c>
      <c r="T41" s="25">
        <f t="shared" si="13"/>
        <v>106.70031588504054</v>
      </c>
      <c r="U41" s="25">
        <f t="shared" si="13"/>
        <v>75.260787177598161</v>
      </c>
      <c r="V41" s="314">
        <f t="shared" si="13"/>
        <v>76.739756272880683</v>
      </c>
      <c r="W41" s="314">
        <f t="shared" si="14"/>
        <v>96.868077327547326</v>
      </c>
      <c r="X41" s="323"/>
      <c r="Y41" s="324"/>
      <c r="Z41" s="324"/>
      <c r="AA41" s="324"/>
      <c r="AB41" s="344"/>
      <c r="AC41" s="324"/>
      <c r="AD41" s="324"/>
      <c r="AE41" s="344"/>
      <c r="AF41" s="344"/>
      <c r="AG41" s="344"/>
      <c r="AH41" s="344"/>
      <c r="AI41" s="344"/>
      <c r="AJ41" s="344"/>
      <c r="AK41" s="344"/>
      <c r="AL41" s="343"/>
      <c r="AM41" s="343"/>
      <c r="AN41" s="344"/>
      <c r="AO41" s="344"/>
      <c r="AP41" s="344"/>
      <c r="AQ41" s="344"/>
      <c r="AR41" s="343"/>
      <c r="AS41" s="343"/>
      <c r="AT41" s="344"/>
      <c r="AU41" s="344"/>
      <c r="AV41" s="93"/>
      <c r="AW41" s="93"/>
      <c r="AX41" s="343"/>
      <c r="AY41" s="343"/>
      <c r="AZ41" s="93"/>
      <c r="BA41" s="26"/>
      <c r="BB41" s="93"/>
      <c r="BC41" s="343"/>
      <c r="BD41" s="343"/>
    </row>
    <row r="42" spans="1:56" ht="13.5" thickBot="1">
      <c r="A42" s="35" t="s">
        <v>59</v>
      </c>
      <c r="B42" s="130" t="s">
        <v>60</v>
      </c>
      <c r="C42" s="130" t="s">
        <v>395</v>
      </c>
      <c r="D42" s="306">
        <f>+sum!H42/quantity!H42</f>
        <v>222.1871945259042</v>
      </c>
      <c r="E42" s="306">
        <f>+sum!I42/quantity!I42</f>
        <v>350.55906976744188</v>
      </c>
      <c r="F42" s="306">
        <f>+sum!J42/quantity!J42</f>
        <v>320.96271826333174</v>
      </c>
      <c r="G42" s="306">
        <f>+sum!K42/quantity!K42</f>
        <v>106.98191612158523</v>
      </c>
      <c r="H42" s="306">
        <f>+sum!L42/quantity!L42</f>
        <v>346.73369813041495</v>
      </c>
      <c r="I42" s="306">
        <f>+sum!M42/quantity!M42</f>
        <v>302.37633136094672</v>
      </c>
      <c r="J42" s="469">
        <f>+sum!N42/quantity!N42</f>
        <v>294.52631226515734</v>
      </c>
      <c r="K42" s="469">
        <f>+sum!O42/quantity!O42</f>
        <v>201.93631220023371</v>
      </c>
      <c r="L42" s="469"/>
      <c r="M42" s="300">
        <f t="shared" si="11"/>
        <v>157.77645085057824</v>
      </c>
      <c r="N42" s="37">
        <f t="shared" si="11"/>
        <v>144.45599304144935</v>
      </c>
      <c r="O42" s="37">
        <f t="shared" si="11"/>
        <v>48.149451794402353</v>
      </c>
      <c r="P42" s="37">
        <f t="shared" si="11"/>
        <v>156.05476223337894</v>
      </c>
      <c r="Q42" s="306">
        <f t="shared" si="12"/>
        <v>136.09080037494849</v>
      </c>
      <c r="R42" s="37">
        <f t="shared" si="13"/>
        <v>140.69215376807585</v>
      </c>
      <c r="S42" s="37">
        <f t="shared" si="13"/>
        <v>189.84387266322415</v>
      </c>
      <c r="T42" s="37">
        <f t="shared" si="13"/>
        <v>170.9719049332823</v>
      </c>
      <c r="U42" s="37">
        <f t="shared" si="13"/>
        <v>68.472602720747659</v>
      </c>
      <c r="V42" s="315">
        <f t="shared" si="13"/>
        <v>216.60497180734885</v>
      </c>
      <c r="W42" s="334">
        <f t="shared" si="14"/>
        <v>195.17761994163587</v>
      </c>
      <c r="X42" s="325"/>
      <c r="Y42" s="327"/>
      <c r="Z42" s="327"/>
      <c r="AA42" s="327"/>
      <c r="AB42" s="345"/>
      <c r="AC42" s="327"/>
      <c r="AD42" s="327"/>
      <c r="AE42" s="345"/>
      <c r="AF42" s="345"/>
      <c r="AG42" s="345"/>
      <c r="AH42" s="345"/>
      <c r="AI42" s="345"/>
      <c r="AJ42" s="345"/>
      <c r="AK42" s="345"/>
      <c r="AL42" s="292"/>
      <c r="AM42" s="292"/>
      <c r="AN42" s="345"/>
      <c r="AO42" s="349"/>
      <c r="AP42" s="345"/>
      <c r="AQ42" s="345"/>
      <c r="AR42" s="292"/>
      <c r="AS42" s="292"/>
      <c r="AT42" s="345"/>
      <c r="AU42" s="345"/>
      <c r="AV42" s="46"/>
      <c r="AW42" s="46"/>
      <c r="AX42" s="292"/>
      <c r="AY42" s="292"/>
      <c r="AZ42" s="347"/>
      <c r="BA42" s="6"/>
      <c r="BB42" s="46"/>
      <c r="BC42" s="292"/>
      <c r="BD42" s="292"/>
    </row>
    <row r="43" spans="1:56" ht="13.5" thickBot="1">
      <c r="A43" s="35" t="s">
        <v>61</v>
      </c>
      <c r="B43" s="130" t="s">
        <v>62</v>
      </c>
      <c r="C43" s="130" t="s">
        <v>393</v>
      </c>
      <c r="D43" s="306">
        <f>+sum!H43/quantity!H43</f>
        <v>81.512563956793628</v>
      </c>
      <c r="E43" s="306">
        <f>+sum!I43/quantity!I43</f>
        <v>85.579973297730305</v>
      </c>
      <c r="F43" s="306">
        <f>+sum!J43/quantity!J43</f>
        <v>132.1020019065777</v>
      </c>
      <c r="G43" s="306">
        <f>+sum!K43/quantity!K43</f>
        <v>89.053502042442958</v>
      </c>
      <c r="H43" s="306">
        <f>+sum!L43/quantity!L43</f>
        <v>95.118769470404985</v>
      </c>
      <c r="I43" s="306">
        <f>+sum!M43/quantity!M43</f>
        <v>92.158567260287754</v>
      </c>
      <c r="J43" s="469">
        <f>+sum!N43/quantity!N43</f>
        <v>115.84504069429326</v>
      </c>
      <c r="K43" s="469">
        <f>+sum!O43/quantity!O43</f>
        <v>121.37655079893355</v>
      </c>
      <c r="L43" s="469"/>
      <c r="M43" s="300">
        <f t="shared" si="11"/>
        <v>104.98991706737706</v>
      </c>
      <c r="N43" s="37">
        <f t="shared" si="11"/>
        <v>162.0633623751541</v>
      </c>
      <c r="O43" s="37">
        <f t="shared" si="11"/>
        <v>109.2512586030866</v>
      </c>
      <c r="P43" s="37">
        <f t="shared" si="11"/>
        <v>116.69215744559752</v>
      </c>
      <c r="Q43" s="306">
        <f t="shared" si="12"/>
        <v>113.06056733675698</v>
      </c>
      <c r="R43" s="37">
        <f t="shared" si="13"/>
        <v>51.614937605696632</v>
      </c>
      <c r="S43" s="37">
        <f t="shared" si="13"/>
        <v>46.34549482355272</v>
      </c>
      <c r="T43" s="37">
        <f t="shared" si="13"/>
        <v>70.368705230547562</v>
      </c>
      <c r="U43" s="37">
        <f t="shared" si="13"/>
        <v>56.997717813479873</v>
      </c>
      <c r="V43" s="315">
        <f t="shared" si="13"/>
        <v>59.420813409769643</v>
      </c>
      <c r="W43" s="334">
        <f t="shared" si="14"/>
        <v>59.486434451189552</v>
      </c>
      <c r="X43" s="325"/>
      <c r="Y43" s="327"/>
      <c r="Z43" s="327"/>
      <c r="AA43" s="327"/>
      <c r="AB43" s="345"/>
      <c r="AC43" s="327"/>
      <c r="AD43" s="327"/>
      <c r="AE43" s="345"/>
      <c r="AF43" s="345"/>
      <c r="AG43" s="345"/>
      <c r="AH43" s="345"/>
      <c r="AI43" s="345"/>
      <c r="AJ43" s="345"/>
      <c r="AK43" s="345"/>
      <c r="AL43" s="292"/>
      <c r="AM43" s="292"/>
      <c r="AN43" s="345"/>
      <c r="AO43" s="345"/>
      <c r="AP43" s="345"/>
      <c r="AQ43" s="345"/>
      <c r="AR43" s="292"/>
      <c r="AS43" s="292"/>
      <c r="AT43" s="345"/>
      <c r="AU43" s="345"/>
      <c r="AV43" s="46"/>
      <c r="AW43" s="46"/>
      <c r="AX43" s="292"/>
      <c r="AY43" s="292"/>
      <c r="AZ43" s="347"/>
      <c r="BA43" s="6"/>
      <c r="BB43" s="46"/>
      <c r="BC43" s="292"/>
      <c r="BD43" s="292"/>
    </row>
    <row r="44" spans="1:56" ht="13.5" thickBot="1">
      <c r="A44" s="35" t="s">
        <v>63</v>
      </c>
      <c r="B44" s="130" t="s">
        <v>64</v>
      </c>
      <c r="C44" s="130" t="s">
        <v>393</v>
      </c>
      <c r="D44" s="306">
        <f>+sum!H44/quantity!H44</f>
        <v>170.71909604519774</v>
      </c>
      <c r="E44" s="306">
        <f>+sum!I44/quantity!I44</f>
        <v>154.33656276326874</v>
      </c>
      <c r="F44" s="306">
        <f>+sum!J44/quantity!J44</f>
        <v>161.98042616451932</v>
      </c>
      <c r="G44" s="306">
        <f>+sum!K44/quantity!K44</f>
        <v>198.79447689856613</v>
      </c>
      <c r="H44" s="306">
        <f>+sum!L44/quantity!L44</f>
        <v>277.47420634920633</v>
      </c>
      <c r="I44" s="306">
        <f>+sum!M44/quantity!M44</f>
        <v>230.30451522576129</v>
      </c>
      <c r="J44" s="469">
        <f>+sum!N44/quantity!N44</f>
        <v>261.55671337041468</v>
      </c>
      <c r="K44" s="469">
        <f>+sum!O44/quantity!O44</f>
        <v>261.1279816783611</v>
      </c>
      <c r="L44" s="469"/>
      <c r="M44" s="300">
        <f t="shared" si="11"/>
        <v>90.403807388019601</v>
      </c>
      <c r="N44" s="37">
        <f t="shared" si="11"/>
        <v>94.881258111649743</v>
      </c>
      <c r="O44" s="37">
        <f t="shared" si="11"/>
        <v>116.44536639646654</v>
      </c>
      <c r="P44" s="37">
        <f t="shared" si="11"/>
        <v>162.53261221330814</v>
      </c>
      <c r="Q44" s="306">
        <f t="shared" si="12"/>
        <v>134.90260935120483</v>
      </c>
      <c r="R44" s="37">
        <f t="shared" si="13"/>
        <v>108.10180741148689</v>
      </c>
      <c r="S44" s="37">
        <f t="shared" si="13"/>
        <v>83.58035291440892</v>
      </c>
      <c r="T44" s="37">
        <f t="shared" si="13"/>
        <v>86.284482425561052</v>
      </c>
      <c r="U44" s="37">
        <f t="shared" si="13"/>
        <v>127.23622583357287</v>
      </c>
      <c r="V44" s="315">
        <f t="shared" si="13"/>
        <v>173.3384812829193</v>
      </c>
      <c r="W44" s="334">
        <f t="shared" si="14"/>
        <v>148.65676470530082</v>
      </c>
      <c r="X44" s="325"/>
      <c r="Y44" s="327"/>
      <c r="Z44" s="327"/>
      <c r="AA44" s="327"/>
      <c r="AB44" s="345"/>
      <c r="AC44" s="327"/>
      <c r="AD44" s="327"/>
      <c r="AE44" s="345"/>
      <c r="AF44" s="345"/>
      <c r="AG44" s="345"/>
      <c r="AH44" s="345"/>
      <c r="AI44" s="345"/>
      <c r="AJ44" s="345"/>
      <c r="AK44" s="345"/>
      <c r="AL44" s="292"/>
      <c r="AM44" s="292"/>
      <c r="AN44" s="345"/>
      <c r="AO44" s="345"/>
      <c r="AP44" s="345"/>
      <c r="AQ44" s="345"/>
      <c r="AR44" s="292"/>
      <c r="AS44" s="292"/>
      <c r="AT44" s="345"/>
      <c r="AU44" s="345"/>
      <c r="AV44" s="46"/>
      <c r="AW44" s="46"/>
      <c r="AX44" s="292"/>
      <c r="AY44" s="292"/>
      <c r="AZ44" s="347"/>
      <c r="BA44" s="6"/>
      <c r="BB44" s="46"/>
      <c r="BC44" s="292"/>
      <c r="BD44" s="292"/>
    </row>
    <row r="45" spans="1:56" ht="13.5" thickBot="1">
      <c r="A45" s="35" t="s">
        <v>65</v>
      </c>
      <c r="B45" s="130" t="s">
        <v>66</v>
      </c>
      <c r="C45" s="130" t="s">
        <v>395</v>
      </c>
      <c r="D45" s="306">
        <f>+sum!H45/quantity!H45</f>
        <v>440.0595703125</v>
      </c>
      <c r="E45" s="306">
        <f>+sum!I45/quantity!I45</f>
        <v>194.15954545454545</v>
      </c>
      <c r="F45" s="306">
        <f>+sum!J45/quantity!J45</f>
        <v>302.58630136986301</v>
      </c>
      <c r="G45" s="306">
        <f>+sum!K45/quantity!K45</f>
        <v>125.43391642371235</v>
      </c>
      <c r="H45" s="306">
        <f>+sum!L45/quantity!L45</f>
        <v>141.00367197062423</v>
      </c>
      <c r="I45" s="306">
        <f>+sum!M45/quantity!M45</f>
        <v>238.13014354066985</v>
      </c>
      <c r="J45" s="469">
        <f>+sum!N45/quantity!N45</f>
        <v>289.13817880158268</v>
      </c>
      <c r="K45" s="469">
        <f>+sum!O45/quantity!O45</f>
        <v>361.86133300351952</v>
      </c>
      <c r="L45" s="469"/>
      <c r="M45" s="300">
        <f t="shared" si="11"/>
        <v>44.121195981868254</v>
      </c>
      <c r="N45" s="37">
        <f t="shared" si="11"/>
        <v>68.76030469124602</v>
      </c>
      <c r="O45" s="37">
        <f t="shared" si="11"/>
        <v>28.503849225375973</v>
      </c>
      <c r="P45" s="37">
        <f t="shared" si="11"/>
        <v>32.041951018243537</v>
      </c>
      <c r="Q45" s="306">
        <f t="shared" si="12"/>
        <v>54.113160945816084</v>
      </c>
      <c r="R45" s="37">
        <f t="shared" si="13"/>
        <v>278.65210173622933</v>
      </c>
      <c r="S45" s="37">
        <f t="shared" si="13"/>
        <v>105.14633111068797</v>
      </c>
      <c r="T45" s="37">
        <f t="shared" si="13"/>
        <v>161.18307020779002</v>
      </c>
      <c r="U45" s="37">
        <f t="shared" si="13"/>
        <v>80.282603250694663</v>
      </c>
      <c r="V45" s="315">
        <f t="shared" si="13"/>
        <v>88.085168983033483</v>
      </c>
      <c r="W45" s="334">
        <f t="shared" si="14"/>
        <v>153.70804468537466</v>
      </c>
      <c r="X45" s="325"/>
      <c r="Y45" s="327"/>
      <c r="Z45" s="327"/>
      <c r="AA45" s="327"/>
      <c r="AB45" s="345"/>
      <c r="AC45" s="327"/>
      <c r="AD45" s="327"/>
      <c r="AE45" s="345"/>
      <c r="AF45" s="345"/>
      <c r="AG45" s="345"/>
      <c r="AH45" s="345"/>
      <c r="AI45" s="345"/>
      <c r="AJ45" s="345"/>
      <c r="AK45" s="345"/>
      <c r="AL45" s="292"/>
      <c r="AM45" s="292"/>
      <c r="AN45" s="345"/>
      <c r="AO45" s="345"/>
      <c r="AP45" s="345"/>
      <c r="AQ45" s="345"/>
      <c r="AR45" s="292"/>
      <c r="AS45" s="292"/>
      <c r="AT45" s="345"/>
      <c r="AU45" s="345"/>
      <c r="AV45" s="46"/>
      <c r="AW45" s="46"/>
      <c r="AX45" s="292"/>
      <c r="AY45" s="292"/>
      <c r="AZ45" s="347"/>
      <c r="BA45" s="6"/>
      <c r="BB45" s="46"/>
      <c r="BC45" s="292"/>
      <c r="BD45" s="292"/>
    </row>
    <row r="46" spans="1:56" ht="13.5" thickBot="1">
      <c r="A46" s="35" t="s">
        <v>67</v>
      </c>
      <c r="B46" s="130" t="s">
        <v>58</v>
      </c>
      <c r="C46" s="130" t="s">
        <v>393</v>
      </c>
      <c r="D46" s="306">
        <f>+sum!H46/quantity!H46</f>
        <v>175.58050161199995</v>
      </c>
      <c r="E46" s="306">
        <f>+sum!I46/quantity!I46</f>
        <v>197.81345801830483</v>
      </c>
      <c r="F46" s="306">
        <f>+sum!J46/quantity!J46</f>
        <v>220.60154881708621</v>
      </c>
      <c r="G46" s="306">
        <f>+sum!K46/quantity!K46</f>
        <v>135.32678822610055</v>
      </c>
      <c r="H46" s="306">
        <f>+sum!L46/quantity!L46</f>
        <v>129.41318884255173</v>
      </c>
      <c r="I46" s="306">
        <f>+sum!M46/quantity!M46</f>
        <v>153.63324313659169</v>
      </c>
      <c r="J46" s="469">
        <f>+sum!N46/quantity!N46</f>
        <v>168.7974479729462</v>
      </c>
      <c r="K46" s="469">
        <f>+sum!O46/quantity!O46</f>
        <v>144.0020865157646</v>
      </c>
      <c r="L46" s="469"/>
      <c r="M46" s="300">
        <f t="shared" si="11"/>
        <v>112.66254293739037</v>
      </c>
      <c r="N46" s="37">
        <f t="shared" si="11"/>
        <v>125.64125674078228</v>
      </c>
      <c r="O46" s="37">
        <f t="shared" si="11"/>
        <v>77.07392733456669</v>
      </c>
      <c r="P46" s="37">
        <f t="shared" si="11"/>
        <v>73.705899945844024</v>
      </c>
      <c r="Q46" s="306">
        <f t="shared" si="12"/>
        <v>87.500173268722293</v>
      </c>
      <c r="R46" s="37">
        <f t="shared" si="13"/>
        <v>111.18011991726802</v>
      </c>
      <c r="S46" s="37">
        <f t="shared" si="13"/>
        <v>107.12509295512425</v>
      </c>
      <c r="T46" s="37">
        <f t="shared" si="13"/>
        <v>117.51105311098875</v>
      </c>
      <c r="U46" s="37">
        <f t="shared" si="13"/>
        <v>86.614427406118807</v>
      </c>
      <c r="V46" s="315">
        <f t="shared" si="13"/>
        <v>80.844579779484491</v>
      </c>
      <c r="W46" s="334">
        <f t="shared" si="14"/>
        <v>99.167056509858256</v>
      </c>
      <c r="X46" s="325"/>
      <c r="Y46" s="327"/>
      <c r="Z46" s="327"/>
      <c r="AA46" s="327"/>
      <c r="AB46" s="345"/>
      <c r="AC46" s="327"/>
      <c r="AD46" s="327"/>
      <c r="AE46" s="345"/>
      <c r="AF46" s="345"/>
      <c r="AG46" s="345"/>
      <c r="AH46" s="345"/>
      <c r="AI46" s="345"/>
      <c r="AJ46" s="345"/>
      <c r="AK46" s="345"/>
      <c r="AL46" s="292"/>
      <c r="AM46" s="292"/>
      <c r="AN46" s="345"/>
      <c r="AO46" s="345"/>
      <c r="AP46" s="345"/>
      <c r="AQ46" s="345"/>
      <c r="AR46" s="292"/>
      <c r="AS46" s="292"/>
      <c r="AT46" s="345"/>
      <c r="AU46" s="345"/>
      <c r="AV46" s="46"/>
      <c r="AW46" s="46"/>
      <c r="AX46" s="292"/>
      <c r="AY46" s="292"/>
      <c r="AZ46" s="347"/>
      <c r="BA46" s="6"/>
      <c r="BB46" s="46"/>
      <c r="BC46" s="292"/>
      <c r="BD46" s="292"/>
    </row>
    <row r="47" spans="1:56" ht="13.5" thickBot="1">
      <c r="A47" s="35" t="s">
        <v>68</v>
      </c>
      <c r="B47" s="130" t="s">
        <v>69</v>
      </c>
      <c r="C47" s="130" t="s">
        <v>395</v>
      </c>
      <c r="D47" s="306">
        <f>+sum!H47/quantity!H47</f>
        <v>52.203236245954692</v>
      </c>
      <c r="E47" s="306">
        <f>+sum!I47/quantity!I47</f>
        <v>111.09375</v>
      </c>
      <c r="F47" s="306">
        <f>+sum!J47/quantity!J47</f>
        <v>111.97402597402598</v>
      </c>
      <c r="G47" s="306">
        <f>+sum!K47/quantity!K47</f>
        <v>89.723529411764702</v>
      </c>
      <c r="H47" s="306">
        <f>+sum!L47/quantity!L47</f>
        <v>116.53261600537996</v>
      </c>
      <c r="I47" s="306">
        <f>+sum!M47/quantity!M47</f>
        <v>132.48180494905387</v>
      </c>
      <c r="J47" s="469">
        <f>+sum!N47/quantity!N47</f>
        <v>107.85064080823388</v>
      </c>
      <c r="K47" s="469">
        <f>+sum!O47/quantity!O47</f>
        <v>220.69144377790809</v>
      </c>
      <c r="L47" s="469"/>
      <c r="M47" s="300">
        <f t="shared" si="11"/>
        <v>212.81008226498375</v>
      </c>
      <c r="N47" s="37">
        <f t="shared" si="11"/>
        <v>214.49633016325308</v>
      </c>
      <c r="O47" s="37">
        <f t="shared" si="11"/>
        <v>171.87350031142466</v>
      </c>
      <c r="P47" s="37">
        <f t="shared" si="11"/>
        <v>223.22871987540859</v>
      </c>
      <c r="Q47" s="306">
        <f t="shared" si="12"/>
        <v>253.78082754269872</v>
      </c>
      <c r="R47" s="37">
        <f t="shared" si="13"/>
        <v>33.055846250629727</v>
      </c>
      <c r="S47" s="37">
        <f t="shared" si="13"/>
        <v>60.162379317902989</v>
      </c>
      <c r="T47" s="37">
        <f t="shared" si="13"/>
        <v>59.646841936704767</v>
      </c>
      <c r="U47" s="37">
        <f t="shared" si="13"/>
        <v>57.426561486642861</v>
      </c>
      <c r="V47" s="315">
        <f t="shared" si="13"/>
        <v>72.798069932585491</v>
      </c>
      <c r="W47" s="334">
        <f t="shared" si="14"/>
        <v>85.514243985790955</v>
      </c>
      <c r="X47" s="325"/>
      <c r="Y47" s="327"/>
      <c r="Z47" s="327"/>
      <c r="AA47" s="327"/>
      <c r="AB47" s="345"/>
      <c r="AC47" s="327"/>
      <c r="AD47" s="327"/>
      <c r="AE47" s="345"/>
      <c r="AF47" s="345"/>
      <c r="AG47" s="345"/>
      <c r="AH47" s="345"/>
      <c r="AI47" s="345"/>
      <c r="AJ47" s="345"/>
      <c r="AK47" s="345"/>
      <c r="AL47" s="292"/>
      <c r="AM47" s="292"/>
      <c r="AN47" s="345"/>
      <c r="AO47" s="345"/>
      <c r="AP47" s="345"/>
      <c r="AQ47" s="345"/>
      <c r="AR47" s="292"/>
      <c r="AS47" s="292"/>
      <c r="AT47" s="345"/>
      <c r="AU47" s="345"/>
      <c r="AV47" s="46"/>
      <c r="AW47" s="46"/>
      <c r="AX47" s="292"/>
      <c r="AY47" s="292"/>
      <c r="AZ47" s="347"/>
      <c r="BA47" s="6"/>
      <c r="BB47" s="46"/>
      <c r="BC47" s="292"/>
      <c r="BD47" s="292"/>
    </row>
    <row r="48" spans="1:56" ht="13.5" thickBot="1">
      <c r="A48" s="35" t="s">
        <v>70</v>
      </c>
      <c r="B48" s="130" t="s">
        <v>71</v>
      </c>
      <c r="C48" s="130" t="s">
        <v>395</v>
      </c>
      <c r="D48" s="306">
        <f>+sum!H48/quantity!H48</f>
        <v>101.0969040247678</v>
      </c>
      <c r="E48" s="306">
        <f>+sum!I48/quantity!I48</f>
        <v>227.87530168946097</v>
      </c>
      <c r="F48" s="306">
        <f>+sum!J48/quantity!J48</f>
        <v>150.89304812834226</v>
      </c>
      <c r="G48" s="306">
        <f>+sum!K48/quantity!K48</f>
        <v>126.44291952588895</v>
      </c>
      <c r="H48" s="306">
        <f>+sum!L48/quantity!L48</f>
        <v>115.35411380935122</v>
      </c>
      <c r="I48" s="306">
        <f>+sum!M48/quantity!M48</f>
        <v>105.94475462826918</v>
      </c>
      <c r="J48" s="469">
        <f>+sum!N48/quantity!N48</f>
        <v>62.993271116205875</v>
      </c>
      <c r="K48" s="469">
        <f>+sum!O48/quantity!O48</f>
        <v>72.302721394120695</v>
      </c>
      <c r="L48" s="469"/>
      <c r="M48" s="300">
        <f t="shared" si="11"/>
        <v>225.40284876936849</v>
      </c>
      <c r="N48" s="37">
        <f t="shared" si="11"/>
        <v>149.25585465146872</v>
      </c>
      <c r="O48" s="37">
        <f t="shared" si="11"/>
        <v>125.07101057705152</v>
      </c>
      <c r="P48" s="37">
        <f t="shared" si="11"/>
        <v>114.10251868948484</v>
      </c>
      <c r="Q48" s="306">
        <f t="shared" si="12"/>
        <v>104.79525129900486</v>
      </c>
      <c r="R48" s="37">
        <f t="shared" si="13"/>
        <v>64.016025751973544</v>
      </c>
      <c r="S48" s="37">
        <f t="shared" si="13"/>
        <v>123.40496506259741</v>
      </c>
      <c r="T48" s="37">
        <f t="shared" si="13"/>
        <v>80.378406623930502</v>
      </c>
      <c r="U48" s="37">
        <f t="shared" si="13"/>
        <v>80.928404625955324</v>
      </c>
      <c r="V48" s="315">
        <f t="shared" si="13"/>
        <v>72.061858147223646</v>
      </c>
      <c r="W48" s="334">
        <f t="shared" si="14"/>
        <v>68.385131073512497</v>
      </c>
      <c r="X48" s="325"/>
      <c r="Y48" s="327"/>
      <c r="Z48" s="327"/>
      <c r="AA48" s="327"/>
      <c r="AB48" s="345"/>
      <c r="AC48" s="327"/>
      <c r="AD48" s="327"/>
      <c r="AE48" s="345"/>
      <c r="AF48" s="345"/>
      <c r="AG48" s="345"/>
      <c r="AH48" s="345"/>
      <c r="AI48" s="345"/>
      <c r="AJ48" s="345"/>
      <c r="AK48" s="345"/>
      <c r="AL48" s="292"/>
      <c r="AM48" s="292"/>
      <c r="AN48" s="345"/>
      <c r="AO48" s="348"/>
      <c r="AP48" s="345"/>
      <c r="AQ48" s="345"/>
      <c r="AR48" s="292"/>
      <c r="AS48" s="292"/>
      <c r="AT48" s="345"/>
      <c r="AU48" s="345"/>
      <c r="AV48" s="46"/>
      <c r="AW48" s="46"/>
      <c r="AX48" s="292"/>
      <c r="AY48" s="292"/>
      <c r="AZ48" s="347"/>
      <c r="BA48" s="6"/>
      <c r="BB48" s="46"/>
      <c r="BC48" s="292"/>
      <c r="BD48" s="292"/>
    </row>
    <row r="49" spans="1:56" ht="13.5" thickBot="1">
      <c r="A49" s="60" t="s">
        <v>72</v>
      </c>
      <c r="B49" s="130" t="s">
        <v>73</v>
      </c>
      <c r="C49" s="130" t="s">
        <v>395</v>
      </c>
      <c r="D49" s="306">
        <f>+sum!H49/quantity!H49</f>
        <v>164.15000916926462</v>
      </c>
      <c r="E49" s="306">
        <f>+sum!I49/quantity!I49</f>
        <v>156.76975330711477</v>
      </c>
      <c r="F49" s="306">
        <f>+sum!J49/quantity!J49</f>
        <v>211.32238924050634</v>
      </c>
      <c r="G49" s="306">
        <f>+sum!K49/quantity!K49</f>
        <v>112.3663192652977</v>
      </c>
      <c r="H49" s="306">
        <f>+sum!L49/quantity!L49</f>
        <v>85.554074741107613</v>
      </c>
      <c r="I49" s="306">
        <f>+sum!M49/quantity!M49</f>
        <v>218.3218537414966</v>
      </c>
      <c r="J49" s="469">
        <f>+sum!N49/quantity!N49</f>
        <v>234.4074780845358</v>
      </c>
      <c r="K49" s="469">
        <f>+sum!O49/quantity!O49</f>
        <v>254.0427934981258</v>
      </c>
      <c r="L49" s="469"/>
      <c r="M49" s="300">
        <f t="shared" si="11"/>
        <v>95.503956472801875</v>
      </c>
      <c r="N49" s="37">
        <f t="shared" si="11"/>
        <v>128.73736060690652</v>
      </c>
      <c r="O49" s="37">
        <f t="shared" si="11"/>
        <v>68.453434656485612</v>
      </c>
      <c r="P49" s="37">
        <f t="shared" si="11"/>
        <v>52.119445605932214</v>
      </c>
      <c r="Q49" s="306">
        <f t="shared" si="12"/>
        <v>133.00142646740412</v>
      </c>
      <c r="R49" s="37">
        <f t="shared" si="13"/>
        <v>103.94216633569629</v>
      </c>
      <c r="S49" s="37">
        <f t="shared" si="13"/>
        <v>84.898037594704618</v>
      </c>
      <c r="T49" s="37">
        <f t="shared" si="13"/>
        <v>112.56818747982796</v>
      </c>
      <c r="U49" s="37">
        <f t="shared" si="13"/>
        <v>71.918830931212312</v>
      </c>
      <c r="V49" s="315">
        <f t="shared" si="13"/>
        <v>53.44573673462596</v>
      </c>
      <c r="W49" s="334">
        <f t="shared" si="14"/>
        <v>140.92220645287816</v>
      </c>
      <c r="X49" s="325"/>
      <c r="Y49" s="327"/>
      <c r="Z49" s="327"/>
      <c r="AA49" s="327"/>
      <c r="AB49" s="345"/>
      <c r="AC49" s="327"/>
      <c r="AD49" s="327"/>
      <c r="AE49" s="345"/>
      <c r="AF49" s="345"/>
      <c r="AG49" s="345"/>
      <c r="AH49" s="345"/>
      <c r="AI49" s="345"/>
      <c r="AJ49" s="345"/>
      <c r="AK49" s="345"/>
      <c r="AL49" s="292"/>
      <c r="AM49" s="292"/>
      <c r="AN49" s="345"/>
      <c r="AO49" s="345"/>
      <c r="AP49" s="345"/>
      <c r="AQ49" s="345"/>
      <c r="AR49" s="292"/>
      <c r="AS49" s="292"/>
      <c r="AT49" s="345"/>
      <c r="AU49" s="345"/>
      <c r="AV49" s="46"/>
      <c r="AW49" s="46"/>
      <c r="AX49" s="292"/>
      <c r="AY49" s="292"/>
      <c r="AZ49" s="347"/>
      <c r="BA49" s="6"/>
      <c r="BB49" s="46"/>
      <c r="BC49" s="292"/>
      <c r="BD49" s="292"/>
    </row>
    <row r="50" spans="1:56" ht="13.5" thickBot="1">
      <c r="A50" s="60" t="s">
        <v>74</v>
      </c>
      <c r="B50" s="130" t="s">
        <v>75</v>
      </c>
      <c r="C50" s="130" t="s">
        <v>395</v>
      </c>
      <c r="D50" s="306">
        <f>+sum!H50/quantity!H50</f>
        <v>54.645881574594775</v>
      </c>
      <c r="E50" s="306">
        <f>+sum!I50/quantity!I50</f>
        <v>61.237235367372357</v>
      </c>
      <c r="F50" s="306">
        <f>+sum!J50/quantity!J50</f>
        <v>60.888132295719842</v>
      </c>
      <c r="G50" s="306">
        <f>+sum!K50/quantity!K50</f>
        <v>55.868607516943932</v>
      </c>
      <c r="H50" s="306">
        <f>+sum!L50/quantity!L50</f>
        <v>70.731156255933172</v>
      </c>
      <c r="I50" s="306">
        <f>+sum!M50/quantity!M50</f>
        <v>39.324861993542342</v>
      </c>
      <c r="J50" s="469">
        <f>+sum!N50/quantity!N50</f>
        <v>66.561775387730577</v>
      </c>
      <c r="K50" s="469">
        <f>+sum!O50/quantity!O50</f>
        <v>54.061606036341651</v>
      </c>
      <c r="L50" s="469"/>
      <c r="M50" s="300">
        <f t="shared" si="11"/>
        <v>112.06194063093299</v>
      </c>
      <c r="N50" s="37">
        <f t="shared" si="11"/>
        <v>111.42309455215585</v>
      </c>
      <c r="O50" s="37">
        <f t="shared" si="11"/>
        <v>102.23754454520066</v>
      </c>
      <c r="P50" s="37">
        <f t="shared" si="11"/>
        <v>129.43547476561628</v>
      </c>
      <c r="Q50" s="306">
        <f t="shared" si="12"/>
        <v>71.963084610249425</v>
      </c>
      <c r="R50" s="37">
        <f t="shared" si="13"/>
        <v>34.602564696358314</v>
      </c>
      <c r="S50" s="37">
        <f t="shared" si="13"/>
        <v>33.16278172760898</v>
      </c>
      <c r="T50" s="37">
        <f t="shared" si="13"/>
        <v>32.434171865057493</v>
      </c>
      <c r="U50" s="37">
        <f t="shared" si="13"/>
        <v>35.758089831943401</v>
      </c>
      <c r="V50" s="315">
        <f t="shared" si="13"/>
        <v>44.185841149351148</v>
      </c>
      <c r="W50" s="334">
        <f t="shared" si="14"/>
        <v>25.38337883090076</v>
      </c>
      <c r="X50" s="325"/>
      <c r="Y50" s="327"/>
      <c r="Z50" s="327"/>
      <c r="AA50" s="327"/>
      <c r="AB50" s="345"/>
      <c r="AC50" s="327"/>
      <c r="AD50" s="327"/>
      <c r="AE50" s="345"/>
      <c r="AF50" s="345"/>
      <c r="AG50" s="345"/>
      <c r="AH50" s="345"/>
      <c r="AI50" s="345"/>
      <c r="AJ50" s="345"/>
      <c r="AK50" s="345"/>
      <c r="AL50" s="292"/>
      <c r="AM50" s="292"/>
      <c r="AN50" s="345"/>
      <c r="AO50" s="345"/>
      <c r="AP50" s="345"/>
      <c r="AQ50" s="345"/>
      <c r="AR50" s="292"/>
      <c r="AS50" s="292"/>
      <c r="AT50" s="345"/>
      <c r="AU50" s="345"/>
      <c r="AV50" s="46"/>
      <c r="AW50" s="46"/>
      <c r="AX50" s="292"/>
      <c r="AY50" s="292"/>
      <c r="AZ50" s="347"/>
      <c r="BA50" s="6"/>
      <c r="BB50" s="46"/>
      <c r="BC50" s="292"/>
      <c r="BD50" s="292"/>
    </row>
    <row r="51" spans="1:56" ht="13.5" thickBot="1">
      <c r="A51" s="35" t="s">
        <v>76</v>
      </c>
      <c r="B51" s="130" t="s">
        <v>77</v>
      </c>
      <c r="C51" s="130" t="s">
        <v>395</v>
      </c>
      <c r="D51" s="306">
        <f>+sum!H51/quantity!H51</f>
        <v>93.947596899224806</v>
      </c>
      <c r="E51" s="306">
        <f>+sum!I51/quantity!I51</f>
        <v>117.40405748098055</v>
      </c>
      <c r="F51" s="306">
        <f>+sum!J51/quantity!J51</f>
        <v>93.481896551724134</v>
      </c>
      <c r="G51" s="306">
        <f>+sum!K51/quantity!K51</f>
        <v>42.765701441227023</v>
      </c>
      <c r="H51" s="306">
        <f>+sum!L51/quantity!L51</f>
        <v>109.7184065934066</v>
      </c>
      <c r="I51" s="306">
        <f>+sum!M51/quantity!M51</f>
        <v>203.80160091480846</v>
      </c>
      <c r="J51" s="469">
        <f>+sum!N51/quantity!N51</f>
        <v>249.33857863385782</v>
      </c>
      <c r="K51" s="469">
        <f>+sum!O51/quantity!O51</f>
        <v>269.11142652041445</v>
      </c>
      <c r="L51" s="469"/>
      <c r="M51" s="300">
        <f t="shared" si="11"/>
        <v>124.96760040271909</v>
      </c>
      <c r="N51" s="37">
        <f t="shared" si="11"/>
        <v>99.504297754417053</v>
      </c>
      <c r="O51" s="37">
        <f t="shared" si="11"/>
        <v>45.520803993635624</v>
      </c>
      <c r="P51" s="37">
        <f t="shared" si="11"/>
        <v>116.78681543190375</v>
      </c>
      <c r="Q51" s="306">
        <f t="shared" si="12"/>
        <v>216.93114847144122</v>
      </c>
      <c r="R51" s="37">
        <f t="shared" si="13"/>
        <v>59.488980799682977</v>
      </c>
      <c r="S51" s="37">
        <f t="shared" si="13"/>
        <v>63.579701285010529</v>
      </c>
      <c r="T51" s="37">
        <f t="shared" si="13"/>
        <v>49.796368926285531</v>
      </c>
      <c r="U51" s="37">
        <f t="shared" si="13"/>
        <v>27.371718426983932</v>
      </c>
      <c r="V51" s="315">
        <f t="shared" si="13"/>
        <v>68.541224850816988</v>
      </c>
      <c r="W51" s="334">
        <f t="shared" si="14"/>
        <v>131.54968587592592</v>
      </c>
      <c r="X51" s="325"/>
      <c r="Y51" s="327"/>
      <c r="Z51" s="327"/>
      <c r="AA51" s="327"/>
      <c r="AB51" s="345"/>
      <c r="AC51" s="327"/>
      <c r="AD51" s="327"/>
      <c r="AE51" s="345"/>
      <c r="AF51" s="345"/>
      <c r="AG51" s="345"/>
      <c r="AH51" s="345"/>
      <c r="AI51" s="345"/>
      <c r="AJ51" s="345"/>
      <c r="AK51" s="345"/>
      <c r="AL51" s="292"/>
      <c r="AM51" s="292"/>
      <c r="AN51" s="345"/>
      <c r="AO51" s="345"/>
      <c r="AP51" s="345"/>
      <c r="AQ51" s="345"/>
      <c r="AR51" s="292"/>
      <c r="AS51" s="292"/>
      <c r="AT51" s="345"/>
      <c r="AU51" s="345"/>
      <c r="AV51" s="46"/>
      <c r="AW51" s="46"/>
      <c r="AX51" s="292"/>
      <c r="AY51" s="292"/>
      <c r="AZ51" s="347"/>
      <c r="BA51" s="6"/>
      <c r="BB51" s="46"/>
      <c r="BC51" s="292"/>
      <c r="BD51" s="292"/>
    </row>
    <row r="52" spans="1:56" ht="13.5" thickBot="1">
      <c r="A52" s="35" t="s">
        <v>78</v>
      </c>
      <c r="B52" s="130" t="s">
        <v>79</v>
      </c>
      <c r="C52" s="130" t="s">
        <v>395</v>
      </c>
      <c r="D52" s="306">
        <f>+sum!H52/quantity!H52</f>
        <v>100.91841085271318</v>
      </c>
      <c r="E52" s="306">
        <f>+sum!I52/quantity!I52</f>
        <v>96.670040845320543</v>
      </c>
      <c r="F52" s="306">
        <f>+sum!J52/quantity!J52</f>
        <v>123.04838709677419</v>
      </c>
      <c r="G52" s="306">
        <f>+sum!K52/quantity!K52</f>
        <v>45.160856394721982</v>
      </c>
      <c r="H52" s="306">
        <f>+sum!L52/quantity!L52</f>
        <v>109.41493356441363</v>
      </c>
      <c r="I52" s="306">
        <f>+sum!M52/quantity!M52</f>
        <v>118.09367926170991</v>
      </c>
      <c r="J52" s="469">
        <f>+sum!N52/quantity!N52</f>
        <v>147.19809356897449</v>
      </c>
      <c r="K52" s="469">
        <f>+sum!O52/quantity!O52</f>
        <v>150.11381794502998</v>
      </c>
      <c r="L52" s="469"/>
      <c r="M52" s="300">
        <f t="shared" si="11"/>
        <v>95.79029240403618</v>
      </c>
      <c r="N52" s="37">
        <f t="shared" si="11"/>
        <v>121.92858176924616</v>
      </c>
      <c r="O52" s="37">
        <f t="shared" si="11"/>
        <v>44.749868743605802</v>
      </c>
      <c r="P52" s="37">
        <f t="shared" si="11"/>
        <v>108.41919986641568</v>
      </c>
      <c r="Q52" s="306">
        <f t="shared" si="12"/>
        <v>117.0189643929921</v>
      </c>
      <c r="R52" s="37">
        <f t="shared" si="13"/>
        <v>63.903001286891993</v>
      </c>
      <c r="S52" s="37">
        <f t="shared" si="13"/>
        <v>52.351276881132826</v>
      </c>
      <c r="T52" s="37">
        <f t="shared" si="13"/>
        <v>65.545983828698311</v>
      </c>
      <c r="U52" s="37">
        <f t="shared" si="13"/>
        <v>28.904711100240053</v>
      </c>
      <c r="V52" s="315">
        <f t="shared" si="13"/>
        <v>68.351644872742312</v>
      </c>
      <c r="W52" s="334">
        <f t="shared" si="14"/>
        <v>76.227008723568289</v>
      </c>
      <c r="X52" s="325"/>
      <c r="Y52" s="327"/>
      <c r="Z52" s="327"/>
      <c r="AA52" s="327"/>
      <c r="AB52" s="345"/>
      <c r="AC52" s="327"/>
      <c r="AD52" s="327"/>
      <c r="AE52" s="345"/>
      <c r="AF52" s="345"/>
      <c r="AG52" s="345"/>
      <c r="AH52" s="345"/>
      <c r="AI52" s="345"/>
      <c r="AJ52" s="345"/>
      <c r="AK52" s="345"/>
      <c r="AL52" s="292"/>
      <c r="AM52" s="292"/>
      <c r="AN52" s="345"/>
      <c r="AO52" s="345"/>
      <c r="AP52" s="345"/>
      <c r="AQ52" s="345"/>
      <c r="AR52" s="292"/>
      <c r="AS52" s="292"/>
      <c r="AT52" s="345"/>
      <c r="AU52" s="345"/>
      <c r="AV52" s="46"/>
      <c r="AW52" s="46"/>
      <c r="AX52" s="292"/>
      <c r="AY52" s="292"/>
      <c r="AZ52" s="347"/>
      <c r="BA52" s="6"/>
      <c r="BB52" s="46"/>
      <c r="BC52" s="292"/>
      <c r="BD52" s="292"/>
    </row>
    <row r="53" spans="1:56" ht="13.5" thickBot="1">
      <c r="A53" s="35" t="s">
        <v>80</v>
      </c>
      <c r="B53" s="130" t="s">
        <v>81</v>
      </c>
      <c r="C53" s="130" t="s">
        <v>395</v>
      </c>
      <c r="D53" s="306">
        <f>+sum!H53/quantity!H53</f>
        <v>108.08120805369127</v>
      </c>
      <c r="E53" s="306">
        <f>+sum!I53/quantity!I53</f>
        <v>115.32154882154882</v>
      </c>
      <c r="F53" s="306">
        <f>+sum!J53/quantity!J53</f>
        <v>137.48716981132077</v>
      </c>
      <c r="G53" s="306">
        <f>+sum!K53/quantity!K53</f>
        <v>36.081816575366673</v>
      </c>
      <c r="H53" s="306">
        <f>+sum!L53/quantity!L53</f>
        <v>30.419753086419753</v>
      </c>
      <c r="I53" s="306">
        <f>+sum!M53/quantity!M53</f>
        <v>230.30650319829425</v>
      </c>
      <c r="J53" s="469">
        <f>+sum!N53/quantity!N53</f>
        <v>156.53492264158831</v>
      </c>
      <c r="K53" s="469">
        <f>+sum!O53/quantity!O53</f>
        <v>139.21810493969809</v>
      </c>
      <c r="L53" s="469"/>
      <c r="M53" s="300">
        <f t="shared" si="11"/>
        <v>106.69898208785821</v>
      </c>
      <c r="N53" s="37">
        <f t="shared" si="11"/>
        <v>127.20728449206598</v>
      </c>
      <c r="O53" s="37">
        <f t="shared" si="11"/>
        <v>33.383987119613238</v>
      </c>
      <c r="P53" s="37">
        <f t="shared" si="11"/>
        <v>28.145274867124172</v>
      </c>
      <c r="Q53" s="306">
        <f t="shared" si="12"/>
        <v>213.08653682320556</v>
      </c>
      <c r="R53" s="37">
        <f t="shared" si="13"/>
        <v>68.438588350583288</v>
      </c>
      <c r="S53" s="37">
        <f t="shared" si="13"/>
        <v>62.451926987162544</v>
      </c>
      <c r="T53" s="37">
        <f t="shared" si="13"/>
        <v>73.237301371686002</v>
      </c>
      <c r="U53" s="37">
        <f t="shared" si="13"/>
        <v>23.093771184656191</v>
      </c>
      <c r="V53" s="315">
        <f t="shared" si="13"/>
        <v>19.003257529333517</v>
      </c>
      <c r="W53" s="334">
        <f t="shared" si="14"/>
        <v>148.65804790013868</v>
      </c>
      <c r="X53" s="325"/>
      <c r="Y53" s="327"/>
      <c r="Z53" s="327"/>
      <c r="AA53" s="327"/>
      <c r="AB53" s="345"/>
      <c r="AC53" s="327"/>
      <c r="AD53" s="327"/>
      <c r="AE53" s="345"/>
      <c r="AF53" s="345"/>
      <c r="AG53" s="345"/>
      <c r="AH53" s="345"/>
      <c r="AI53" s="345"/>
      <c r="AJ53" s="345"/>
      <c r="AK53" s="345"/>
      <c r="AL53" s="292"/>
      <c r="AM53" s="292"/>
      <c r="AN53" s="345"/>
      <c r="AO53" s="345"/>
      <c r="AP53" s="345"/>
      <c r="AQ53" s="345"/>
      <c r="AR53" s="292"/>
      <c r="AS53" s="292"/>
      <c r="AT53" s="345"/>
      <c r="AU53" s="345"/>
      <c r="AV53" s="46"/>
      <c r="AW53" s="46"/>
      <c r="AX53" s="292"/>
      <c r="AY53" s="292"/>
      <c r="AZ53" s="347"/>
      <c r="BA53" s="6"/>
      <c r="BB53" s="46"/>
      <c r="BC53" s="292"/>
      <c r="BD53" s="292"/>
    </row>
    <row r="54" spans="1:56" ht="13.5" thickBot="1">
      <c r="A54" s="56" t="s">
        <v>82</v>
      </c>
      <c r="B54" s="131" t="s">
        <v>83</v>
      </c>
      <c r="C54" s="131"/>
      <c r="D54" s="310">
        <f>+sum!H54/quantity!H54</f>
        <v>85.292462415047709</v>
      </c>
      <c r="E54" s="310">
        <f>+sum!I54/quantity!I54</f>
        <v>134.14940918864536</v>
      </c>
      <c r="F54" s="310">
        <f>+sum!J54/quantity!J54</f>
        <v>128.64242417740397</v>
      </c>
      <c r="G54" s="310">
        <f>+sum!K54/quantity!K54</f>
        <v>111.68353447667442</v>
      </c>
      <c r="H54" s="310">
        <f>+sum!L54/quantity!L54</f>
        <v>130.62565653977671</v>
      </c>
      <c r="I54" s="310">
        <f>+sum!M54/quantity!M54</f>
        <v>157.78339463272576</v>
      </c>
      <c r="J54" s="470">
        <f>+sum!N54/quantity!N54</f>
        <v>184.37109351588566</v>
      </c>
      <c r="K54" s="470">
        <f>+sum!O54/quantity!O54</f>
        <v>170.04262413420292</v>
      </c>
      <c r="L54" s="470"/>
      <c r="M54" s="299">
        <f t="shared" si="11"/>
        <v>157.28166990401965</v>
      </c>
      <c r="N54" s="25">
        <f t="shared" si="11"/>
        <v>150.82507942074403</v>
      </c>
      <c r="O54" s="25">
        <f t="shared" si="11"/>
        <v>130.941857362733</v>
      </c>
      <c r="P54" s="25">
        <f t="shared" si="11"/>
        <v>153.15029352081538</v>
      </c>
      <c r="Q54" s="25">
        <f t="shared" si="12"/>
        <v>184.99101815694425</v>
      </c>
      <c r="R54" s="25">
        <f t="shared" si="13"/>
        <v>54.00842412615583</v>
      </c>
      <c r="S54" s="25">
        <f t="shared" si="13"/>
        <v>72.648080030423529</v>
      </c>
      <c r="T54" s="25">
        <f t="shared" si="13"/>
        <v>68.525841368283338</v>
      </c>
      <c r="U54" s="25">
        <f t="shared" si="13"/>
        <v>71.481822011667077</v>
      </c>
      <c r="V54" s="314">
        <f t="shared" si="13"/>
        <v>81.602009855623095</v>
      </c>
      <c r="W54" s="314">
        <f t="shared" si="14"/>
        <v>101.84589280556604</v>
      </c>
      <c r="X54" s="323"/>
      <c r="Y54" s="324"/>
      <c r="Z54" s="324"/>
      <c r="AA54" s="324"/>
      <c r="AB54" s="344"/>
      <c r="AC54" s="324"/>
      <c r="AD54" s="324"/>
      <c r="AE54" s="344"/>
      <c r="AF54" s="344"/>
      <c r="AG54" s="344"/>
      <c r="AH54" s="344"/>
      <c r="AI54" s="344"/>
      <c r="AJ54" s="344"/>
      <c r="AK54" s="344"/>
      <c r="AL54" s="343"/>
      <c r="AM54" s="343"/>
      <c r="AN54" s="344"/>
      <c r="AO54" s="344"/>
      <c r="AP54" s="344"/>
      <c r="AQ54" s="344"/>
      <c r="AR54" s="343"/>
      <c r="AS54" s="343"/>
      <c r="AT54" s="344"/>
      <c r="AU54" s="344"/>
      <c r="AV54" s="93"/>
      <c r="AW54" s="93"/>
      <c r="AX54" s="343"/>
      <c r="AY54" s="343"/>
      <c r="AZ54" s="93"/>
      <c r="BA54" s="26"/>
      <c r="BB54" s="93"/>
      <c r="BC54" s="343"/>
      <c r="BD54" s="343"/>
    </row>
    <row r="55" spans="1:56" ht="13.5" thickBot="1">
      <c r="A55" s="35" t="s">
        <v>84</v>
      </c>
      <c r="B55" s="130" t="s">
        <v>83</v>
      </c>
      <c r="C55" s="130" t="s">
        <v>396</v>
      </c>
      <c r="D55" s="306">
        <f>+sum!H55/quantity!H55</f>
        <v>154.10855496129142</v>
      </c>
      <c r="E55" s="306">
        <f>+sum!I55/quantity!I55</f>
        <v>175.97733590443514</v>
      </c>
      <c r="F55" s="306">
        <f>+sum!J55/quantity!J55</f>
        <v>148.35333918702545</v>
      </c>
      <c r="G55" s="306">
        <f>+sum!K55/quantity!K55</f>
        <v>159.61855874762486</v>
      </c>
      <c r="H55" s="306">
        <f>+sum!L55/quantity!L55</f>
        <v>203.27959122928863</v>
      </c>
      <c r="I55" s="306">
        <f>+sum!M55/quantity!M55</f>
        <v>237.14028413943018</v>
      </c>
      <c r="J55" s="469">
        <f>+sum!N55/quantity!N55</f>
        <v>238.01097698525075</v>
      </c>
      <c r="K55" s="469">
        <f>+sum!O55/quantity!O55</f>
        <v>186.60651674285899</v>
      </c>
      <c r="L55" s="469"/>
      <c r="M55" s="300">
        <f t="shared" si="11"/>
        <v>114.19050418624499</v>
      </c>
      <c r="N55" s="37">
        <f t="shared" si="11"/>
        <v>96.265479372179215</v>
      </c>
      <c r="O55" s="37">
        <f t="shared" si="11"/>
        <v>103.57540422575336</v>
      </c>
      <c r="P55" s="37">
        <f t="shared" si="11"/>
        <v>131.90675318469366</v>
      </c>
      <c r="Q55" s="306">
        <f t="shared" si="12"/>
        <v>153.87872801675056</v>
      </c>
      <c r="R55" s="37">
        <f t="shared" si="13"/>
        <v>97.583771908430805</v>
      </c>
      <c r="S55" s="37">
        <f t="shared" si="13"/>
        <v>95.299827704408713</v>
      </c>
      <c r="T55" s="37">
        <f t="shared" si="13"/>
        <v>79.025542721161671</v>
      </c>
      <c r="U55" s="37">
        <f t="shared" si="13"/>
        <v>102.16210885177112</v>
      </c>
      <c r="V55" s="315">
        <f t="shared" si="13"/>
        <v>126.98901308020021</v>
      </c>
      <c r="W55" s="334">
        <f t="shared" si="14"/>
        <v>153.06911107194912</v>
      </c>
      <c r="X55" s="325"/>
      <c r="Y55" s="327"/>
      <c r="Z55" s="327"/>
      <c r="AA55" s="327"/>
      <c r="AB55" s="345"/>
      <c r="AC55" s="327"/>
      <c r="AD55" s="327"/>
      <c r="AE55" s="345"/>
      <c r="AF55" s="345"/>
      <c r="AG55" s="345"/>
      <c r="AH55" s="345"/>
      <c r="AI55" s="345"/>
      <c r="AJ55" s="345"/>
      <c r="AK55" s="345"/>
      <c r="AL55" s="292"/>
      <c r="AM55" s="292"/>
      <c r="AN55" s="345"/>
      <c r="AO55" s="345"/>
      <c r="AP55" s="345"/>
      <c r="AQ55" s="345"/>
      <c r="AR55" s="292"/>
      <c r="AS55" s="292"/>
      <c r="AT55" s="345"/>
      <c r="AU55" s="345"/>
      <c r="AV55" s="46"/>
      <c r="AW55" s="46"/>
      <c r="AX55" s="292"/>
      <c r="AY55" s="292"/>
      <c r="AZ55" s="347"/>
      <c r="BA55" s="6"/>
      <c r="BB55" s="46"/>
      <c r="BC55" s="292"/>
      <c r="BD55" s="292"/>
    </row>
    <row r="56" spans="1:56" ht="13.5" thickBot="1">
      <c r="A56" s="35" t="s">
        <v>85</v>
      </c>
      <c r="B56" s="130" t="s">
        <v>86</v>
      </c>
      <c r="C56" s="130" t="s">
        <v>396</v>
      </c>
      <c r="D56" s="306">
        <f>+sum!H56/quantity!H56</f>
        <v>76.749279646746245</v>
      </c>
      <c r="E56" s="306">
        <f>+sum!I56/quantity!I56</f>
        <v>138.71601968900325</v>
      </c>
      <c r="F56" s="306">
        <f>+sum!J56/quantity!J56</f>
        <v>173.5436391121012</v>
      </c>
      <c r="G56" s="306">
        <f>+sum!K56/quantity!K56</f>
        <v>77.787331691020142</v>
      </c>
      <c r="H56" s="306">
        <f>+sum!L56/quantity!L56</f>
        <v>86.88578544061302</v>
      </c>
      <c r="I56" s="306">
        <f>+sum!M56/quantity!M56</f>
        <v>115.15103049519723</v>
      </c>
      <c r="J56" s="469">
        <f>+sum!N56/quantity!N56</f>
        <v>107.86031236996286</v>
      </c>
      <c r="K56" s="469">
        <f>+sum!O56/quantity!O56</f>
        <v>111.82842692580626</v>
      </c>
      <c r="L56" s="469"/>
      <c r="M56" s="300">
        <f t="shared" si="11"/>
        <v>180.7391813023799</v>
      </c>
      <c r="N56" s="37">
        <f t="shared" si="11"/>
        <v>226.11761297418056</v>
      </c>
      <c r="O56" s="37">
        <f t="shared" si="11"/>
        <v>101.35252350126507</v>
      </c>
      <c r="P56" s="37">
        <f t="shared" si="11"/>
        <v>113.20729763265798</v>
      </c>
      <c r="Q56" s="306">
        <f t="shared" si="12"/>
        <v>150.03532414271854</v>
      </c>
      <c r="R56" s="37">
        <f t="shared" si="13"/>
        <v>48.598756902662835</v>
      </c>
      <c r="S56" s="37">
        <f t="shared" si="13"/>
        <v>75.121109819404893</v>
      </c>
      <c r="T56" s="37">
        <f t="shared" si="13"/>
        <v>92.444028168114428</v>
      </c>
      <c r="U56" s="37">
        <f t="shared" si="13"/>
        <v>49.786928975294217</v>
      </c>
      <c r="V56" s="315">
        <f t="shared" si="13"/>
        <v>54.277658062369014</v>
      </c>
      <c r="W56" s="334">
        <f t="shared" si="14"/>
        <v>74.327590273760634</v>
      </c>
      <c r="X56" s="325"/>
      <c r="Y56" s="327"/>
      <c r="Z56" s="327"/>
      <c r="AA56" s="327"/>
      <c r="AB56" s="345"/>
      <c r="AC56" s="327"/>
      <c r="AD56" s="327"/>
      <c r="AE56" s="345"/>
      <c r="AF56" s="345"/>
      <c r="AG56" s="345"/>
      <c r="AH56" s="345"/>
      <c r="AI56" s="345"/>
      <c r="AJ56" s="345"/>
      <c r="AK56" s="345"/>
      <c r="AL56" s="292"/>
      <c r="AM56" s="292"/>
      <c r="AN56" s="345"/>
      <c r="AO56" s="345"/>
      <c r="AP56" s="345"/>
      <c r="AQ56" s="345"/>
      <c r="AR56" s="292"/>
      <c r="AS56" s="292"/>
      <c r="AT56" s="345"/>
      <c r="AU56" s="345"/>
      <c r="AV56" s="46"/>
      <c r="AW56" s="46"/>
      <c r="AX56" s="292"/>
      <c r="AY56" s="292"/>
      <c r="AZ56" s="347"/>
      <c r="BA56" s="6"/>
      <c r="BB56" s="46"/>
      <c r="BC56" s="292"/>
      <c r="BD56" s="292"/>
    </row>
    <row r="57" spans="1:56" ht="13.5" thickBot="1">
      <c r="A57" s="35" t="s">
        <v>87</v>
      </c>
      <c r="B57" s="130" t="s">
        <v>88</v>
      </c>
      <c r="C57" s="130" t="s">
        <v>396</v>
      </c>
      <c r="D57" s="306">
        <f>+sum!H57/quantity!H57</f>
        <v>103.08468834688347</v>
      </c>
      <c r="E57" s="306">
        <f>+sum!I57/quantity!I57</f>
        <v>92.900059844404552</v>
      </c>
      <c r="F57" s="306">
        <f>+sum!J57/quantity!J57</f>
        <v>82.403667136812416</v>
      </c>
      <c r="G57" s="306">
        <f>+sum!K57/quantity!K57</f>
        <v>93.494883953082109</v>
      </c>
      <c r="H57" s="306">
        <f>+sum!L57/quantity!L57</f>
        <v>85.234062354583529</v>
      </c>
      <c r="I57" s="306">
        <f>+sum!M57/quantity!M57</f>
        <v>84.672297297297291</v>
      </c>
      <c r="J57" s="469">
        <f>+sum!N57/quantity!N57</f>
        <v>92.159591367407245</v>
      </c>
      <c r="K57" s="469">
        <f>+sum!O57/quantity!O57</f>
        <v>109.70559859390372</v>
      </c>
      <c r="L57" s="469"/>
      <c r="M57" s="300">
        <f t="shared" si="11"/>
        <v>90.120134555573088</v>
      </c>
      <c r="N57" s="37">
        <f t="shared" si="11"/>
        <v>79.937834084070076</v>
      </c>
      <c r="O57" s="37">
        <f t="shared" si="11"/>
        <v>90.697159250720787</v>
      </c>
      <c r="P57" s="37">
        <f t="shared" si="11"/>
        <v>82.683533045924364</v>
      </c>
      <c r="Q57" s="306">
        <f t="shared" si="12"/>
        <v>82.138578148844118</v>
      </c>
      <c r="R57" s="37">
        <f t="shared" si="13"/>
        <v>65.27471961190372</v>
      </c>
      <c r="S57" s="37">
        <f t="shared" si="13"/>
        <v>50.309658635296351</v>
      </c>
      <c r="T57" s="37">
        <f t="shared" si="13"/>
        <v>43.895166454534888</v>
      </c>
      <c r="U57" s="37">
        <f t="shared" si="13"/>
        <v>59.840375620736609</v>
      </c>
      <c r="V57" s="315">
        <f t="shared" si="13"/>
        <v>53.245824599362493</v>
      </c>
      <c r="W57" s="334">
        <f t="shared" si="14"/>
        <v>54.654203214569186</v>
      </c>
      <c r="X57" s="325"/>
      <c r="Y57" s="327"/>
      <c r="Z57" s="327"/>
      <c r="AA57" s="327"/>
      <c r="AB57" s="345"/>
      <c r="AC57" s="327"/>
      <c r="AD57" s="327"/>
      <c r="AE57" s="345"/>
      <c r="AF57" s="345"/>
      <c r="AG57" s="345"/>
      <c r="AH57" s="345"/>
      <c r="AI57" s="345"/>
      <c r="AJ57" s="345"/>
      <c r="AK57" s="345"/>
      <c r="AL57" s="292"/>
      <c r="AM57" s="292"/>
      <c r="AN57" s="345"/>
      <c r="AO57" s="345"/>
      <c r="AP57" s="345"/>
      <c r="AQ57" s="345"/>
      <c r="AR57" s="292"/>
      <c r="AS57" s="292"/>
      <c r="AT57" s="345"/>
      <c r="AU57" s="345"/>
      <c r="AV57" s="46"/>
      <c r="AW57" s="46"/>
      <c r="AX57" s="292"/>
      <c r="AY57" s="292"/>
      <c r="AZ57" s="347"/>
      <c r="BA57" s="6"/>
      <c r="BB57" s="46"/>
      <c r="BC57" s="292"/>
      <c r="BD57" s="292"/>
    </row>
    <row r="58" spans="1:56" ht="13.5" thickBot="1">
      <c r="A58" s="35" t="s">
        <v>89</v>
      </c>
      <c r="B58" s="130" t="s">
        <v>90</v>
      </c>
      <c r="C58" s="130" t="s">
        <v>396</v>
      </c>
      <c r="D58" s="306">
        <f>+sum!H58/quantity!H58</f>
        <v>49.287679425837318</v>
      </c>
      <c r="E58" s="306">
        <f>+sum!I58/quantity!I58</f>
        <v>74.29265471370735</v>
      </c>
      <c r="F58" s="306">
        <f>+sum!J58/quantity!J58</f>
        <v>74.071176470588242</v>
      </c>
      <c r="G58" s="306">
        <f>+sum!K58/quantity!K58</f>
        <v>42.424611032531821</v>
      </c>
      <c r="H58" s="306">
        <f>+sum!L58/quantity!L58</f>
        <v>117.6312769010043</v>
      </c>
      <c r="I58" s="306">
        <f>+sum!M58/quantity!M58</f>
        <v>88.849517319704717</v>
      </c>
      <c r="J58" s="469">
        <f>+sum!N58/quantity!N58</f>
        <v>193.97894778344977</v>
      </c>
      <c r="K58" s="469">
        <f>+sum!O58/quantity!O58</f>
        <v>57.962186838213363</v>
      </c>
      <c r="L58" s="469"/>
      <c r="M58" s="300">
        <f t="shared" si="11"/>
        <v>150.7327096328298</v>
      </c>
      <c r="N58" s="37">
        <f t="shared" si="11"/>
        <v>150.28335140436548</v>
      </c>
      <c r="O58" s="37">
        <f t="shared" si="11"/>
        <v>86.075488898534388</v>
      </c>
      <c r="P58" s="37">
        <f t="shared" si="11"/>
        <v>238.66263997679766</v>
      </c>
      <c r="Q58" s="306">
        <f t="shared" si="12"/>
        <v>180.26719528030469</v>
      </c>
      <c r="R58" s="37">
        <f t="shared" si="13"/>
        <v>31.209673390259539</v>
      </c>
      <c r="S58" s="37">
        <f t="shared" si="13"/>
        <v>40.232892250194588</v>
      </c>
      <c r="T58" s="37">
        <f t="shared" si="13"/>
        <v>39.456576796049006</v>
      </c>
      <c r="U58" s="37">
        <f t="shared" si="13"/>
        <v>27.153407249794881</v>
      </c>
      <c r="V58" s="315">
        <f t="shared" si="13"/>
        <v>73.484404758435147</v>
      </c>
      <c r="W58" s="334">
        <f t="shared" si="14"/>
        <v>57.350511679839919</v>
      </c>
      <c r="X58" s="325"/>
      <c r="Y58" s="327"/>
      <c r="Z58" s="327"/>
      <c r="AA58" s="327"/>
      <c r="AB58" s="345"/>
      <c r="AC58" s="327"/>
      <c r="AD58" s="327"/>
      <c r="AE58" s="345"/>
      <c r="AF58" s="345"/>
      <c r="AG58" s="345"/>
      <c r="AH58" s="345"/>
      <c r="AI58" s="345"/>
      <c r="AJ58" s="345"/>
      <c r="AK58" s="345"/>
      <c r="AL58" s="292"/>
      <c r="AM58" s="292"/>
      <c r="AN58" s="345"/>
      <c r="AO58" s="345"/>
      <c r="AP58" s="345"/>
      <c r="AQ58" s="345"/>
      <c r="AR58" s="292"/>
      <c r="AS58" s="292"/>
      <c r="AT58" s="345"/>
      <c r="AU58" s="345"/>
      <c r="AV58" s="46"/>
      <c r="AW58" s="46"/>
      <c r="AX58" s="292"/>
      <c r="AY58" s="292"/>
      <c r="AZ58" s="347"/>
      <c r="BA58" s="6"/>
      <c r="BB58" s="46"/>
      <c r="BC58" s="292"/>
      <c r="BD58" s="292"/>
    </row>
    <row r="59" spans="1:56" ht="13.5" thickBot="1">
      <c r="A59" s="35" t="s">
        <v>91</v>
      </c>
      <c r="B59" s="130" t="s">
        <v>92</v>
      </c>
      <c r="C59" s="130" t="s">
        <v>396</v>
      </c>
      <c r="D59" s="306">
        <f>+sum!H59/quantity!H59</f>
        <v>75.64835515809645</v>
      </c>
      <c r="E59" s="306">
        <f>+sum!I59/quantity!I59</f>
        <v>76.627906976744185</v>
      </c>
      <c r="F59" s="306">
        <f>+sum!J59/quantity!J59</f>
        <v>64.975754493048484</v>
      </c>
      <c r="G59" s="306">
        <f>+sum!K59/quantity!K59</f>
        <v>125.10801203171999</v>
      </c>
      <c r="H59" s="306">
        <f>+sum!L59/quantity!L59</f>
        <v>71.772935779816507</v>
      </c>
      <c r="I59" s="306">
        <f>+sum!M59/quantity!M59</f>
        <v>147.25825571549535</v>
      </c>
      <c r="J59" s="469">
        <f>+sum!N59/quantity!N59</f>
        <v>167.1315979958386</v>
      </c>
      <c r="K59" s="469">
        <f>+sum!O59/quantity!O59</f>
        <v>165.16389173157177</v>
      </c>
      <c r="L59" s="469"/>
      <c r="M59" s="300">
        <f t="shared" si="11"/>
        <v>101.29487523767118</v>
      </c>
      <c r="N59" s="37">
        <f t="shared" si="11"/>
        <v>85.891827201340405</v>
      </c>
      <c r="O59" s="37">
        <f t="shared" si="11"/>
        <v>165.38100765080549</v>
      </c>
      <c r="P59" s="37">
        <f t="shared" si="11"/>
        <v>94.877060617933111</v>
      </c>
      <c r="Q59" s="306">
        <f t="shared" si="12"/>
        <v>194.66154341061662</v>
      </c>
      <c r="R59" s="37">
        <f t="shared" si="13"/>
        <v>47.901635550666569</v>
      </c>
      <c r="S59" s="37">
        <f t="shared" si="13"/>
        <v>41.497538843291082</v>
      </c>
      <c r="T59" s="37">
        <f t="shared" si="13"/>
        <v>34.611585358768821</v>
      </c>
      <c r="U59" s="37">
        <f t="shared" si="13"/>
        <v>80.07401171703323</v>
      </c>
      <c r="V59" s="315">
        <f t="shared" si="13"/>
        <v>44.836642111637047</v>
      </c>
      <c r="W59" s="334">
        <f t="shared" si="14"/>
        <v>95.052134993325339</v>
      </c>
      <c r="X59" s="325"/>
      <c r="Y59" s="327"/>
      <c r="Z59" s="327"/>
      <c r="AA59" s="327"/>
      <c r="AB59" s="345"/>
      <c r="AC59" s="327"/>
      <c r="AD59" s="327"/>
      <c r="AE59" s="345"/>
      <c r="AF59" s="345"/>
      <c r="AG59" s="345"/>
      <c r="AH59" s="345"/>
      <c r="AI59" s="345"/>
      <c r="AJ59" s="345"/>
      <c r="AK59" s="345"/>
      <c r="AL59" s="292"/>
      <c r="AM59" s="292"/>
      <c r="AN59" s="345"/>
      <c r="AO59" s="345"/>
      <c r="AP59" s="345"/>
      <c r="AQ59" s="345"/>
      <c r="AR59" s="292"/>
      <c r="AS59" s="292"/>
      <c r="AT59" s="345"/>
      <c r="AU59" s="345"/>
      <c r="AV59" s="46"/>
      <c r="AW59" s="46"/>
      <c r="AX59" s="292"/>
      <c r="AY59" s="292"/>
      <c r="AZ59" s="347"/>
      <c r="BA59" s="6"/>
      <c r="BB59" s="46"/>
      <c r="BC59" s="292"/>
      <c r="BD59" s="292"/>
    </row>
    <row r="60" spans="1:56" ht="13.5" thickBot="1">
      <c r="A60" s="35" t="s">
        <v>93</v>
      </c>
      <c r="B60" s="130" t="s">
        <v>94</v>
      </c>
      <c r="C60" s="130" t="s">
        <v>400</v>
      </c>
      <c r="D60" s="306">
        <f>+sum!H60/quantity!H60</f>
        <v>132.59505668091433</v>
      </c>
      <c r="E60" s="306">
        <f>+sum!I60/quantity!I60</f>
        <v>118.30720588235295</v>
      </c>
      <c r="F60" s="306">
        <f>+sum!J60/quantity!J60</f>
        <v>131.93817116823951</v>
      </c>
      <c r="G60" s="306">
        <f>+sum!K60/quantity!K60</f>
        <v>72.488709397255519</v>
      </c>
      <c r="H60" s="306">
        <f>+sum!L60/quantity!L60</f>
        <v>84.04743044822257</v>
      </c>
      <c r="I60" s="306">
        <f>+sum!M60/quantity!M60</f>
        <v>80.714149322130993</v>
      </c>
      <c r="J60" s="469">
        <f>+sum!N60/quantity!N60</f>
        <v>160.6706352820394</v>
      </c>
      <c r="K60" s="469">
        <f>+sum!O60/quantity!O60</f>
        <v>193.24336578650158</v>
      </c>
      <c r="L60" s="469"/>
      <c r="M60" s="300">
        <f t="shared" si="11"/>
        <v>89.22444685630731</v>
      </c>
      <c r="N60" s="37">
        <f t="shared" si="11"/>
        <v>99.504592758495065</v>
      </c>
      <c r="O60" s="37">
        <f t="shared" si="11"/>
        <v>54.669239722637045</v>
      </c>
      <c r="P60" s="37">
        <f t="shared" si="11"/>
        <v>63.386548904669922</v>
      </c>
      <c r="Q60" s="306">
        <f t="shared" si="12"/>
        <v>60.872668516117422</v>
      </c>
      <c r="R60" s="37">
        <f t="shared" si="13"/>
        <v>83.961112805099063</v>
      </c>
      <c r="S60" s="37">
        <f t="shared" si="13"/>
        <v>64.068797716661479</v>
      </c>
      <c r="T60" s="37">
        <f t="shared" si="13"/>
        <v>70.281435115277276</v>
      </c>
      <c r="U60" s="37">
        <f t="shared" si="13"/>
        <v>46.395603857543414</v>
      </c>
      <c r="V60" s="315">
        <f t="shared" si="13"/>
        <v>52.504534173860385</v>
      </c>
      <c r="W60" s="334">
        <f t="shared" si="14"/>
        <v>52.099301190020256</v>
      </c>
      <c r="X60" s="325"/>
      <c r="Y60" s="327"/>
      <c r="Z60" s="327"/>
      <c r="AA60" s="327"/>
      <c r="AB60" s="345"/>
      <c r="AC60" s="327"/>
      <c r="AD60" s="327"/>
      <c r="AE60" s="345"/>
      <c r="AF60" s="345"/>
      <c r="AG60" s="345"/>
      <c r="AH60" s="345"/>
      <c r="AI60" s="345"/>
      <c r="AJ60" s="345"/>
      <c r="AK60" s="345"/>
      <c r="AL60" s="292"/>
      <c r="AM60" s="292"/>
      <c r="AN60" s="345"/>
      <c r="AO60" s="345"/>
      <c r="AP60" s="345"/>
      <c r="AQ60" s="345"/>
      <c r="AR60" s="292"/>
      <c r="AS60" s="292"/>
      <c r="AT60" s="345"/>
      <c r="AU60" s="345"/>
      <c r="AV60" s="46"/>
      <c r="AW60" s="46"/>
      <c r="AX60" s="292"/>
      <c r="AY60" s="292"/>
      <c r="AZ60" s="347"/>
      <c r="BA60" s="6"/>
      <c r="BB60" s="46"/>
      <c r="BC60" s="292"/>
      <c r="BD60" s="292"/>
    </row>
    <row r="61" spans="1:56" ht="13.5" thickBot="1">
      <c r="A61" s="35" t="s">
        <v>95</v>
      </c>
      <c r="B61" s="130" t="s">
        <v>96</v>
      </c>
      <c r="C61" s="130" t="s">
        <v>397</v>
      </c>
      <c r="D61" s="306">
        <f>+sum!H61/quantity!H61</f>
        <v>46.276391055642229</v>
      </c>
      <c r="E61" s="306">
        <f>+sum!I61/quantity!I61</f>
        <v>45.270515143670721</v>
      </c>
      <c r="F61" s="306">
        <f>+sum!J61/quantity!J61</f>
        <v>48.648563462237846</v>
      </c>
      <c r="G61" s="306">
        <f>+sum!K61/quantity!K61</f>
        <v>74.411949192410219</v>
      </c>
      <c r="H61" s="306">
        <f>+sum!L61/quantity!L61</f>
        <v>111.59817981246553</v>
      </c>
      <c r="I61" s="306">
        <f>+sum!M61/quantity!M61</f>
        <v>131.08548766157463</v>
      </c>
      <c r="J61" s="469">
        <f>+sum!N61/quantity!N61</f>
        <v>147.49404134676308</v>
      </c>
      <c r="K61" s="469">
        <f>+sum!O61/quantity!O61</f>
        <v>154.18308424900133</v>
      </c>
      <c r="L61" s="469"/>
      <c r="M61" s="300">
        <f t="shared" si="11"/>
        <v>97.826373472464496</v>
      </c>
      <c r="N61" s="37">
        <f t="shared" si="11"/>
        <v>105.12609637977891</v>
      </c>
      <c r="O61" s="37">
        <f t="shared" si="11"/>
        <v>160.79894627681338</v>
      </c>
      <c r="P61" s="37">
        <f t="shared" si="11"/>
        <v>241.1557540826403</v>
      </c>
      <c r="Q61" s="306">
        <f t="shared" si="12"/>
        <v>283.26644466280629</v>
      </c>
      <c r="R61" s="37">
        <f t="shared" si="13"/>
        <v>29.302881924065876</v>
      </c>
      <c r="S61" s="37">
        <f t="shared" si="13"/>
        <v>24.516067771502804</v>
      </c>
      <c r="T61" s="37">
        <f t="shared" si="13"/>
        <v>25.914341741654901</v>
      </c>
      <c r="U61" s="37">
        <f t="shared" si="13"/>
        <v>47.626552406648614</v>
      </c>
      <c r="V61" s="315">
        <f t="shared" si="13"/>
        <v>69.715521515127136</v>
      </c>
      <c r="W61" s="334">
        <f t="shared" si="14"/>
        <v>84.612950277956926</v>
      </c>
      <c r="X61" s="325"/>
      <c r="Y61" s="327"/>
      <c r="Z61" s="327"/>
      <c r="AA61" s="327"/>
      <c r="AB61" s="345"/>
      <c r="AC61" s="327"/>
      <c r="AD61" s="327"/>
      <c r="AE61" s="345"/>
      <c r="AF61" s="345"/>
      <c r="AG61" s="345"/>
      <c r="AH61" s="345"/>
      <c r="AI61" s="345"/>
      <c r="AJ61" s="345"/>
      <c r="AK61" s="345"/>
      <c r="AL61" s="292"/>
      <c r="AM61" s="292"/>
      <c r="AN61" s="345"/>
      <c r="AO61" s="345"/>
      <c r="AP61" s="345"/>
      <c r="AQ61" s="345"/>
      <c r="AR61" s="292"/>
      <c r="AS61" s="292"/>
      <c r="AT61" s="345"/>
      <c r="AU61" s="345"/>
      <c r="AV61" s="46"/>
      <c r="AW61" s="46"/>
      <c r="AX61" s="292"/>
      <c r="AY61" s="292"/>
      <c r="AZ61" s="347"/>
      <c r="BA61" s="6"/>
      <c r="BB61" s="46"/>
      <c r="BC61" s="292"/>
      <c r="BD61" s="292"/>
    </row>
    <row r="62" spans="1:56" s="415" customFormat="1" ht="13.5" thickBot="1">
      <c r="A62" s="416" t="s">
        <v>97</v>
      </c>
      <c r="B62" s="417" t="s">
        <v>98</v>
      </c>
      <c r="C62" s="417" t="s">
        <v>400</v>
      </c>
      <c r="D62" s="418">
        <f>+sum!H62/quantity!H62</f>
        <v>31.361331827531966</v>
      </c>
      <c r="E62" s="418">
        <f>+sum!I62/quantity!I62</f>
        <v>120.85760179905229</v>
      </c>
      <c r="F62" s="418">
        <f>+sum!J62/quantity!J62</f>
        <v>114.97786407766991</v>
      </c>
      <c r="G62" s="418">
        <f>+sum!K62/quantity!K62</f>
        <v>114.03107098381071</v>
      </c>
      <c r="H62" s="418">
        <f>+sum!L62/quantity!L62</f>
        <v>113.80613369245837</v>
      </c>
      <c r="I62" s="418">
        <f>+sum!M62/quantity!M62</f>
        <v>144.64590263078318</v>
      </c>
      <c r="J62" s="469">
        <f>+sum!N62/quantity!N62</f>
        <v>251.57423336444012</v>
      </c>
      <c r="K62" s="469">
        <f>+sum!O62/quantity!O62</f>
        <v>303.10378083418044</v>
      </c>
      <c r="L62" s="469"/>
      <c r="M62" s="419">
        <f t="shared" si="11"/>
        <v>385.37139450484676</v>
      </c>
      <c r="N62" s="420">
        <f t="shared" si="11"/>
        <v>366.62302707671165</v>
      </c>
      <c r="O62" s="420">
        <f t="shared" si="11"/>
        <v>363.6040446589177</v>
      </c>
      <c r="P62" s="420">
        <f t="shared" si="11"/>
        <v>362.88680059355289</v>
      </c>
      <c r="Q62" s="418">
        <f t="shared" si="12"/>
        <v>461.22372425459054</v>
      </c>
      <c r="R62" s="420">
        <f t="shared" si="13"/>
        <v>19.85845012024922</v>
      </c>
      <c r="S62" s="420">
        <f t="shared" si="13"/>
        <v>65.449954501370769</v>
      </c>
      <c r="T62" s="420">
        <f t="shared" si="13"/>
        <v>61.246940307848995</v>
      </c>
      <c r="U62" s="420">
        <f t="shared" si="13"/>
        <v>72.984337020305659</v>
      </c>
      <c r="V62" s="421">
        <f t="shared" si="13"/>
        <v>71.094833045868214</v>
      </c>
      <c r="W62" s="422">
        <f t="shared" si="14"/>
        <v>93.365915522289171</v>
      </c>
      <c r="X62" s="423"/>
      <c r="Y62" s="424"/>
      <c r="Z62" s="424"/>
      <c r="AA62" s="424"/>
      <c r="AB62" s="425"/>
      <c r="AC62" s="424"/>
      <c r="AD62" s="424"/>
      <c r="AE62" s="425"/>
      <c r="AF62" s="425"/>
      <c r="AG62" s="425"/>
      <c r="AH62" s="425"/>
      <c r="AI62" s="425"/>
      <c r="AJ62" s="425"/>
      <c r="AK62" s="425"/>
      <c r="AL62" s="426"/>
      <c r="AM62" s="426"/>
      <c r="AN62" s="425"/>
      <c r="AO62" s="425"/>
      <c r="AP62" s="425"/>
      <c r="AQ62" s="425"/>
      <c r="AR62" s="426"/>
      <c r="AS62" s="426"/>
      <c r="AT62" s="425"/>
      <c r="AU62" s="425"/>
      <c r="AV62" s="427"/>
      <c r="AW62" s="427"/>
      <c r="AX62" s="426"/>
      <c r="AY62" s="426"/>
      <c r="AZ62" s="428"/>
      <c r="BA62" s="429"/>
      <c r="BB62" s="427"/>
      <c r="BC62" s="426"/>
      <c r="BD62" s="426"/>
    </row>
    <row r="63" spans="1:56" ht="13.5" thickBot="1">
      <c r="A63" s="35" t="s">
        <v>99</v>
      </c>
      <c r="B63" s="130" t="s">
        <v>100</v>
      </c>
      <c r="C63" s="130" t="s">
        <v>396</v>
      </c>
      <c r="D63" s="306">
        <f>+sum!H63/quantity!H63</f>
        <v>122.25175580767153</v>
      </c>
      <c r="E63" s="306">
        <f>+sum!I63/quantity!I63</f>
        <v>111.49259162984143</v>
      </c>
      <c r="F63" s="306">
        <f>+sum!J63/quantity!J63</f>
        <v>134.70247435123719</v>
      </c>
      <c r="G63" s="306">
        <f>+sum!K63/quantity!K63</f>
        <v>172.19183965640659</v>
      </c>
      <c r="H63" s="306">
        <f>+sum!L63/quantity!L63</f>
        <v>230.45242795104619</v>
      </c>
      <c r="I63" s="306">
        <f>+sum!M63/quantity!M63</f>
        <v>274.17450271247742</v>
      </c>
      <c r="J63" s="469">
        <f>+sum!N63/quantity!N63</f>
        <v>318.66824482962215</v>
      </c>
      <c r="K63" s="469">
        <f>+sum!O63/quantity!O63</f>
        <v>214.72554040652378</v>
      </c>
      <c r="L63" s="469"/>
      <c r="M63" s="300">
        <f t="shared" si="11"/>
        <v>91.199174108585737</v>
      </c>
      <c r="N63" s="37">
        <f t="shared" si="11"/>
        <v>110.18449057136922</v>
      </c>
      <c r="O63" s="37">
        <f t="shared" si="11"/>
        <v>140.85019762603787</v>
      </c>
      <c r="P63" s="37">
        <f t="shared" si="11"/>
        <v>188.50643610681365</v>
      </c>
      <c r="Q63" s="306">
        <f t="shared" si="12"/>
        <v>224.27040078165686</v>
      </c>
      <c r="R63" s="37">
        <f t="shared" si="13"/>
        <v>77.411584691956222</v>
      </c>
      <c r="S63" s="37">
        <f t="shared" si="13"/>
        <v>60.3783704193132</v>
      </c>
      <c r="T63" s="37">
        <f t="shared" si="13"/>
        <v>71.753936917254464</v>
      </c>
      <c r="U63" s="37">
        <f t="shared" si="13"/>
        <v>110.20949947417249</v>
      </c>
      <c r="V63" s="315">
        <f t="shared" si="13"/>
        <v>143.96391792440201</v>
      </c>
      <c r="W63" s="334">
        <f t="shared" si="14"/>
        <v>176.97392731517988</v>
      </c>
      <c r="X63" s="325"/>
      <c r="Y63" s="327"/>
      <c r="Z63" s="327"/>
      <c r="AA63" s="327"/>
      <c r="AB63" s="345"/>
      <c r="AC63" s="327"/>
      <c r="AD63" s="327"/>
      <c r="AE63" s="345"/>
      <c r="AF63" s="345"/>
      <c r="AG63" s="345"/>
      <c r="AH63" s="345"/>
      <c r="AI63" s="345"/>
      <c r="AJ63" s="345"/>
      <c r="AK63" s="345"/>
      <c r="AL63" s="292"/>
      <c r="AM63" s="292"/>
      <c r="AN63" s="345"/>
      <c r="AO63" s="345"/>
      <c r="AP63" s="345"/>
      <c r="AQ63" s="345"/>
      <c r="AR63" s="292"/>
      <c r="AS63" s="292"/>
      <c r="AT63" s="345"/>
      <c r="AU63" s="345"/>
      <c r="AV63" s="46"/>
      <c r="AW63" s="46"/>
      <c r="AX63" s="292"/>
      <c r="AY63" s="292"/>
      <c r="AZ63" s="347"/>
      <c r="BA63" s="6"/>
      <c r="BB63" s="46"/>
      <c r="BC63" s="292"/>
      <c r="BD63" s="292"/>
    </row>
    <row r="64" spans="1:56" ht="13.5" thickBot="1">
      <c r="A64" s="35" t="s">
        <v>101</v>
      </c>
      <c r="B64" s="130" t="s">
        <v>102</v>
      </c>
      <c r="C64" s="130" t="s">
        <v>387</v>
      </c>
      <c r="D64" s="306">
        <f>+sum!H64/quantity!H64</f>
        <v>167.01593625498009</v>
      </c>
      <c r="E64" s="306">
        <f>+sum!I64/quantity!I64</f>
        <v>64.280892448512589</v>
      </c>
      <c r="F64" s="306">
        <f>+sum!J64/quantity!J64</f>
        <v>647.01554404145077</v>
      </c>
      <c r="G64" s="306">
        <f>+sum!K64/quantity!K64</f>
        <v>238.21400778210116</v>
      </c>
      <c r="H64" s="306">
        <f>+sum!L64/quantity!L64</f>
        <v>311.57114228456913</v>
      </c>
      <c r="I64" s="306">
        <f>+sum!M64/quantity!M64</f>
        <v>399.55555555555554</v>
      </c>
      <c r="J64" s="469">
        <f>+sum!N64/quantity!N64</f>
        <v>531.18763054072872</v>
      </c>
      <c r="K64" s="469">
        <f>+sum!O64/quantity!O64</f>
        <v>386.36902696184296</v>
      </c>
      <c r="L64" s="469"/>
      <c r="M64" s="300">
        <f t="shared" si="11"/>
        <v>38.487879593942552</v>
      </c>
      <c r="N64" s="37">
        <f t="shared" si="11"/>
        <v>387.39748945493699</v>
      </c>
      <c r="O64" s="37">
        <f t="shared" si="11"/>
        <v>142.62950777249443</v>
      </c>
      <c r="P64" s="37">
        <f t="shared" si="11"/>
        <v>186.55174426522947</v>
      </c>
      <c r="Q64" s="306">
        <f t="shared" si="12"/>
        <v>239.23199457180036</v>
      </c>
      <c r="R64" s="37">
        <f t="shared" ref="R64:V114" si="15">+D64/D$3*100</f>
        <v>105.75691292850482</v>
      </c>
      <c r="S64" s="37">
        <f t="shared" si="15"/>
        <v>34.811062137885706</v>
      </c>
      <c r="T64" s="37">
        <f t="shared" si="15"/>
        <v>344.65523187478794</v>
      </c>
      <c r="U64" s="37">
        <f t="shared" si="15"/>
        <v>152.46626447448614</v>
      </c>
      <c r="V64" s="315">
        <f t="shared" si="15"/>
        <v>194.63887950443382</v>
      </c>
      <c r="W64" s="334">
        <f t="shared" si="14"/>
        <v>257.90478380631419</v>
      </c>
      <c r="X64" s="325"/>
      <c r="Y64" s="327"/>
      <c r="Z64" s="327"/>
      <c r="AA64" s="327"/>
      <c r="AB64" s="345"/>
      <c r="AC64" s="327"/>
      <c r="AD64" s="327"/>
      <c r="AE64" s="345"/>
      <c r="AF64" s="345"/>
      <c r="AG64" s="345"/>
      <c r="AH64" s="345"/>
      <c r="AI64" s="345"/>
      <c r="AJ64" s="345"/>
      <c r="AK64" s="345"/>
      <c r="AL64" s="292"/>
      <c r="AM64" s="292"/>
      <c r="AN64" s="345"/>
      <c r="AO64" s="345"/>
      <c r="AP64" s="345"/>
      <c r="AQ64" s="345"/>
      <c r="AR64" s="292"/>
      <c r="AS64" s="292"/>
      <c r="AT64" s="345"/>
      <c r="AU64" s="345"/>
      <c r="AV64" s="46"/>
      <c r="AW64" s="46"/>
      <c r="AX64" s="292"/>
      <c r="AY64" s="292"/>
      <c r="AZ64" s="347"/>
      <c r="BA64" s="6"/>
      <c r="BB64" s="46"/>
      <c r="BC64" s="292"/>
      <c r="BD64" s="292"/>
    </row>
    <row r="65" spans="1:56" ht="13.5" thickBot="1">
      <c r="A65" s="56" t="s">
        <v>103</v>
      </c>
      <c r="B65" s="131" t="s">
        <v>104</v>
      </c>
      <c r="C65" s="131"/>
      <c r="D65" s="310">
        <f>+sum!H65/quantity!H65</f>
        <v>79.776936212958319</v>
      </c>
      <c r="E65" s="310">
        <f>+sum!I65/quantity!I65</f>
        <v>123.63768342179208</v>
      </c>
      <c r="F65" s="310">
        <f>+sum!J65/quantity!J65</f>
        <v>109.12083931601619</v>
      </c>
      <c r="G65" s="310">
        <f>+sum!K65/quantity!K65</f>
        <v>113.1181011826544</v>
      </c>
      <c r="H65" s="310">
        <f>+sum!L65/quantity!L65</f>
        <v>115.83151686113604</v>
      </c>
      <c r="I65" s="310">
        <f>+sum!M65/quantity!M65</f>
        <v>144.51613333926744</v>
      </c>
      <c r="J65" s="470">
        <f>+sum!N65/quantity!N65</f>
        <v>131.45222063361342</v>
      </c>
      <c r="K65" s="470">
        <f>+sum!O65/quantity!O65</f>
        <v>143.21354811855869</v>
      </c>
      <c r="L65" s="470"/>
      <c r="M65" s="299">
        <f t="shared" si="11"/>
        <v>154.97923245855281</v>
      </c>
      <c r="N65" s="25">
        <f t="shared" si="11"/>
        <v>136.78243925628658</v>
      </c>
      <c r="O65" s="25">
        <f t="shared" si="11"/>
        <v>141.79298748788051</v>
      </c>
      <c r="P65" s="25">
        <f t="shared" si="11"/>
        <v>145.19424079151503</v>
      </c>
      <c r="Q65" s="25">
        <f t="shared" si="12"/>
        <v>181.15026748268807</v>
      </c>
      <c r="R65" s="25">
        <f t="shared" si="15"/>
        <v>50.515912947948664</v>
      </c>
      <c r="S65" s="25">
        <f t="shared" si="15"/>
        <v>66.955496668432389</v>
      </c>
      <c r="T65" s="25">
        <f t="shared" si="15"/>
        <v>58.126993274250658</v>
      </c>
      <c r="U65" s="25">
        <f t="shared" si="15"/>
        <v>72.400000706684494</v>
      </c>
      <c r="V65" s="314">
        <f t="shared" si="15"/>
        <v>72.360092426528382</v>
      </c>
      <c r="W65" s="314">
        <f t="shared" si="14"/>
        <v>93.282152149191944</v>
      </c>
      <c r="X65" s="323"/>
      <c r="Y65" s="324"/>
      <c r="Z65" s="324"/>
      <c r="AA65" s="324"/>
      <c r="AB65" s="344"/>
      <c r="AC65" s="324"/>
      <c r="AD65" s="324"/>
      <c r="AE65" s="344"/>
      <c r="AF65" s="344"/>
      <c r="AG65" s="344"/>
      <c r="AH65" s="344"/>
      <c r="AI65" s="344"/>
      <c r="AJ65" s="344"/>
      <c r="AK65" s="344"/>
      <c r="AL65" s="343"/>
      <c r="AM65" s="343"/>
      <c r="AN65" s="344"/>
      <c r="AO65" s="344"/>
      <c r="AP65" s="344"/>
      <c r="AQ65" s="344"/>
      <c r="AR65" s="343"/>
      <c r="AS65" s="343"/>
      <c r="AT65" s="344"/>
      <c r="AU65" s="344"/>
      <c r="AV65" s="93"/>
      <c r="AW65" s="93"/>
      <c r="AX65" s="343"/>
      <c r="AY65" s="343"/>
      <c r="AZ65" s="93"/>
      <c r="BA65" s="26"/>
      <c r="BB65" s="93"/>
      <c r="BC65" s="343"/>
      <c r="BD65" s="343"/>
    </row>
    <row r="66" spans="1:56" ht="13.5" thickBot="1">
      <c r="A66" s="35"/>
      <c r="B66" s="130" t="s">
        <v>105</v>
      </c>
      <c r="C66" s="130" t="s">
        <v>398</v>
      </c>
      <c r="D66" s="306">
        <f>+sum!H66/quantity!H66</f>
        <v>79.482307463574188</v>
      </c>
      <c r="E66" s="306">
        <f>+sum!I66/quantity!I66</f>
        <v>120.8647866955893</v>
      </c>
      <c r="F66" s="306">
        <f>+sum!J66/quantity!J66</f>
        <v>112.53792134831461</v>
      </c>
      <c r="G66" s="306">
        <f>+sum!K66/quantity!K66</f>
        <v>128.32671081677705</v>
      </c>
      <c r="H66" s="306">
        <f>+sum!L66/quantity!L66</f>
        <v>135.22914979757084</v>
      </c>
      <c r="I66" s="306">
        <f>+sum!M66/quantity!M66</f>
        <v>135.36743393009377</v>
      </c>
      <c r="J66" s="469">
        <f>+sum!N66/quantity!N66</f>
        <v>101.44523124424698</v>
      </c>
      <c r="K66" s="469">
        <f>+sum!O66/quantity!O66</f>
        <v>125.31774930795719</v>
      </c>
      <c r="L66" s="469"/>
      <c r="M66" s="300">
        <f t="shared" si="11"/>
        <v>152.06501994293538</v>
      </c>
      <c r="N66" s="37">
        <f t="shared" si="11"/>
        <v>141.58864398833592</v>
      </c>
      <c r="O66" s="37">
        <f t="shared" si="11"/>
        <v>161.45317733205934</v>
      </c>
      <c r="P66" s="37">
        <f t="shared" si="11"/>
        <v>170.13742317376074</v>
      </c>
      <c r="Q66" s="306">
        <f t="shared" si="12"/>
        <v>170.31140419788525</v>
      </c>
      <c r="R66" s="37">
        <f t="shared" si="15"/>
        <v>50.329349751085317</v>
      </c>
      <c r="S66" s="37">
        <f t="shared" si="15"/>
        <v>65.453845453569429</v>
      </c>
      <c r="T66" s="37">
        <f t="shared" si="15"/>
        <v>59.947220332198334</v>
      </c>
      <c r="U66" s="37">
        <f t="shared" si="15"/>
        <v>82.134104592323382</v>
      </c>
      <c r="V66" s="315">
        <f t="shared" si="15"/>
        <v>84.47781781053601</v>
      </c>
      <c r="W66" s="334">
        <f t="shared" si="14"/>
        <v>87.376857352449164</v>
      </c>
      <c r="X66" s="325"/>
      <c r="Y66" s="327"/>
      <c r="Z66" s="327"/>
      <c r="AA66" s="327"/>
      <c r="AB66" s="345"/>
      <c r="AC66" s="327"/>
      <c r="AD66" s="327"/>
      <c r="AE66" s="345"/>
      <c r="AF66" s="345"/>
      <c r="AG66" s="345"/>
      <c r="AH66" s="345"/>
      <c r="AI66" s="345"/>
      <c r="AJ66" s="345"/>
      <c r="AK66" s="345"/>
      <c r="AL66" s="292"/>
      <c r="AM66" s="292"/>
      <c r="AN66" s="345"/>
      <c r="AO66" s="345"/>
      <c r="AP66" s="345"/>
      <c r="AQ66" s="345"/>
      <c r="AR66" s="292"/>
      <c r="AS66" s="292"/>
      <c r="AT66" s="345"/>
      <c r="AU66" s="345"/>
      <c r="AV66" s="46"/>
      <c r="AW66" s="46"/>
      <c r="AX66" s="292"/>
      <c r="AY66" s="292"/>
      <c r="AZ66" s="347"/>
      <c r="BA66" s="6"/>
      <c r="BB66" s="46"/>
      <c r="BC66" s="292"/>
      <c r="BD66" s="292"/>
    </row>
    <row r="67" spans="1:56" ht="13.5" thickBot="1">
      <c r="A67" s="60"/>
      <c r="B67" s="132" t="s">
        <v>106</v>
      </c>
      <c r="C67" s="130" t="s">
        <v>398</v>
      </c>
      <c r="D67" s="306">
        <f>+sum!H67/quantity!H67</f>
        <v>54.573604060913702</v>
      </c>
      <c r="E67" s="306">
        <f>+sum!I67/quantity!I67</f>
        <v>103.91249999999999</v>
      </c>
      <c r="F67" s="306">
        <f>+sum!J67/quantity!J67</f>
        <v>109.48965517241379</v>
      </c>
      <c r="G67" s="306">
        <f>+sum!K67/quantity!K67</f>
        <v>163.58333333333334</v>
      </c>
      <c r="H67" s="306">
        <f>+sum!L67/quantity!L67</f>
        <v>170.59459459459458</v>
      </c>
      <c r="I67" s="306">
        <f>+sum!M67/quantity!M67</f>
        <v>155.32743362831857</v>
      </c>
      <c r="J67" s="469">
        <f>+sum!N67/quantity!N67</f>
        <v>196.38947368421051</v>
      </c>
      <c r="K67" s="469">
        <f>+sum!O67/quantity!O67</f>
        <v>204.82203389830508</v>
      </c>
      <c r="L67" s="469"/>
      <c r="M67" s="300">
        <f t="shared" si="11"/>
        <v>190.40798530369267</v>
      </c>
      <c r="N67" s="37">
        <f t="shared" si="11"/>
        <v>200.62749575821334</v>
      </c>
      <c r="O67" s="37">
        <f t="shared" si="11"/>
        <v>299.74808544941556</v>
      </c>
      <c r="P67" s="37">
        <f t="shared" si="11"/>
        <v>312.59543423993239</v>
      </c>
      <c r="Q67" s="306">
        <f t="shared" si="12"/>
        <v>284.62007650245334</v>
      </c>
      <c r="R67" s="37">
        <f t="shared" si="15"/>
        <v>34.556797526515389</v>
      </c>
      <c r="S67" s="37">
        <f t="shared" si="15"/>
        <v>56.273401886889175</v>
      </c>
      <c r="T67" s="37">
        <f t="shared" si="15"/>
        <v>58.323455810083757</v>
      </c>
      <c r="U67" s="37">
        <f t="shared" si="15"/>
        <v>104.69971936508442</v>
      </c>
      <c r="V67" s="315">
        <f t="shared" si="15"/>
        <v>106.570655093206</v>
      </c>
      <c r="W67" s="334">
        <f t="shared" si="14"/>
        <v>100.26062116293384</v>
      </c>
      <c r="X67" s="328"/>
      <c r="Y67" s="64"/>
      <c r="Z67" s="64"/>
      <c r="AA67" s="326"/>
      <c r="AB67" s="346"/>
      <c r="AC67" s="64"/>
      <c r="AD67" s="326"/>
      <c r="AE67" s="64"/>
      <c r="AF67" s="346"/>
      <c r="AG67" s="346"/>
      <c r="AH67" s="64"/>
      <c r="AI67" s="64"/>
      <c r="AJ67" s="346"/>
      <c r="AK67" s="346"/>
      <c r="AL67" s="350"/>
      <c r="AM67" s="350"/>
      <c r="AN67" s="345"/>
      <c r="AO67" s="345"/>
      <c r="AP67" s="345"/>
      <c r="AQ67" s="345"/>
      <c r="AR67" s="351"/>
      <c r="AS67" s="351"/>
      <c r="AT67" s="345"/>
      <c r="AU67" s="345"/>
      <c r="AV67" s="46"/>
      <c r="AW67" s="46"/>
      <c r="AX67" s="351"/>
      <c r="AY67" s="351"/>
      <c r="AZ67" s="46"/>
      <c r="BA67" s="6"/>
      <c r="BB67" s="46"/>
      <c r="BC67" s="351"/>
      <c r="BD67" s="351"/>
    </row>
    <row r="68" spans="1:56" ht="13.5" thickBot="1">
      <c r="A68" s="60"/>
      <c r="B68" s="132" t="s">
        <v>107</v>
      </c>
      <c r="C68" s="130" t="s">
        <v>398</v>
      </c>
      <c r="D68" s="306">
        <f>+sum!H68/quantity!H68</f>
        <v>178.97631578947369</v>
      </c>
      <c r="E68" s="306">
        <f>+sum!I68/quantity!I68</f>
        <v>379.79374999999999</v>
      </c>
      <c r="F68" s="306">
        <f>+sum!J68/quantity!J68</f>
        <v>430.83018867924528</v>
      </c>
      <c r="G68" s="306">
        <f>+sum!K68/quantity!K68</f>
        <v>500.40942028985506</v>
      </c>
      <c r="H68" s="306">
        <f>+sum!L68/quantity!L68</f>
        <v>753.28019323671492</v>
      </c>
      <c r="I68" s="306">
        <f>+sum!M68/quantity!M68</f>
        <v>293.82983193277312</v>
      </c>
      <c r="J68" s="469">
        <f>+sum!N68/quantity!N68</f>
        <v>172.49563933986315</v>
      </c>
      <c r="K68" s="469">
        <f>+sum!O68/quantity!O68</f>
        <v>155.89501468100229</v>
      </c>
      <c r="L68" s="469"/>
      <c r="M68" s="300">
        <f t="shared" si="11"/>
        <v>212.20335680992778</v>
      </c>
      <c r="N68" s="37">
        <f t="shared" si="11"/>
        <v>240.71910675936715</v>
      </c>
      <c r="O68" s="37">
        <f t="shared" si="11"/>
        <v>279.59532974099034</v>
      </c>
      <c r="P68" s="37">
        <f t="shared" si="11"/>
        <v>420.88261226853251</v>
      </c>
      <c r="Q68" s="306">
        <f t="shared" si="12"/>
        <v>164.17246641639409</v>
      </c>
      <c r="R68" s="37">
        <f t="shared" si="15"/>
        <v>113.33039870108537</v>
      </c>
      <c r="S68" s="37">
        <f t="shared" si="15"/>
        <v>205.67579769400902</v>
      </c>
      <c r="T68" s="37">
        <f t="shared" si="15"/>
        <v>229.49661711433492</v>
      </c>
      <c r="U68" s="37">
        <f t="shared" si="15"/>
        <v>320.2815641690824</v>
      </c>
      <c r="V68" s="315">
        <f t="shared" si="15"/>
        <v>470.57507216302605</v>
      </c>
      <c r="W68" s="334">
        <f t="shared" si="14"/>
        <v>189.66103268192646</v>
      </c>
      <c r="X68" s="328"/>
      <c r="Y68" s="64"/>
      <c r="Z68" s="64"/>
      <c r="AA68" s="326"/>
      <c r="AB68" s="346"/>
      <c r="AC68" s="64"/>
      <c r="AD68" s="326"/>
      <c r="AE68" s="64"/>
      <c r="AF68" s="346"/>
      <c r="AG68" s="346"/>
      <c r="AH68" s="64"/>
      <c r="AI68" s="64"/>
      <c r="AJ68" s="346"/>
      <c r="AK68" s="346"/>
      <c r="AL68" s="350"/>
      <c r="AM68" s="350"/>
      <c r="AN68" s="345"/>
      <c r="AO68" s="345"/>
      <c r="AP68" s="345"/>
      <c r="AQ68" s="345"/>
      <c r="AR68" s="351"/>
      <c r="AS68" s="351"/>
      <c r="AT68" s="345"/>
      <c r="AU68" s="345"/>
      <c r="AV68" s="46"/>
      <c r="AW68" s="46"/>
      <c r="AX68" s="351"/>
      <c r="AY68" s="351"/>
      <c r="AZ68" s="46"/>
      <c r="BA68" s="6"/>
      <c r="BB68" s="46"/>
      <c r="BC68" s="351"/>
      <c r="BD68" s="351"/>
    </row>
    <row r="69" spans="1:56" ht="13.5" thickBot="1">
      <c r="A69" s="35"/>
      <c r="B69" s="130" t="s">
        <v>104</v>
      </c>
      <c r="C69" s="130" t="s">
        <v>398</v>
      </c>
      <c r="D69" s="306">
        <f>+sum!H69/quantity!H69</f>
        <v>78.479532163742689</v>
      </c>
      <c r="E69" s="306">
        <f>+sum!I69/quantity!I69</f>
        <v>115.96986115814425</v>
      </c>
      <c r="F69" s="306">
        <f>+sum!J69/quantity!J69</f>
        <v>99.766871165644176</v>
      </c>
      <c r="G69" s="306">
        <f>+sum!K69/quantity!K69</f>
        <v>96.595682262674885</v>
      </c>
      <c r="H69" s="306">
        <f>+sum!L69/quantity!L69</f>
        <v>100.44495664581275</v>
      </c>
      <c r="I69" s="306">
        <f>+sum!M69/quantity!M69</f>
        <v>127.8000847098687</v>
      </c>
      <c r="J69" s="469">
        <f>+sum!N69/quantity!N69</f>
        <v>126.73701625845193</v>
      </c>
      <c r="K69" s="469">
        <f>+sum!O69/quantity!O69</f>
        <v>143.56641777447643</v>
      </c>
      <c r="L69" s="469"/>
      <c r="M69" s="300">
        <f t="shared" si="11"/>
        <v>147.77083649808247</v>
      </c>
      <c r="N69" s="37">
        <f t="shared" si="11"/>
        <v>127.12470170883125</v>
      </c>
      <c r="O69" s="37">
        <f t="shared" si="11"/>
        <v>123.0839170411133</v>
      </c>
      <c r="P69" s="37">
        <f t="shared" si="11"/>
        <v>127.98873015226513</v>
      </c>
      <c r="Q69" s="306">
        <f t="shared" si="12"/>
        <v>162.84511539036922</v>
      </c>
      <c r="R69" s="37">
        <f t="shared" si="15"/>
        <v>49.69437788882405</v>
      </c>
      <c r="S69" s="37">
        <f t="shared" si="15"/>
        <v>62.803017959523544</v>
      </c>
      <c r="T69" s="37">
        <f t="shared" si="15"/>
        <v>53.14427826607875</v>
      </c>
      <c r="U69" s="37">
        <f t="shared" si="15"/>
        <v>61.825007589083583</v>
      </c>
      <c r="V69" s="315">
        <f t="shared" si="15"/>
        <v>62.748089152480816</v>
      </c>
      <c r="W69" s="334">
        <f t="shared" si="14"/>
        <v>82.492291145090647</v>
      </c>
      <c r="X69" s="325"/>
      <c r="Y69" s="327"/>
      <c r="Z69" s="327"/>
      <c r="AA69" s="327"/>
      <c r="AB69" s="345"/>
      <c r="AC69" s="327"/>
      <c r="AD69" s="327"/>
      <c r="AE69" s="345"/>
      <c r="AF69" s="345"/>
      <c r="AG69" s="345"/>
      <c r="AH69" s="345"/>
      <c r="AI69" s="345"/>
      <c r="AJ69" s="345"/>
      <c r="AK69" s="345"/>
      <c r="AL69" s="292"/>
      <c r="AM69" s="292"/>
      <c r="AN69" s="345"/>
      <c r="AO69" s="345"/>
      <c r="AP69" s="345"/>
      <c r="AQ69" s="345"/>
      <c r="AR69" s="351"/>
      <c r="AS69" s="351"/>
      <c r="AT69" s="345"/>
      <c r="AU69" s="345"/>
      <c r="AV69" s="46"/>
      <c r="AW69" s="46"/>
      <c r="AX69" s="351"/>
      <c r="AY69" s="351"/>
      <c r="AZ69" s="46"/>
      <c r="BA69" s="6"/>
      <c r="BB69" s="46"/>
      <c r="BC69" s="351"/>
      <c r="BD69" s="351"/>
    </row>
    <row r="70" spans="1:56" ht="13.5" thickBot="1">
      <c r="A70" s="35"/>
      <c r="B70" s="130" t="s">
        <v>108</v>
      </c>
      <c r="C70" s="130" t="s">
        <v>398</v>
      </c>
      <c r="D70" s="306">
        <f>+sum!H70/quantity!H70</f>
        <v>71.023765996343698</v>
      </c>
      <c r="E70" s="306">
        <f>+sum!I70/quantity!I70</f>
        <v>181.44941634241246</v>
      </c>
      <c r="F70" s="306">
        <f>+sum!J70/quantity!J70</f>
        <v>141.09297052154196</v>
      </c>
      <c r="G70" s="306">
        <f>+sum!K70/quantity!K70</f>
        <v>381</v>
      </c>
      <c r="H70" s="306">
        <f>+sum!L70/quantity!L70</f>
        <v>300.55288461538464</v>
      </c>
      <c r="I70" s="306">
        <f>+sum!M70/quantity!M70</f>
        <v>330.67757009345792</v>
      </c>
      <c r="J70" s="469">
        <f>+sum!N70/quantity!N70</f>
        <v>275.40709035079556</v>
      </c>
      <c r="K70" s="469">
        <f>+sum!O70/quantity!O70</f>
        <v>269.85585585585585</v>
      </c>
      <c r="L70" s="469"/>
      <c r="M70" s="300">
        <f t="shared" si="11"/>
        <v>255.47704179999903</v>
      </c>
      <c r="N70" s="37">
        <f t="shared" si="11"/>
        <v>198.65599710497671</v>
      </c>
      <c r="O70" s="37">
        <f t="shared" si="11"/>
        <v>536.4401544401544</v>
      </c>
      <c r="P70" s="37">
        <f t="shared" si="11"/>
        <v>423.1722725472726</v>
      </c>
      <c r="Q70" s="306">
        <f t="shared" si="12"/>
        <v>465.58720937225598</v>
      </c>
      <c r="R70" s="37">
        <f t="shared" si="15"/>
        <v>44.973278626912169</v>
      </c>
      <c r="S70" s="37">
        <f t="shared" si="15"/>
        <v>98.26321114378014</v>
      </c>
      <c r="T70" s="37">
        <f t="shared" si="15"/>
        <v>75.158055967646604</v>
      </c>
      <c r="U70" s="37">
        <f t="shared" si="15"/>
        <v>243.85487363075188</v>
      </c>
      <c r="V70" s="315">
        <f t="shared" si="15"/>
        <v>187.75576025566053</v>
      </c>
      <c r="W70" s="334">
        <f t="shared" si="14"/>
        <v>213.44547970549365</v>
      </c>
      <c r="X70" s="325"/>
      <c r="Y70" s="327"/>
      <c r="Z70" s="327"/>
      <c r="AA70" s="327"/>
      <c r="AB70" s="345"/>
      <c r="AC70" s="327"/>
      <c r="AD70" s="327"/>
      <c r="AE70" s="345"/>
      <c r="AF70" s="345"/>
      <c r="AG70" s="345"/>
      <c r="AH70" s="345"/>
      <c r="AI70" s="345"/>
      <c r="AJ70" s="345"/>
      <c r="AK70" s="345"/>
      <c r="AL70" s="292"/>
      <c r="AM70" s="292"/>
      <c r="AN70" s="345"/>
      <c r="AO70" s="345"/>
      <c r="AP70" s="345"/>
      <c r="AQ70" s="345"/>
      <c r="AR70" s="351"/>
      <c r="AS70" s="351"/>
      <c r="AT70" s="345"/>
      <c r="AU70" s="345"/>
      <c r="AV70" s="46"/>
      <c r="AW70" s="46"/>
      <c r="AX70" s="351"/>
      <c r="AY70" s="351"/>
      <c r="AZ70" s="46"/>
      <c r="BA70" s="6"/>
      <c r="BB70" s="46"/>
      <c r="BC70" s="351"/>
      <c r="BD70" s="351"/>
    </row>
    <row r="71" spans="1:56" ht="13.5" thickBot="1">
      <c r="A71" s="35"/>
      <c r="B71" s="130" t="s">
        <v>109</v>
      </c>
      <c r="C71" s="130" t="s">
        <v>398</v>
      </c>
      <c r="D71" s="306">
        <f>+sum!H71/quantity!H71</f>
        <v>58.40096952908587</v>
      </c>
      <c r="E71" s="306">
        <f>+sum!I71/quantity!I71</f>
        <v>123.49164345403899</v>
      </c>
      <c r="F71" s="306">
        <f>+sum!J71/quantity!J71</f>
        <v>296.60493827160496</v>
      </c>
      <c r="G71" s="306">
        <f>+sum!K71/quantity!K71</f>
        <v>282.85432098765432</v>
      </c>
      <c r="H71" s="306">
        <f>+sum!L71/quantity!L71</f>
        <v>347.67391304347825</v>
      </c>
      <c r="I71" s="306">
        <f>+sum!M71/quantity!M71</f>
        <v>383.10204081632651</v>
      </c>
      <c r="J71" s="469">
        <f>+sum!N71/quantity!N71</f>
        <v>138.29758020752286</v>
      </c>
      <c r="K71" s="469">
        <f>+sum!O71/quantity!O71</f>
        <v>76.664387738132632</v>
      </c>
      <c r="L71" s="469"/>
      <c r="M71" s="300">
        <f t="shared" si="11"/>
        <v>211.45478311372133</v>
      </c>
      <c r="N71" s="37">
        <f t="shared" si="11"/>
        <v>507.87673674472921</v>
      </c>
      <c r="O71" s="37">
        <f t="shared" si="11"/>
        <v>484.33155008973313</v>
      </c>
      <c r="P71" s="37">
        <f t="shared" si="11"/>
        <v>595.3221596266884</v>
      </c>
      <c r="Q71" s="306">
        <f t="shared" si="12"/>
        <v>655.98575486923608</v>
      </c>
      <c r="R71" s="37">
        <f t="shared" si="15"/>
        <v>36.980340846028895</v>
      </c>
      <c r="S71" s="37">
        <f t="shared" si="15"/>
        <v>66.876409303611823</v>
      </c>
      <c r="T71" s="37">
        <f t="shared" si="15"/>
        <v>157.99689005409442</v>
      </c>
      <c r="U71" s="37">
        <f t="shared" si="15"/>
        <v>181.03780761248441</v>
      </c>
      <c r="V71" s="315">
        <f t="shared" si="15"/>
        <v>217.19232523112919</v>
      </c>
      <c r="W71" s="334">
        <f t="shared" si="14"/>
        <v>247.28438295673865</v>
      </c>
      <c r="X71" s="325"/>
      <c r="Y71" s="327"/>
      <c r="Z71" s="327"/>
      <c r="AA71" s="327"/>
      <c r="AB71" s="345"/>
      <c r="AC71" s="327"/>
      <c r="AD71" s="327"/>
      <c r="AE71" s="345"/>
      <c r="AF71" s="345"/>
      <c r="AG71" s="345"/>
      <c r="AH71" s="345"/>
      <c r="AI71" s="345"/>
      <c r="AJ71" s="345"/>
      <c r="AK71" s="345"/>
      <c r="AL71" s="292"/>
      <c r="AM71" s="292"/>
      <c r="AN71" s="345"/>
      <c r="AO71" s="345"/>
      <c r="AP71" s="345"/>
      <c r="AQ71" s="345"/>
      <c r="AR71" s="351"/>
      <c r="AS71" s="351"/>
      <c r="AT71" s="345"/>
      <c r="AU71" s="345"/>
      <c r="AV71" s="46"/>
      <c r="AW71" s="46"/>
      <c r="AX71" s="351"/>
      <c r="AY71" s="351"/>
      <c r="AZ71" s="46"/>
      <c r="BA71" s="6"/>
      <c r="BB71" s="46"/>
      <c r="BC71" s="351"/>
      <c r="BD71" s="351"/>
    </row>
    <row r="72" spans="1:56" ht="13.5" thickBot="1">
      <c r="A72" s="35"/>
      <c r="B72" s="130" t="s">
        <v>110</v>
      </c>
      <c r="C72" s="130" t="s">
        <v>398</v>
      </c>
      <c r="D72" s="306">
        <f>+sum!H72/quantity!H72</f>
        <v>102.68201563857515</v>
      </c>
      <c r="E72" s="306">
        <f>+sum!I72/quantity!I72</f>
        <v>182.77121464226289</v>
      </c>
      <c r="F72" s="306">
        <f>+sum!J72/quantity!J72</f>
        <v>106.8341416100873</v>
      </c>
      <c r="G72" s="306">
        <f>+sum!K72/quantity!K72</f>
        <v>205.27177177177177</v>
      </c>
      <c r="H72" s="306">
        <f>+sum!L72/quantity!L72</f>
        <v>228.65178571428572</v>
      </c>
      <c r="I72" s="306">
        <f>+sum!M72/quantity!M72</f>
        <v>202.72241379310344</v>
      </c>
      <c r="J72" s="469">
        <f>+sum!N72/quantity!N72</f>
        <v>90.937756798593469</v>
      </c>
      <c r="K72" s="469">
        <f>+sum!O72/quantity!O72</f>
        <v>131.56664637857577</v>
      </c>
      <c r="L72" s="469"/>
      <c r="M72" s="300">
        <f t="shared" si="11"/>
        <v>177.99729924039411</v>
      </c>
      <c r="N72" s="37">
        <f t="shared" si="11"/>
        <v>104.04367400239491</v>
      </c>
      <c r="O72" s="37">
        <f t="shared" si="11"/>
        <v>199.91015027821106</v>
      </c>
      <c r="P72" s="37">
        <f t="shared" si="11"/>
        <v>222.67948704776569</v>
      </c>
      <c r="Q72" s="306">
        <f t="shared" si="12"/>
        <v>197.42738057135054</v>
      </c>
      <c r="R72" s="37">
        <f t="shared" si="15"/>
        <v>65.019741413378796</v>
      </c>
      <c r="S72" s="37">
        <f t="shared" si="15"/>
        <v>98.979025766091127</v>
      </c>
      <c r="T72" s="37">
        <f t="shared" si="15"/>
        <v>56.908904566301509</v>
      </c>
      <c r="U72" s="37">
        <f t="shared" si="15"/>
        <v>131.38194741565866</v>
      </c>
      <c r="V72" s="315">
        <f t="shared" si="15"/>
        <v>142.83905448300115</v>
      </c>
      <c r="W72" s="334">
        <f t="shared" si="14"/>
        <v>130.85309308065646</v>
      </c>
      <c r="X72" s="325"/>
      <c r="Y72" s="327"/>
      <c r="Z72" s="327"/>
      <c r="AA72" s="327"/>
      <c r="AB72" s="345"/>
      <c r="AC72" s="327"/>
      <c r="AD72" s="327"/>
      <c r="AE72" s="345"/>
      <c r="AF72" s="345"/>
      <c r="AG72" s="345"/>
      <c r="AH72" s="345"/>
      <c r="AI72" s="345"/>
      <c r="AJ72" s="345"/>
      <c r="AK72" s="345"/>
      <c r="AL72" s="292"/>
      <c r="AM72" s="292"/>
      <c r="AN72" s="345"/>
      <c r="AO72" s="345"/>
      <c r="AP72" s="345"/>
      <c r="AQ72" s="345"/>
      <c r="AR72" s="351"/>
      <c r="AS72" s="351"/>
      <c r="AT72" s="345"/>
      <c r="AU72" s="345"/>
      <c r="AV72" s="46"/>
      <c r="AW72" s="46"/>
      <c r="AX72" s="351"/>
      <c r="AY72" s="351"/>
      <c r="AZ72" s="46"/>
      <c r="BA72" s="6"/>
      <c r="BB72" s="46"/>
      <c r="BC72" s="351"/>
      <c r="BD72" s="351"/>
    </row>
    <row r="73" spans="1:56" ht="13.5" thickBot="1">
      <c r="A73" s="60"/>
      <c r="B73" s="132" t="s">
        <v>111</v>
      </c>
      <c r="C73" s="130" t="s">
        <v>398</v>
      </c>
      <c r="D73" s="306">
        <f>+sum!H73/quantity!H73</f>
        <v>61.414572864321606</v>
      </c>
      <c r="E73" s="306">
        <f>+sum!I73/quantity!I73</f>
        <v>95.247191011235955</v>
      </c>
      <c r="F73" s="306">
        <f>+sum!J73/quantity!J73</f>
        <v>103.29953917050692</v>
      </c>
      <c r="G73" s="306">
        <f>+sum!K73/quantity!K73</f>
        <v>167.75144508670519</v>
      </c>
      <c r="H73" s="306">
        <f>+sum!L73/quantity!L73</f>
        <v>336.89473684210526</v>
      </c>
      <c r="I73" s="306">
        <f>+sum!M73/quantity!M73</f>
        <v>195.28985507246378</v>
      </c>
      <c r="J73" s="469">
        <f>+sum!N73/quantity!N73</f>
        <v>118.54337152209493</v>
      </c>
      <c r="K73" s="469">
        <f>+sum!O73/quantity!O73</f>
        <v>153.28383275877309</v>
      </c>
      <c r="L73" s="469"/>
      <c r="M73" s="300">
        <f t="shared" si="11"/>
        <v>155.08890898200676</v>
      </c>
      <c r="N73" s="37">
        <f t="shared" si="11"/>
        <v>168.20037061678909</v>
      </c>
      <c r="O73" s="37">
        <f t="shared" si="11"/>
        <v>273.14599330895828</v>
      </c>
      <c r="P73" s="37">
        <f t="shared" si="11"/>
        <v>548.55829997609908</v>
      </c>
      <c r="Q73" s="306">
        <f t="shared" si="12"/>
        <v>317.98618139688494</v>
      </c>
      <c r="R73" s="37">
        <f t="shared" si="15"/>
        <v>38.888598181658281</v>
      </c>
      <c r="S73" s="37">
        <f t="shared" si="15"/>
        <v>51.580738201588638</v>
      </c>
      <c r="T73" s="37">
        <f t="shared" si="15"/>
        <v>55.026076194374909</v>
      </c>
      <c r="U73" s="37">
        <f t="shared" si="15"/>
        <v>107.36747360366013</v>
      </c>
      <c r="V73" s="315">
        <f t="shared" si="15"/>
        <v>210.45856047219692</v>
      </c>
      <c r="W73" s="334">
        <f t="shared" si="14"/>
        <v>126.05553133155503</v>
      </c>
      <c r="X73" s="328"/>
      <c r="Y73" s="64"/>
      <c r="Z73" s="64"/>
      <c r="AA73" s="326"/>
      <c r="AB73" s="346"/>
      <c r="AC73" s="64"/>
      <c r="AD73" s="326"/>
      <c r="AE73" s="64"/>
      <c r="AF73" s="346"/>
      <c r="AG73" s="346"/>
      <c r="AH73" s="64"/>
      <c r="AI73" s="64"/>
      <c r="AJ73" s="346"/>
      <c r="AK73" s="346"/>
      <c r="AL73" s="350"/>
      <c r="AM73" s="350"/>
      <c r="AN73" s="345"/>
      <c r="AO73" s="345"/>
      <c r="AP73" s="345"/>
      <c r="AQ73" s="345"/>
      <c r="AR73" s="351"/>
      <c r="AS73" s="351"/>
      <c r="AT73" s="345"/>
      <c r="AU73" s="345"/>
      <c r="AV73" s="46"/>
      <c r="AW73" s="46"/>
      <c r="AX73" s="351"/>
      <c r="AY73" s="351"/>
      <c r="AZ73" s="46"/>
      <c r="BA73" s="6"/>
      <c r="BB73" s="46"/>
      <c r="BC73" s="351"/>
      <c r="BD73" s="351"/>
    </row>
    <row r="74" spans="1:56" ht="13.5" thickBot="1">
      <c r="A74" s="60"/>
      <c r="B74" s="132" t="s">
        <v>112</v>
      </c>
      <c r="C74" s="130" t="s">
        <v>398</v>
      </c>
      <c r="D74" s="306">
        <f>+sum!H74/quantity!H74</f>
        <v>118.71389645776567</v>
      </c>
      <c r="E74" s="306">
        <f>+sum!I74/quantity!I74</f>
        <v>165.2006920415225</v>
      </c>
      <c r="F74" s="306">
        <f>+sum!J74/quantity!J74</f>
        <v>186.57959183673469</v>
      </c>
      <c r="G74" s="306">
        <f>+sum!K74/quantity!K74</f>
        <v>255.47222222222223</v>
      </c>
      <c r="H74" s="306">
        <f>+sum!L74/quantity!L74</f>
        <v>96.065714285714279</v>
      </c>
      <c r="I74" s="306">
        <f>+sum!M74/quantity!M74</f>
        <v>294.54871794871792</v>
      </c>
      <c r="J74" s="469">
        <f>+sum!N74/quantity!N74</f>
        <v>281.36439267886857</v>
      </c>
      <c r="K74" s="469">
        <f>+sum!O74/quantity!O74</f>
        <v>483.61423220973785</v>
      </c>
      <c r="L74" s="469"/>
      <c r="M74" s="300">
        <f t="shared" si="11"/>
        <v>139.15868063541762</v>
      </c>
      <c r="N74" s="37">
        <f t="shared" si="11"/>
        <v>157.16743987348886</v>
      </c>
      <c r="O74" s="37">
        <f t="shared" si="11"/>
        <v>215.19993012200595</v>
      </c>
      <c r="P74" s="37">
        <f t="shared" si="11"/>
        <v>80.92204632495671</v>
      </c>
      <c r="Q74" s="306">
        <f t="shared" si="12"/>
        <v>248.11646044615193</v>
      </c>
      <c r="R74" s="37">
        <f t="shared" si="15"/>
        <v>75.171360844993018</v>
      </c>
      <c r="S74" s="37">
        <f t="shared" si="15"/>
        <v>89.463778999108001</v>
      </c>
      <c r="T74" s="37">
        <f t="shared" si="15"/>
        <v>99.388079745226918</v>
      </c>
      <c r="U74" s="37">
        <f t="shared" si="15"/>
        <v>163.51219544925817</v>
      </c>
      <c r="V74" s="315">
        <f t="shared" si="15"/>
        <v>60.012371011840493</v>
      </c>
      <c r="W74" s="334">
        <f t="shared" si="14"/>
        <v>190.12505862261403</v>
      </c>
      <c r="X74" s="328"/>
      <c r="Y74" s="64"/>
      <c r="Z74" s="64"/>
      <c r="AA74" s="326"/>
      <c r="AB74" s="346"/>
      <c r="AC74" s="64"/>
      <c r="AD74" s="326"/>
      <c r="AE74" s="64"/>
      <c r="AF74" s="346"/>
      <c r="AG74" s="346"/>
      <c r="AH74" s="64"/>
      <c r="AI74" s="64"/>
      <c r="AJ74" s="346"/>
      <c r="AK74" s="346"/>
      <c r="AL74" s="350"/>
      <c r="AM74" s="350"/>
      <c r="AN74" s="345"/>
      <c r="AO74" s="345"/>
      <c r="AP74" s="345"/>
      <c r="AQ74" s="345"/>
      <c r="AR74" s="351"/>
      <c r="AS74" s="351"/>
      <c r="AT74" s="345"/>
      <c r="AU74" s="345"/>
      <c r="AV74" s="46"/>
      <c r="AW74" s="46"/>
      <c r="AX74" s="351"/>
      <c r="AY74" s="351"/>
      <c r="AZ74" s="46"/>
      <c r="BA74" s="6"/>
      <c r="BB74" s="46"/>
      <c r="BC74" s="351"/>
      <c r="BD74" s="351"/>
    </row>
    <row r="75" spans="1:56" ht="13.5" thickBot="1">
      <c r="A75" s="60"/>
      <c r="B75" s="132" t="s">
        <v>113</v>
      </c>
      <c r="C75" s="130" t="s">
        <v>398</v>
      </c>
      <c r="D75" s="306">
        <f>+sum!H75/quantity!H75</f>
        <v>89.865509761388282</v>
      </c>
      <c r="E75" s="306">
        <f>+sum!I75/quantity!I75</f>
        <v>113.08484848484848</v>
      </c>
      <c r="F75" s="306">
        <f>+sum!J75/quantity!J75</f>
        <v>160.55378486055776</v>
      </c>
      <c r="G75" s="306">
        <f>+sum!K75/quantity!K75</f>
        <v>165.84782608695653</v>
      </c>
      <c r="H75" s="306">
        <f>+sum!L75/quantity!L75</f>
        <v>197.67391304347825</v>
      </c>
      <c r="I75" s="306">
        <f>+sum!M75/quantity!M75</f>
        <v>184.83043478260871</v>
      </c>
      <c r="J75" s="469">
        <f>+sum!N75/quantity!N75</f>
        <v>169.06916826319613</v>
      </c>
      <c r="K75" s="469">
        <f>+sum!O75/quantity!O75</f>
        <v>155.88155686677854</v>
      </c>
      <c r="L75" s="469"/>
      <c r="M75" s="300">
        <f t="shared" si="11"/>
        <v>125.8378757157361</v>
      </c>
      <c r="N75" s="37">
        <f t="shared" si="11"/>
        <v>178.6600724647995</v>
      </c>
      <c r="O75" s="37">
        <f t="shared" si="11"/>
        <v>184.5511437339166</v>
      </c>
      <c r="P75" s="37">
        <f t="shared" si="11"/>
        <v>219.96638484368899</v>
      </c>
      <c r="Q75" s="306">
        <f t="shared" si="12"/>
        <v>205.67449655977268</v>
      </c>
      <c r="R75" s="37">
        <f t="shared" si="15"/>
        <v>56.904144024923568</v>
      </c>
      <c r="S75" s="37">
        <f t="shared" si="15"/>
        <v>61.240650798564644</v>
      </c>
      <c r="T75" s="37">
        <f t="shared" si="15"/>
        <v>85.524532538812238</v>
      </c>
      <c r="U75" s="37">
        <f t="shared" si="15"/>
        <v>106.14908312957927</v>
      </c>
      <c r="V75" s="315">
        <f t="shared" si="15"/>
        <v>123.48713895620944</v>
      </c>
      <c r="W75" s="334">
        <f t="shared" si="14"/>
        <v>119.30419352361564</v>
      </c>
      <c r="X75" s="328"/>
      <c r="Y75" s="64"/>
      <c r="Z75" s="64"/>
      <c r="AA75" s="326"/>
      <c r="AB75" s="346"/>
      <c r="AC75" s="64"/>
      <c r="AD75" s="326"/>
      <c r="AE75" s="64"/>
      <c r="AF75" s="346"/>
      <c r="AG75" s="346"/>
      <c r="AH75" s="64"/>
      <c r="AI75" s="64"/>
      <c r="AJ75" s="346"/>
      <c r="AK75" s="346"/>
      <c r="AL75" s="350"/>
      <c r="AM75" s="350"/>
      <c r="AN75" s="345"/>
      <c r="AO75" s="345"/>
      <c r="AP75" s="345"/>
      <c r="AQ75" s="345"/>
      <c r="AR75" s="351"/>
      <c r="AS75" s="351"/>
      <c r="AT75" s="345"/>
      <c r="AU75" s="345"/>
      <c r="AV75" s="46"/>
      <c r="AW75" s="46"/>
      <c r="AX75" s="351"/>
      <c r="AY75" s="351"/>
      <c r="AZ75" s="46"/>
      <c r="BA75" s="6"/>
      <c r="BB75" s="46"/>
      <c r="BC75" s="351"/>
      <c r="BD75" s="351"/>
    </row>
    <row r="76" spans="1:56" ht="13.5" thickBot="1">
      <c r="A76" s="35"/>
      <c r="B76" s="130" t="s">
        <v>114</v>
      </c>
      <c r="C76" s="130" t="s">
        <v>398</v>
      </c>
      <c r="D76" s="306">
        <f>+sum!H76/quantity!H76</f>
        <v>184.68695652173912</v>
      </c>
      <c r="E76" s="306">
        <f>+sum!I76/quantity!I76</f>
        <v>274.94736842105266</v>
      </c>
      <c r="F76" s="306">
        <f>+sum!J76/quantity!J76</f>
        <v>362.56428571428569</v>
      </c>
      <c r="G76" s="306">
        <f>+sum!K76/quantity!K76</f>
        <v>492.0057142857143</v>
      </c>
      <c r="H76" s="306">
        <f>+sum!L76/quantity!L76</f>
        <v>412.65476190476193</v>
      </c>
      <c r="I76" s="306">
        <f>+sum!M76/quantity!M76</f>
        <v>596.59322033898309</v>
      </c>
      <c r="J76" s="469">
        <f>+sum!N76/quantity!N76</f>
        <v>906.40042316847394</v>
      </c>
      <c r="K76" s="469">
        <f>+sum!O76/quantity!O76</f>
        <v>189.7642397869715</v>
      </c>
      <c r="L76" s="469"/>
      <c r="M76" s="300">
        <f t="shared" si="11"/>
        <v>148.87210964932933</v>
      </c>
      <c r="N76" s="37">
        <f t="shared" si="11"/>
        <v>196.31288128981052</v>
      </c>
      <c r="O76" s="37">
        <f t="shared" si="11"/>
        <v>266.39981704815273</v>
      </c>
      <c r="P76" s="37">
        <f t="shared" si="11"/>
        <v>223.43470793845106</v>
      </c>
      <c r="Q76" s="306">
        <f t="shared" si="12"/>
        <v>323.02942859354516</v>
      </c>
      <c r="R76" s="37">
        <f t="shared" si="15"/>
        <v>116.94645922938216</v>
      </c>
      <c r="S76" s="37">
        <f t="shared" si="15"/>
        <v>148.89665594515077</v>
      </c>
      <c r="T76" s="37">
        <f t="shared" si="15"/>
        <v>193.13242025352102</v>
      </c>
      <c r="U76" s="37">
        <f t="shared" si="15"/>
        <v>314.90286425918811</v>
      </c>
      <c r="V76" s="315">
        <f t="shared" si="15"/>
        <v>257.78594221012247</v>
      </c>
      <c r="W76" s="334">
        <f t="shared" si="14"/>
        <v>385.08848987946163</v>
      </c>
      <c r="X76" s="325"/>
      <c r="Y76" s="327"/>
      <c r="Z76" s="327"/>
      <c r="AA76" s="327"/>
      <c r="AB76" s="345"/>
      <c r="AC76" s="327"/>
      <c r="AD76" s="327"/>
      <c r="AE76" s="345"/>
      <c r="AF76" s="345"/>
      <c r="AG76" s="345"/>
      <c r="AH76" s="345"/>
      <c r="AI76" s="345"/>
      <c r="AJ76" s="345"/>
      <c r="AK76" s="345"/>
      <c r="AL76" s="292"/>
      <c r="AM76" s="292"/>
      <c r="AN76" s="345"/>
      <c r="AO76" s="345"/>
      <c r="AP76" s="345"/>
      <c r="AQ76" s="345"/>
      <c r="AR76" s="351"/>
      <c r="AS76" s="351"/>
      <c r="AT76" s="345"/>
      <c r="AU76" s="345"/>
      <c r="AV76" s="46"/>
      <c r="AW76" s="46"/>
      <c r="AX76" s="351"/>
      <c r="AY76" s="351"/>
      <c r="AZ76" s="46"/>
      <c r="BA76" s="6"/>
      <c r="BB76" s="46"/>
      <c r="BC76" s="351"/>
      <c r="BD76" s="351"/>
    </row>
    <row r="77" spans="1:56" ht="13.5" thickBot="1">
      <c r="A77" s="56"/>
      <c r="B77" s="131" t="s">
        <v>115</v>
      </c>
      <c r="C77" s="131"/>
      <c r="D77" s="310">
        <f>+sum!H77/quantity!H77</f>
        <v>129.28976891539321</v>
      </c>
      <c r="E77" s="310">
        <f>+sum!I77/quantity!I77</f>
        <v>187.7272998238721</v>
      </c>
      <c r="F77" s="310">
        <f>+sum!J77/quantity!J77</f>
        <v>179.29099535686194</v>
      </c>
      <c r="G77" s="310">
        <f>+sum!K77/quantity!K77</f>
        <v>135.70467924376669</v>
      </c>
      <c r="H77" s="310">
        <f>+sum!L77/quantity!L77</f>
        <v>143.06993498506412</v>
      </c>
      <c r="I77" s="310">
        <f>+sum!M77/quantity!M77</f>
        <v>169.44712355730519</v>
      </c>
      <c r="J77" s="470">
        <f>+sum!N77/quantity!N77</f>
        <v>237.9755841388978</v>
      </c>
      <c r="K77" s="470">
        <f>+sum!O77/quantity!O77</f>
        <v>179.95389047608944</v>
      </c>
      <c r="L77" s="470"/>
      <c r="M77" s="299">
        <f t="shared" ref="M77:P140" si="16">+E77/$D77*100</f>
        <v>145.19888263294848</v>
      </c>
      <c r="N77" s="25">
        <f t="shared" si="16"/>
        <v>138.6737688998341</v>
      </c>
      <c r="O77" s="25">
        <f t="shared" si="16"/>
        <v>104.96165348750168</v>
      </c>
      <c r="P77" s="25">
        <f t="shared" si="16"/>
        <v>110.65835772255777</v>
      </c>
      <c r="Q77" s="25">
        <f t="shared" ref="Q77:Q140" si="17">+I77/$D77*100</f>
        <v>131.05996319646206</v>
      </c>
      <c r="R77" s="25">
        <f t="shared" si="15"/>
        <v>81.868156658158654</v>
      </c>
      <c r="S77" s="25">
        <f t="shared" si="15"/>
        <v>101.66297402265651</v>
      </c>
      <c r="T77" s="25">
        <f t="shared" si="15"/>
        <v>95.505556469014294</v>
      </c>
      <c r="U77" s="25">
        <f t="shared" si="15"/>
        <v>86.856292409686205</v>
      </c>
      <c r="V77" s="314">
        <f t="shared" si="15"/>
        <v>89.375966054107266</v>
      </c>
      <c r="W77" s="314">
        <f t="shared" ref="W77:W140" si="18">+I77/I$3*100</f>
        <v>109.37458673771899</v>
      </c>
      <c r="X77" s="323"/>
      <c r="Y77" s="324"/>
      <c r="Z77" s="324"/>
      <c r="AA77" s="324"/>
      <c r="AB77" s="344"/>
      <c r="AC77" s="324"/>
      <c r="AD77" s="324"/>
      <c r="AE77" s="344"/>
      <c r="AF77" s="344"/>
      <c r="AG77" s="344"/>
      <c r="AH77" s="344"/>
      <c r="AI77" s="344"/>
      <c r="AJ77" s="344"/>
      <c r="AK77" s="344"/>
      <c r="AL77" s="343"/>
      <c r="AM77" s="343"/>
      <c r="AN77" s="344"/>
      <c r="AO77" s="344"/>
      <c r="AP77" s="344"/>
      <c r="AQ77" s="344"/>
      <c r="AR77" s="343"/>
      <c r="AS77" s="343"/>
      <c r="AT77" s="344"/>
      <c r="AU77" s="344"/>
      <c r="AV77" s="93"/>
      <c r="AW77" s="93"/>
      <c r="AX77" s="343"/>
      <c r="AY77" s="343"/>
      <c r="AZ77" s="93"/>
      <c r="BA77" s="26"/>
      <c r="BB77" s="93"/>
      <c r="BC77" s="343"/>
      <c r="BD77" s="343"/>
    </row>
    <row r="78" spans="1:56" ht="13.5" thickBot="1">
      <c r="A78" s="35"/>
      <c r="B78" s="130" t="s">
        <v>116</v>
      </c>
      <c r="C78" s="130"/>
      <c r="D78" s="306">
        <f>+sum!H78/quantity!H78</f>
        <v>24.979760809567619</v>
      </c>
      <c r="E78" s="306">
        <f>+sum!I78/quantity!I78</f>
        <v>64.04853273137698</v>
      </c>
      <c r="F78" s="306">
        <f>+sum!J78/quantity!J78</f>
        <v>57.454212454212453</v>
      </c>
      <c r="G78" s="306">
        <f>+sum!K78/quantity!K78</f>
        <v>159.15634218289085</v>
      </c>
      <c r="H78" s="306">
        <f>+sum!L78/quantity!L78</f>
        <v>86.395459976105144</v>
      </c>
      <c r="I78" s="306">
        <f>+sum!M78/quantity!M78</f>
        <v>76.636150234741791</v>
      </c>
      <c r="J78" s="469">
        <f>+sum!N78/quantity!N78</f>
        <v>99.850959725389984</v>
      </c>
      <c r="K78" s="469">
        <f>+sum!O78/quantity!O78</f>
        <v>94.448936839656341</v>
      </c>
      <c r="L78" s="469"/>
      <c r="M78" s="300">
        <f t="shared" si="16"/>
        <v>256.40170544325406</v>
      </c>
      <c r="N78" s="37">
        <f t="shared" si="16"/>
        <v>230.00305284030836</v>
      </c>
      <c r="O78" s="37">
        <f t="shared" si="16"/>
        <v>637.14117759659098</v>
      </c>
      <c r="P78" s="37">
        <f t="shared" si="16"/>
        <v>345.861838448887</v>
      </c>
      <c r="Q78" s="306">
        <f t="shared" si="17"/>
        <v>306.79297059317321</v>
      </c>
      <c r="R78" s="37">
        <f t="shared" si="15"/>
        <v>15.817546805109425</v>
      </c>
      <c r="S78" s="37">
        <f t="shared" si="15"/>
        <v>34.685228655439452</v>
      </c>
      <c r="T78" s="37">
        <f t="shared" si="15"/>
        <v>30.604975565040405</v>
      </c>
      <c r="U78" s="37">
        <f t="shared" si="15"/>
        <v>101.86627220614581</v>
      </c>
      <c r="V78" s="315">
        <f t="shared" si="15"/>
        <v>53.971351135788701</v>
      </c>
      <c r="W78" s="334">
        <f t="shared" si="18"/>
        <v>49.46703777039869</v>
      </c>
      <c r="X78" s="325"/>
      <c r="Y78" s="327"/>
      <c r="Z78" s="327"/>
      <c r="AA78" s="327"/>
      <c r="AB78" s="345"/>
      <c r="AC78" s="327"/>
      <c r="AD78" s="327"/>
      <c r="AE78" s="345"/>
      <c r="AF78" s="345"/>
      <c r="AG78" s="345"/>
      <c r="AH78" s="345"/>
      <c r="AI78" s="345"/>
      <c r="AJ78" s="345"/>
      <c r="AK78" s="345"/>
      <c r="AL78" s="292"/>
      <c r="AM78" s="292"/>
      <c r="AN78" s="345"/>
      <c r="AO78" s="345"/>
      <c r="AP78" s="345"/>
      <c r="AQ78" s="345"/>
      <c r="AR78" s="292"/>
      <c r="AS78" s="292"/>
      <c r="AT78" s="345"/>
      <c r="AU78" s="345"/>
      <c r="AV78" s="46"/>
      <c r="AW78" s="46"/>
      <c r="AX78" s="292"/>
      <c r="AY78" s="292"/>
      <c r="AZ78" s="347"/>
      <c r="BA78" s="6"/>
      <c r="BB78" s="46"/>
      <c r="BC78" s="292"/>
      <c r="BD78" s="292"/>
    </row>
    <row r="79" spans="1:56" ht="13.5" thickBot="1">
      <c r="A79" s="35"/>
      <c r="B79" s="130" t="s">
        <v>117</v>
      </c>
      <c r="C79" s="130" t="s">
        <v>371</v>
      </c>
      <c r="D79" s="306">
        <f>+sum!H79/quantity!H79</f>
        <v>37.175950945749328</v>
      </c>
      <c r="E79" s="306">
        <f>+sum!I79/quantity!I79</f>
        <v>105.03847167325428</v>
      </c>
      <c r="F79" s="306">
        <f>+sum!J79/quantity!J79</f>
        <v>123.23788169976511</v>
      </c>
      <c r="G79" s="306">
        <f>+sum!K79/quantity!K79</f>
        <v>357.37946428571428</v>
      </c>
      <c r="H79" s="306">
        <f>+sum!L79/quantity!L79</f>
        <v>271.78582677165355</v>
      </c>
      <c r="I79" s="306">
        <f>+sum!M79/quantity!M79</f>
        <v>260.27587800369685</v>
      </c>
      <c r="J79" s="469">
        <f>+sum!N79/quantity!N79</f>
        <v>301.80109491356592</v>
      </c>
      <c r="K79" s="469">
        <f>+sum!O79/quantity!O79</f>
        <v>216.76231060038469</v>
      </c>
      <c r="L79" s="469"/>
      <c r="M79" s="300">
        <f t="shared" si="16"/>
        <v>282.54414211632775</v>
      </c>
      <c r="N79" s="37">
        <f t="shared" si="16"/>
        <v>331.49893564149983</v>
      </c>
      <c r="O79" s="37">
        <f t="shared" si="16"/>
        <v>961.31895807382648</v>
      </c>
      <c r="P79" s="37">
        <f t="shared" si="16"/>
        <v>731.07968957746152</v>
      </c>
      <c r="Q79" s="306">
        <f t="shared" si="17"/>
        <v>700.11895158651373</v>
      </c>
      <c r="R79" s="37">
        <f t="shared" si="15"/>
        <v>23.540351270441988</v>
      </c>
      <c r="S79" s="37">
        <f t="shared" si="15"/>
        <v>56.883167376914834</v>
      </c>
      <c r="T79" s="37">
        <f t="shared" si="15"/>
        <v>65.646924690064509</v>
      </c>
      <c r="U79" s="37">
        <f t="shared" si="15"/>
        <v>228.73680866566576</v>
      </c>
      <c r="V79" s="315">
        <f t="shared" si="15"/>
        <v>169.78494349680574</v>
      </c>
      <c r="W79" s="334">
        <f t="shared" si="18"/>
        <v>168.00265473272481</v>
      </c>
      <c r="X79" s="325"/>
      <c r="Y79" s="327"/>
      <c r="Z79" s="327"/>
      <c r="AA79" s="327"/>
      <c r="AB79" s="345"/>
      <c r="AC79" s="327"/>
      <c r="AD79" s="327"/>
      <c r="AE79" s="345"/>
      <c r="AF79" s="345"/>
      <c r="AG79" s="345"/>
      <c r="AH79" s="345"/>
      <c r="AI79" s="345"/>
      <c r="AJ79" s="345"/>
      <c r="AK79" s="345"/>
      <c r="AL79" s="292"/>
      <c r="AM79" s="292"/>
      <c r="AN79" s="345"/>
      <c r="AO79" s="345"/>
      <c r="AP79" s="345"/>
      <c r="AQ79" s="345"/>
      <c r="AR79" s="292"/>
      <c r="AS79" s="292"/>
      <c r="AT79" s="345"/>
      <c r="AU79" s="345"/>
      <c r="AV79" s="46"/>
      <c r="AW79" s="46"/>
      <c r="AX79" s="292"/>
      <c r="AY79" s="292"/>
      <c r="AZ79" s="347"/>
      <c r="BA79" s="6"/>
      <c r="BB79" s="46"/>
      <c r="BC79" s="292"/>
      <c r="BD79" s="292"/>
    </row>
    <row r="80" spans="1:56" ht="13.5" thickBot="1">
      <c r="A80" s="35"/>
      <c r="B80" s="130" t="s">
        <v>115</v>
      </c>
      <c r="C80" s="130" t="s">
        <v>406</v>
      </c>
      <c r="D80" s="306">
        <f>+sum!H80/quantity!H80</f>
        <v>200.93512164691205</v>
      </c>
      <c r="E80" s="306">
        <f>+sum!I80/quantity!I80</f>
        <v>192.80743342112964</v>
      </c>
      <c r="F80" s="306">
        <f>+sum!J80/quantity!J80</f>
        <v>186.60705980561684</v>
      </c>
      <c r="G80" s="306">
        <f>+sum!K80/quantity!K80</f>
        <v>135.06848208345215</v>
      </c>
      <c r="H80" s="306">
        <f>+sum!L80/quantity!L80</f>
        <v>135.93771224691571</v>
      </c>
      <c r="I80" s="306">
        <f>+sum!M80/quantity!M80</f>
        <v>187.55702524698134</v>
      </c>
      <c r="J80" s="469">
        <f>+sum!N80/quantity!N80</f>
        <v>233.21343116089466</v>
      </c>
      <c r="K80" s="469">
        <f>+sum!O80/quantity!O80</f>
        <v>188.83625647213051</v>
      </c>
      <c r="L80" s="469"/>
      <c r="M80" s="300">
        <f t="shared" si="16"/>
        <v>95.955068402593852</v>
      </c>
      <c r="N80" s="37">
        <f t="shared" si="16"/>
        <v>92.869309395062942</v>
      </c>
      <c r="O80" s="37">
        <f t="shared" si="16"/>
        <v>67.219946904452911</v>
      </c>
      <c r="P80" s="37">
        <f t="shared" si="16"/>
        <v>67.65253935336834</v>
      </c>
      <c r="Q80" s="306">
        <f t="shared" si="17"/>
        <v>93.342081618046336</v>
      </c>
      <c r="R80" s="37">
        <f t="shared" si="15"/>
        <v>127.23503302013408</v>
      </c>
      <c r="S80" s="37">
        <f t="shared" si="15"/>
        <v>104.41410020629718</v>
      </c>
      <c r="T80" s="37">
        <f t="shared" si="15"/>
        <v>99.40271150990614</v>
      </c>
      <c r="U80" s="37">
        <f t="shared" si="15"/>
        <v>86.449101390965083</v>
      </c>
      <c r="V80" s="315">
        <f t="shared" si="15"/>
        <v>84.920457652557829</v>
      </c>
      <c r="W80" s="334">
        <f t="shared" si="18"/>
        <v>121.06415084235354</v>
      </c>
      <c r="X80" s="325"/>
      <c r="Y80" s="327"/>
      <c r="Z80" s="327"/>
      <c r="AA80" s="327"/>
      <c r="AB80" s="345"/>
      <c r="AC80" s="327"/>
      <c r="AD80" s="327"/>
      <c r="AE80" s="345"/>
      <c r="AF80" s="345"/>
      <c r="AG80" s="345"/>
      <c r="AH80" s="345"/>
      <c r="AI80" s="345"/>
      <c r="AJ80" s="345"/>
      <c r="AK80" s="345"/>
      <c r="AL80" s="292"/>
      <c r="AM80" s="292"/>
      <c r="AN80" s="345"/>
      <c r="AO80" s="345"/>
      <c r="AP80" s="345"/>
      <c r="AQ80" s="345"/>
      <c r="AR80" s="292"/>
      <c r="AS80" s="292"/>
      <c r="AT80" s="345"/>
      <c r="AU80" s="345"/>
      <c r="AV80" s="46"/>
      <c r="AW80" s="46"/>
      <c r="AX80" s="292"/>
      <c r="AY80" s="292"/>
      <c r="AZ80" s="347"/>
      <c r="BA80" s="6"/>
      <c r="BB80" s="46"/>
      <c r="BC80" s="292"/>
      <c r="BD80" s="292"/>
    </row>
    <row r="81" spans="1:56" ht="13.5" thickBot="1">
      <c r="A81" s="35"/>
      <c r="B81" s="130" t="s">
        <v>118</v>
      </c>
      <c r="C81" s="130" t="s">
        <v>371</v>
      </c>
      <c r="D81" s="306">
        <f>+sum!H81/quantity!H81</f>
        <v>224.13135005672507</v>
      </c>
      <c r="E81" s="306">
        <f>+sum!I81/quantity!I81</f>
        <v>595.85425597060623</v>
      </c>
      <c r="F81" s="306">
        <f>+sum!J81/quantity!J81</f>
        <v>459.11133053567022</v>
      </c>
      <c r="G81" s="306">
        <f>+sum!K81/quantity!K81</f>
        <v>244.03463361283266</v>
      </c>
      <c r="H81" s="306">
        <f>+sum!L81/quantity!L81</f>
        <v>340.58843338213762</v>
      </c>
      <c r="I81" s="306">
        <f>+sum!M81/quantity!M81</f>
        <v>238.51728147130325</v>
      </c>
      <c r="J81" s="469">
        <f>+sum!N81/quantity!N81</f>
        <v>471.08518722242593</v>
      </c>
      <c r="K81" s="469">
        <f>+sum!O81/quantity!O81</f>
        <v>368.80134724745631</v>
      </c>
      <c r="L81" s="469"/>
      <c r="M81" s="300">
        <f t="shared" si="16"/>
        <v>265.85047376005292</v>
      </c>
      <c r="N81" s="37">
        <f t="shared" si="16"/>
        <v>204.84030030581374</v>
      </c>
      <c r="O81" s="37">
        <f t="shared" si="16"/>
        <v>108.88018724335988</v>
      </c>
      <c r="P81" s="37">
        <f t="shared" si="16"/>
        <v>151.95930122936332</v>
      </c>
      <c r="Q81" s="306">
        <f t="shared" si="17"/>
        <v>106.41852708732502</v>
      </c>
      <c r="R81" s="37">
        <f t="shared" si="15"/>
        <v>141.92322124464644</v>
      </c>
      <c r="S81" s="37">
        <f t="shared" si="15"/>
        <v>322.68250703473848</v>
      </c>
      <c r="T81" s="37">
        <f t="shared" si="15"/>
        <v>244.56154653368975</v>
      </c>
      <c r="U81" s="37">
        <f t="shared" si="15"/>
        <v>156.19169223407911</v>
      </c>
      <c r="V81" s="315">
        <f t="shared" si="15"/>
        <v>212.76601728770865</v>
      </c>
      <c r="W81" s="334">
        <f t="shared" si="18"/>
        <v>153.95793415109463</v>
      </c>
      <c r="X81" s="325"/>
      <c r="Y81" s="327"/>
      <c r="Z81" s="327"/>
      <c r="AA81" s="327"/>
      <c r="AB81" s="345"/>
      <c r="AC81" s="327"/>
      <c r="AD81" s="327"/>
      <c r="AE81" s="345"/>
      <c r="AF81" s="345"/>
      <c r="AG81" s="345"/>
      <c r="AH81" s="345"/>
      <c r="AI81" s="345"/>
      <c r="AJ81" s="345"/>
      <c r="AK81" s="345"/>
      <c r="AL81" s="292"/>
      <c r="AM81" s="292"/>
      <c r="AN81" s="345"/>
      <c r="AO81" s="345"/>
      <c r="AP81" s="345"/>
      <c r="AQ81" s="345"/>
      <c r="AR81" s="292"/>
      <c r="AS81" s="292"/>
      <c r="AT81" s="345"/>
      <c r="AU81" s="345"/>
      <c r="AV81" s="46"/>
      <c r="AW81" s="46"/>
      <c r="AX81" s="292"/>
      <c r="AY81" s="292"/>
      <c r="AZ81" s="347"/>
      <c r="BA81" s="6"/>
      <c r="BB81" s="46"/>
      <c r="BC81" s="292"/>
      <c r="BD81" s="292"/>
    </row>
    <row r="82" spans="1:56" ht="13.5" thickBot="1">
      <c r="A82" s="35"/>
      <c r="B82" s="130" t="s">
        <v>119</v>
      </c>
      <c r="C82" s="130" t="s">
        <v>382</v>
      </c>
      <c r="D82" s="306">
        <f>+sum!H82/quantity!H82</f>
        <v>145.64947245017586</v>
      </c>
      <c r="E82" s="306">
        <f>+sum!I82/quantity!I82</f>
        <v>52.084667228306657</v>
      </c>
      <c r="F82" s="306">
        <f>+sum!J82/quantity!J82</f>
        <v>50.868569282763801</v>
      </c>
      <c r="G82" s="306">
        <f>+sum!K82/quantity!K82</f>
        <v>55.139641358260207</v>
      </c>
      <c r="H82" s="306">
        <f>+sum!L82/quantity!L82</f>
        <v>90.125813449023866</v>
      </c>
      <c r="I82" s="306">
        <f>+sum!M82/quantity!M82</f>
        <v>92.213762811127381</v>
      </c>
      <c r="J82" s="469">
        <f>+sum!N82/quantity!N82</f>
        <v>93.070147966691408</v>
      </c>
      <c r="K82" s="469">
        <f>+sum!O82/quantity!O82</f>
        <v>119.99861284505479</v>
      </c>
      <c r="L82" s="469"/>
      <c r="M82" s="300">
        <f t="shared" si="16"/>
        <v>35.760285534933132</v>
      </c>
      <c r="N82" s="37">
        <f t="shared" si="16"/>
        <v>34.925337131011617</v>
      </c>
      <c r="O82" s="37">
        <f t="shared" si="16"/>
        <v>37.857769362757224</v>
      </c>
      <c r="P82" s="37">
        <f t="shared" si="16"/>
        <v>61.87857184299402</v>
      </c>
      <c r="Q82" s="306">
        <f t="shared" si="17"/>
        <v>63.312115903936487</v>
      </c>
      <c r="R82" s="37">
        <f t="shared" si="15"/>
        <v>92.22735818742332</v>
      </c>
      <c r="S82" s="37">
        <f t="shared" si="15"/>
        <v>28.206244783672673</v>
      </c>
      <c r="T82" s="37">
        <f t="shared" si="15"/>
        <v>27.096904707696616</v>
      </c>
      <c r="U82" s="37">
        <f t="shared" si="15"/>
        <v>35.291523032712661</v>
      </c>
      <c r="V82" s="315">
        <f t="shared" si="15"/>
        <v>56.301707582796325</v>
      </c>
      <c r="W82" s="334">
        <f t="shared" si="18"/>
        <v>59.522062028902923</v>
      </c>
      <c r="X82" s="325"/>
      <c r="Y82" s="327"/>
      <c r="Z82" s="327"/>
      <c r="AA82" s="327"/>
      <c r="AB82" s="345"/>
      <c r="AC82" s="327"/>
      <c r="AD82" s="327"/>
      <c r="AE82" s="345"/>
      <c r="AF82" s="345"/>
      <c r="AG82" s="345"/>
      <c r="AH82" s="345"/>
      <c r="AI82" s="345"/>
      <c r="AJ82" s="345"/>
      <c r="AK82" s="345"/>
      <c r="AL82" s="292"/>
      <c r="AM82" s="292"/>
      <c r="AN82" s="345"/>
      <c r="AO82" s="345"/>
      <c r="AP82" s="345"/>
      <c r="AQ82" s="345"/>
      <c r="AR82" s="292"/>
      <c r="AS82" s="292"/>
      <c r="AT82" s="345"/>
      <c r="AU82" s="345"/>
      <c r="AV82" s="46"/>
      <c r="AW82" s="46"/>
      <c r="AX82" s="292"/>
      <c r="AY82" s="292"/>
      <c r="AZ82" s="347"/>
      <c r="BA82" s="6"/>
      <c r="BB82" s="46"/>
      <c r="BC82" s="292"/>
      <c r="BD82" s="292"/>
    </row>
    <row r="83" spans="1:56" ht="13.5" thickBot="1">
      <c r="A83" s="35"/>
      <c r="B83" s="130" t="s">
        <v>120</v>
      </c>
      <c r="C83" s="130" t="s">
        <v>406</v>
      </c>
      <c r="D83" s="306">
        <f>+sum!H83/quantity!H83</f>
        <v>119.98328902392709</v>
      </c>
      <c r="E83" s="306">
        <f>+sum!I83/quantity!I83</f>
        <v>124.28019900497513</v>
      </c>
      <c r="F83" s="306">
        <f>+sum!J83/quantity!J83</f>
        <v>166.53802358682393</v>
      </c>
      <c r="G83" s="306">
        <f>+sum!K83/quantity!K83</f>
        <v>82.613278222681473</v>
      </c>
      <c r="H83" s="306">
        <f>+sum!L83/quantity!L83</f>
        <v>88.802283411685693</v>
      </c>
      <c r="I83" s="306">
        <f>+sum!M83/quantity!M83</f>
        <v>128.88457228240568</v>
      </c>
      <c r="J83" s="469">
        <f>+sum!N83/quantity!N83</f>
        <v>173.22029660700539</v>
      </c>
      <c r="K83" s="469">
        <f>+sum!O83/quantity!O83</f>
        <v>91.588096939041606</v>
      </c>
      <c r="L83" s="469"/>
      <c r="M83" s="300">
        <f t="shared" si="16"/>
        <v>103.58125703671213</v>
      </c>
      <c r="N83" s="37">
        <f t="shared" si="16"/>
        <v>138.80101549275989</v>
      </c>
      <c r="O83" s="37">
        <f t="shared" si="16"/>
        <v>68.853986996644778</v>
      </c>
      <c r="P83" s="37">
        <f t="shared" si="16"/>
        <v>74.012209645275462</v>
      </c>
      <c r="Q83" s="306">
        <f t="shared" si="17"/>
        <v>107.4187691726833</v>
      </c>
      <c r="R83" s="37">
        <f t="shared" si="15"/>
        <v>75.975158626820701</v>
      </c>
      <c r="S83" s="37">
        <f t="shared" si="15"/>
        <v>67.303448431993544</v>
      </c>
      <c r="T83" s="37">
        <f t="shared" si="15"/>
        <v>88.712244495332428</v>
      </c>
      <c r="U83" s="37">
        <f t="shared" si="15"/>
        <v>52.875723152793007</v>
      </c>
      <c r="V83" s="315">
        <f t="shared" si="15"/>
        <v>55.474896724868152</v>
      </c>
      <c r="W83" s="334">
        <f t="shared" si="18"/>
        <v>83.192305270903248</v>
      </c>
      <c r="X83" s="325"/>
      <c r="Y83" s="327"/>
      <c r="Z83" s="327"/>
      <c r="AA83" s="327"/>
      <c r="AB83" s="345"/>
      <c r="AC83" s="327"/>
      <c r="AD83" s="327"/>
      <c r="AE83" s="345"/>
      <c r="AF83" s="345"/>
      <c r="AG83" s="345"/>
      <c r="AH83" s="345"/>
      <c r="AI83" s="345"/>
      <c r="AJ83" s="345"/>
      <c r="AK83" s="345"/>
      <c r="AL83" s="292"/>
      <c r="AM83" s="292"/>
      <c r="AN83" s="345"/>
      <c r="AO83" s="345"/>
      <c r="AP83" s="345"/>
      <c r="AQ83" s="345"/>
      <c r="AR83" s="292"/>
      <c r="AS83" s="292"/>
      <c r="AT83" s="345"/>
      <c r="AU83" s="345"/>
      <c r="AV83" s="46"/>
      <c r="AW83" s="46"/>
      <c r="AX83" s="292"/>
      <c r="AY83" s="292"/>
      <c r="AZ83" s="347"/>
      <c r="BA83" s="6"/>
      <c r="BB83" s="46"/>
      <c r="BC83" s="292"/>
      <c r="BD83" s="292"/>
    </row>
    <row r="84" spans="1:56" ht="13.5" thickBot="1">
      <c r="A84" s="35"/>
      <c r="B84" s="130" t="s">
        <v>121</v>
      </c>
      <c r="C84" s="130" t="s">
        <v>371</v>
      </c>
      <c r="D84" s="306">
        <f>+sum!H84/quantity!H84</f>
        <v>43.661625708884685</v>
      </c>
      <c r="E84" s="306">
        <f>+sum!I84/quantity!I84</f>
        <v>79.783807062876832</v>
      </c>
      <c r="F84" s="306">
        <f>+sum!J84/quantity!J84</f>
        <v>80.34223471539002</v>
      </c>
      <c r="G84" s="306">
        <f>+sum!K84/quantity!K84</f>
        <v>22.924827586206895</v>
      </c>
      <c r="H84" s="306">
        <f>+sum!L84/quantity!L84</f>
        <v>34.33419622055397</v>
      </c>
      <c r="I84" s="306">
        <f>+sum!M84/quantity!M84</f>
        <v>49.930807248764417</v>
      </c>
      <c r="J84" s="469">
        <f>+sum!N84/quantity!N84</f>
        <v>53.353303867229663</v>
      </c>
      <c r="K84" s="469">
        <f>+sum!O84/quantity!O84</f>
        <v>49.718150671584411</v>
      </c>
      <c r="L84" s="469"/>
      <c r="M84" s="300">
        <f t="shared" si="16"/>
        <v>182.73210346045741</v>
      </c>
      <c r="N84" s="37">
        <f t="shared" si="16"/>
        <v>184.01109306161547</v>
      </c>
      <c r="O84" s="37">
        <f t="shared" si="16"/>
        <v>52.505666506920591</v>
      </c>
      <c r="P84" s="37">
        <f t="shared" si="16"/>
        <v>78.63700827238624</v>
      </c>
      <c r="Q84" s="306">
        <f t="shared" si="17"/>
        <v>114.35856186775935</v>
      </c>
      <c r="R84" s="37">
        <f t="shared" si="15"/>
        <v>27.647174586753241</v>
      </c>
      <c r="S84" s="37">
        <f t="shared" si="15"/>
        <v>43.206604007364803</v>
      </c>
      <c r="T84" s="37">
        <f t="shared" si="15"/>
        <v>42.797073099989412</v>
      </c>
      <c r="U84" s="37">
        <f t="shared" si="15"/>
        <v>14.672784603782826</v>
      </c>
      <c r="V84" s="315">
        <f t="shared" si="15"/>
        <v>21.448615016311035</v>
      </c>
      <c r="W84" s="334">
        <f t="shared" si="18"/>
        <v>32.229295450196332</v>
      </c>
      <c r="X84" s="325"/>
      <c r="Y84" s="327"/>
      <c r="Z84" s="327"/>
      <c r="AA84" s="327"/>
      <c r="AB84" s="345"/>
      <c r="AC84" s="327"/>
      <c r="AD84" s="327"/>
      <c r="AE84" s="345"/>
      <c r="AF84" s="345"/>
      <c r="AG84" s="345"/>
      <c r="AH84" s="345"/>
      <c r="AI84" s="345"/>
      <c r="AJ84" s="345"/>
      <c r="AK84" s="345"/>
      <c r="AL84" s="292"/>
      <c r="AM84" s="292"/>
      <c r="AN84" s="345"/>
      <c r="AO84" s="345"/>
      <c r="AP84" s="345"/>
      <c r="AQ84" s="345"/>
      <c r="AR84" s="292"/>
      <c r="AS84" s="292"/>
      <c r="AT84" s="345"/>
      <c r="AU84" s="345"/>
      <c r="AV84" s="46"/>
      <c r="AW84" s="46"/>
      <c r="AX84" s="292"/>
      <c r="AY84" s="292"/>
      <c r="AZ84" s="347"/>
      <c r="BA84" s="6"/>
      <c r="BB84" s="46"/>
      <c r="BC84" s="292"/>
      <c r="BD84" s="292"/>
    </row>
    <row r="85" spans="1:56" ht="13.5" thickBot="1">
      <c r="A85" s="35"/>
      <c r="B85" s="130" t="s">
        <v>122</v>
      </c>
      <c r="C85" s="130" t="s">
        <v>371</v>
      </c>
      <c r="D85" s="306">
        <f>+sum!H85/quantity!H85</f>
        <v>46.192536630036628</v>
      </c>
      <c r="E85" s="306">
        <f>+sum!I85/quantity!I85</f>
        <v>118.75084554678692</v>
      </c>
      <c r="F85" s="306">
        <f>+sum!J85/quantity!J85</f>
        <v>103.84838709677419</v>
      </c>
      <c r="G85" s="306">
        <f>+sum!K85/quantity!K85</f>
        <v>83.509735202492209</v>
      </c>
      <c r="H85" s="306">
        <f>+sum!L85/quantity!L85</f>
        <v>39.563783447417549</v>
      </c>
      <c r="I85" s="306">
        <f>+sum!M85/quantity!M85</f>
        <v>49.617376573088094</v>
      </c>
      <c r="J85" s="469">
        <f>+sum!N85/quantity!N85</f>
        <v>91.235008186346874</v>
      </c>
      <c r="K85" s="469">
        <f>+sum!O85/quantity!O85</f>
        <v>146.04380040375855</v>
      </c>
      <c r="L85" s="469"/>
      <c r="M85" s="300">
        <f t="shared" si="16"/>
        <v>257.0779918363898</v>
      </c>
      <c r="N85" s="37">
        <f t="shared" si="16"/>
        <v>224.81637656860553</v>
      </c>
      <c r="O85" s="37">
        <f t="shared" si="16"/>
        <v>180.78620767535449</v>
      </c>
      <c r="P85" s="37">
        <f t="shared" si="16"/>
        <v>85.649731176900247</v>
      </c>
      <c r="Q85" s="306">
        <f t="shared" si="17"/>
        <v>107.41427120680025</v>
      </c>
      <c r="R85" s="37">
        <f t="shared" si="15"/>
        <v>29.249784085702103</v>
      </c>
      <c r="S85" s="37">
        <f t="shared" si="15"/>
        <v>64.309049015876283</v>
      </c>
      <c r="T85" s="37">
        <f t="shared" si="15"/>
        <v>55.318439045675319</v>
      </c>
      <c r="U85" s="37">
        <f t="shared" si="15"/>
        <v>53.449490616118865</v>
      </c>
      <c r="V85" s="315">
        <f t="shared" si="15"/>
        <v>24.715544651205651</v>
      </c>
      <c r="W85" s="334">
        <f t="shared" si="18"/>
        <v>32.026982481387343</v>
      </c>
      <c r="X85" s="325"/>
      <c r="Y85" s="327"/>
      <c r="Z85" s="327"/>
      <c r="AA85" s="327"/>
      <c r="AB85" s="345"/>
      <c r="AC85" s="327"/>
      <c r="AD85" s="327"/>
      <c r="AE85" s="345"/>
      <c r="AF85" s="345"/>
      <c r="AG85" s="345"/>
      <c r="AH85" s="345"/>
      <c r="AI85" s="345"/>
      <c r="AJ85" s="345"/>
      <c r="AK85" s="345"/>
      <c r="AL85" s="292"/>
      <c r="AM85" s="292"/>
      <c r="AN85" s="345"/>
      <c r="AO85" s="345"/>
      <c r="AP85" s="345"/>
      <c r="AQ85" s="345"/>
      <c r="AR85" s="292"/>
      <c r="AS85" s="292"/>
      <c r="AT85" s="345"/>
      <c r="AU85" s="345"/>
      <c r="AV85" s="46"/>
      <c r="AW85" s="46"/>
      <c r="AX85" s="292"/>
      <c r="AY85" s="292"/>
      <c r="AZ85" s="347"/>
      <c r="BA85" s="6"/>
      <c r="BB85" s="46"/>
      <c r="BC85" s="292"/>
      <c r="BD85" s="292"/>
    </row>
    <row r="86" spans="1:56" ht="13.5" thickBot="1">
      <c r="A86" s="35"/>
      <c r="B86" s="130" t="s">
        <v>123</v>
      </c>
      <c r="C86" s="130" t="s">
        <v>401</v>
      </c>
      <c r="D86" s="306">
        <f>+sum!H86/quantity!H86</f>
        <v>76.976190476190482</v>
      </c>
      <c r="E86" s="306">
        <f>+sum!I86/quantity!I86</f>
        <v>192.78051948051947</v>
      </c>
      <c r="F86" s="306">
        <f>+sum!J86/quantity!J86</f>
        <v>151.90503597122301</v>
      </c>
      <c r="G86" s="306">
        <f>+sum!K86/quantity!K86</f>
        <v>134.46971736204577</v>
      </c>
      <c r="H86" s="306">
        <f>+sum!L86/quantity!L86</f>
        <v>149.88489208633092</v>
      </c>
      <c r="I86" s="306">
        <f>+sum!M86/quantity!M86</f>
        <v>137.15925394548063</v>
      </c>
      <c r="J86" s="469">
        <f>+sum!N86/quantity!N86</f>
        <v>147.74332306111967</v>
      </c>
      <c r="K86" s="469">
        <f>+sum!O86/quantity!O86</f>
        <v>105.20263550472401</v>
      </c>
      <c r="L86" s="469"/>
      <c r="M86" s="300">
        <f t="shared" si="16"/>
        <v>250.44175125833027</v>
      </c>
      <c r="N86" s="37">
        <f t="shared" si="16"/>
        <v>197.3402879923095</v>
      </c>
      <c r="O86" s="37">
        <f t="shared" si="16"/>
        <v>174.6900132757786</v>
      </c>
      <c r="P86" s="37">
        <f t="shared" si="16"/>
        <v>194.7159130103897</v>
      </c>
      <c r="Q86" s="306">
        <f t="shared" si="17"/>
        <v>178.18399832076045</v>
      </c>
      <c r="R86" s="37">
        <f t="shared" si="15"/>
        <v>48.742440130564113</v>
      </c>
      <c r="S86" s="37">
        <f t="shared" si="15"/>
        <v>104.39952506859656</v>
      </c>
      <c r="T86" s="37">
        <f t="shared" si="15"/>
        <v>80.917476987625179</v>
      </c>
      <c r="U86" s="37">
        <f t="shared" si="15"/>
        <v>86.06586859444775</v>
      </c>
      <c r="V86" s="315">
        <f t="shared" si="15"/>
        <v>93.633278218305875</v>
      </c>
      <c r="W86" s="334">
        <f t="shared" si="18"/>
        <v>88.533439828309454</v>
      </c>
      <c r="X86" s="325"/>
      <c r="Y86" s="327"/>
      <c r="Z86" s="327"/>
      <c r="AA86" s="327"/>
      <c r="AB86" s="345"/>
      <c r="AC86" s="327"/>
      <c r="AD86" s="327"/>
      <c r="AE86" s="345"/>
      <c r="AF86" s="345"/>
      <c r="AG86" s="345"/>
      <c r="AH86" s="345"/>
      <c r="AI86" s="345"/>
      <c r="AJ86" s="345"/>
      <c r="AK86" s="345"/>
      <c r="AL86" s="292"/>
      <c r="AM86" s="292"/>
      <c r="AN86" s="345"/>
      <c r="AO86" s="345"/>
      <c r="AP86" s="345"/>
      <c r="AQ86" s="345"/>
      <c r="AR86" s="292"/>
      <c r="AS86" s="292"/>
      <c r="AT86" s="345"/>
      <c r="AU86" s="345"/>
      <c r="AV86" s="46"/>
      <c r="AW86" s="46"/>
      <c r="AX86" s="292"/>
      <c r="AY86" s="292"/>
      <c r="AZ86" s="347"/>
      <c r="BA86" s="6"/>
      <c r="BB86" s="46"/>
      <c r="BC86" s="292"/>
      <c r="BD86" s="292"/>
    </row>
    <row r="87" spans="1:56" ht="13.5" thickBot="1">
      <c r="A87" s="35"/>
      <c r="B87" s="130" t="s">
        <v>124</v>
      </c>
      <c r="C87" s="130" t="s">
        <v>371</v>
      </c>
      <c r="D87" s="306">
        <f>+sum!H87/quantity!H87</f>
        <v>16.633583690987123</v>
      </c>
      <c r="E87" s="306">
        <f>+sum!I87/quantity!I87</f>
        <v>42.44733420026008</v>
      </c>
      <c r="F87" s="306">
        <f>+sum!J87/quantity!J87</f>
        <v>39.426610348468849</v>
      </c>
      <c r="G87" s="306">
        <f>+sum!K87/quantity!K87</f>
        <v>162.40517241379311</v>
      </c>
      <c r="H87" s="306">
        <f>+sum!L87/quantity!L87</f>
        <v>203.27118644067798</v>
      </c>
      <c r="I87" s="306">
        <f>+sum!M87/quantity!M87</f>
        <v>1039.6176470588234</v>
      </c>
      <c r="J87" s="469">
        <f>+sum!N87/quantity!N87</f>
        <v>79.357677902621717</v>
      </c>
      <c r="K87" s="469">
        <f>+sum!O87/quantity!O87</f>
        <v>37.516249830225654</v>
      </c>
      <c r="L87" s="469"/>
      <c r="M87" s="300">
        <f t="shared" si="16"/>
        <v>255.19055297301981</v>
      </c>
      <c r="N87" s="37">
        <f t="shared" si="16"/>
        <v>237.03016187565211</v>
      </c>
      <c r="O87" s="37">
        <f t="shared" si="16"/>
        <v>976.36910620645187</v>
      </c>
      <c r="P87" s="37">
        <f t="shared" si="16"/>
        <v>1222.0528673614699</v>
      </c>
      <c r="Q87" s="306">
        <f t="shared" si="17"/>
        <v>6250.1122209890236</v>
      </c>
      <c r="R87" s="37">
        <f t="shared" si="15"/>
        <v>10.532626416027229</v>
      </c>
      <c r="S87" s="37">
        <f t="shared" si="15"/>
        <v>22.987185338417717</v>
      </c>
      <c r="T87" s="37">
        <f t="shared" si="15"/>
        <v>21.001949113633504</v>
      </c>
      <c r="U87" s="37">
        <f t="shared" si="15"/>
        <v>103.94565038306034</v>
      </c>
      <c r="V87" s="315">
        <f t="shared" si="15"/>
        <v>126.98376259831778</v>
      </c>
      <c r="W87" s="334">
        <f t="shared" si="18"/>
        <v>671.05152406935883</v>
      </c>
      <c r="X87" s="325"/>
      <c r="Y87" s="327"/>
      <c r="Z87" s="327"/>
      <c r="AA87" s="327"/>
      <c r="AB87" s="345"/>
      <c r="AC87" s="327"/>
      <c r="AD87" s="327"/>
      <c r="AE87" s="346"/>
      <c r="AF87" s="345"/>
      <c r="AG87" s="345"/>
      <c r="AH87" s="346"/>
      <c r="AI87" s="346"/>
      <c r="AJ87" s="345"/>
      <c r="AK87" s="345"/>
      <c r="AL87" s="292"/>
      <c r="AM87" s="292"/>
      <c r="AN87" s="352"/>
      <c r="AO87" s="352"/>
      <c r="AP87" s="345"/>
      <c r="AQ87" s="345"/>
      <c r="AR87" s="292"/>
      <c r="AS87" s="292"/>
      <c r="AT87" s="345"/>
      <c r="AU87" s="345"/>
      <c r="AV87" s="46"/>
      <c r="AW87" s="46"/>
      <c r="AX87" s="292"/>
      <c r="AY87" s="292"/>
      <c r="AZ87" s="347"/>
      <c r="BA87" s="6"/>
      <c r="BB87" s="46"/>
      <c r="BC87" s="292"/>
      <c r="BD87" s="292"/>
    </row>
    <row r="88" spans="1:56" ht="13.5" thickBot="1">
      <c r="A88" s="56"/>
      <c r="B88" s="131" t="s">
        <v>125</v>
      </c>
      <c r="C88" s="131"/>
      <c r="D88" s="310">
        <f>+sum!H88/quantity!H88</f>
        <v>109.06744418668994</v>
      </c>
      <c r="E88" s="310">
        <f>+sum!I88/quantity!I88</f>
        <v>88.098065130861087</v>
      </c>
      <c r="F88" s="310">
        <f>+sum!J88/quantity!J88</f>
        <v>138.13325629766581</v>
      </c>
      <c r="G88" s="310">
        <f>+sum!K88/quantity!K88</f>
        <v>128.04412086927076</v>
      </c>
      <c r="H88" s="310">
        <f>+sum!L88/quantity!L88</f>
        <v>130.31386846363395</v>
      </c>
      <c r="I88" s="310">
        <f>+sum!M88/quantity!M88</f>
        <v>93.326019535665637</v>
      </c>
      <c r="J88" s="470">
        <f>+sum!N88/quantity!N88</f>
        <v>150.30369751938042</v>
      </c>
      <c r="K88" s="470">
        <f>+sum!O88/quantity!O88</f>
        <v>114.46436848633329</v>
      </c>
      <c r="L88" s="470"/>
      <c r="M88" s="299">
        <f t="shared" si="16"/>
        <v>80.773933768966174</v>
      </c>
      <c r="N88" s="25">
        <f t="shared" si="16"/>
        <v>126.64939325177926</v>
      </c>
      <c r="O88" s="25">
        <f t="shared" si="16"/>
        <v>117.39902940248474</v>
      </c>
      <c r="P88" s="25">
        <f t="shared" si="16"/>
        <v>119.48007898725183</v>
      </c>
      <c r="Q88" s="25">
        <f t="shared" si="17"/>
        <v>85.567256326205083</v>
      </c>
      <c r="R88" s="25">
        <f t="shared" si="15"/>
        <v>69.063087372552374</v>
      </c>
      <c r="S88" s="25">
        <f t="shared" si="15"/>
        <v>47.709157460038817</v>
      </c>
      <c r="T88" s="25">
        <f t="shared" si="15"/>
        <v>73.581461708811005</v>
      </c>
      <c r="U88" s="25">
        <f t="shared" si="15"/>
        <v>81.953235994059682</v>
      </c>
      <c r="V88" s="314">
        <f t="shared" si="15"/>
        <v>81.407235457268058</v>
      </c>
      <c r="W88" s="314">
        <f t="shared" si="18"/>
        <v>60.240000563583799</v>
      </c>
      <c r="X88" s="323"/>
      <c r="Y88" s="324"/>
      <c r="Z88" s="324"/>
      <c r="AA88" s="324"/>
      <c r="AB88" s="344"/>
      <c r="AC88" s="324"/>
      <c r="AD88" s="324"/>
      <c r="AE88" s="344"/>
      <c r="AF88" s="344"/>
      <c r="AG88" s="344"/>
      <c r="AH88" s="344"/>
      <c r="AI88" s="344"/>
      <c r="AJ88" s="344"/>
      <c r="AK88" s="344"/>
      <c r="AL88" s="343"/>
      <c r="AM88" s="343"/>
      <c r="AN88" s="344"/>
      <c r="AO88" s="344"/>
      <c r="AP88" s="344"/>
      <c r="AQ88" s="344"/>
      <c r="AR88" s="343"/>
      <c r="AS88" s="343"/>
      <c r="AT88" s="344"/>
      <c r="AU88" s="344"/>
      <c r="AV88" s="93"/>
      <c r="AW88" s="93"/>
      <c r="AX88" s="343"/>
      <c r="AY88" s="343"/>
      <c r="AZ88" s="93"/>
      <c r="BA88" s="26"/>
      <c r="BB88" s="93"/>
      <c r="BC88" s="343"/>
      <c r="BD88" s="343"/>
    </row>
    <row r="89" spans="1:56" ht="13.5" thickBot="1">
      <c r="A89" s="35"/>
      <c r="B89" s="130" t="s">
        <v>125</v>
      </c>
      <c r="C89" s="130" t="s">
        <v>373</v>
      </c>
      <c r="D89" s="306">
        <f>+sum!H89/quantity!H89</f>
        <v>101.15217391304348</v>
      </c>
      <c r="E89" s="306">
        <f>+sum!I89/quantity!I89</f>
        <v>123.96323478501697</v>
      </c>
      <c r="F89" s="306">
        <f>+sum!J89/quantity!J89</f>
        <v>139.64799786642283</v>
      </c>
      <c r="G89" s="306">
        <f>+sum!K89/quantity!K89</f>
        <v>121.3649835521063</v>
      </c>
      <c r="H89" s="306">
        <f>+sum!L89/quantity!L89</f>
        <v>125.8137764512559</v>
      </c>
      <c r="I89" s="306">
        <f>+sum!M89/quantity!M89</f>
        <v>149.59413808249809</v>
      </c>
      <c r="J89" s="469">
        <f>+sum!N89/quantity!N89</f>
        <v>161.28639034996073</v>
      </c>
      <c r="K89" s="469">
        <f>+sum!O89/quantity!O89</f>
        <v>174.68741138681864</v>
      </c>
      <c r="L89" s="469"/>
      <c r="M89" s="300">
        <f t="shared" si="16"/>
        <v>122.55123146595272</v>
      </c>
      <c r="N89" s="37">
        <f t="shared" si="16"/>
        <v>138.05733724168169</v>
      </c>
      <c r="O89" s="37">
        <f t="shared" si="16"/>
        <v>119.98257561566493</v>
      </c>
      <c r="P89" s="37">
        <f t="shared" si="16"/>
        <v>124.38069453595037</v>
      </c>
      <c r="Q89" s="306">
        <f t="shared" si="17"/>
        <v>147.89018594014425</v>
      </c>
      <c r="R89" s="37">
        <f t="shared" si="15"/>
        <v>64.051023446762485</v>
      </c>
      <c r="S89" s="37">
        <f t="shared" si="15"/>
        <v>67.131797716887377</v>
      </c>
      <c r="T89" s="37">
        <f t="shared" si="15"/>
        <v>74.388341251996877</v>
      </c>
      <c r="U89" s="37">
        <f t="shared" si="15"/>
        <v>77.678327368234008</v>
      </c>
      <c r="V89" s="315">
        <f t="shared" si="15"/>
        <v>78.596022388773633</v>
      </c>
      <c r="W89" s="334">
        <f t="shared" si="18"/>
        <v>96.55989837812217</v>
      </c>
      <c r="X89" s="325"/>
      <c r="Y89" s="327"/>
      <c r="Z89" s="327"/>
      <c r="AA89" s="327"/>
      <c r="AB89" s="345"/>
      <c r="AC89" s="327"/>
      <c r="AD89" s="327"/>
      <c r="AE89" s="345"/>
      <c r="AF89" s="345"/>
      <c r="AG89" s="345"/>
      <c r="AH89" s="345"/>
      <c r="AI89" s="345"/>
      <c r="AJ89" s="345"/>
      <c r="AK89" s="345"/>
      <c r="AL89" s="292"/>
      <c r="AM89" s="292"/>
      <c r="AN89" s="345"/>
      <c r="AO89" s="345"/>
      <c r="AP89" s="345"/>
      <c r="AQ89" s="345"/>
      <c r="AR89" s="292"/>
      <c r="AS89" s="292"/>
      <c r="AT89" s="345"/>
      <c r="AU89" s="345"/>
      <c r="AV89" s="46"/>
      <c r="AW89" s="46"/>
      <c r="AX89" s="292"/>
      <c r="AY89" s="292"/>
      <c r="AZ89" s="347"/>
      <c r="BA89" s="6"/>
      <c r="BB89" s="46"/>
      <c r="BC89" s="292"/>
      <c r="BD89" s="292"/>
    </row>
    <row r="90" spans="1:56" ht="13.5" thickBot="1">
      <c r="A90" s="35"/>
      <c r="B90" s="130" t="s">
        <v>126</v>
      </c>
      <c r="C90" s="130" t="s">
        <v>387</v>
      </c>
      <c r="D90" s="306">
        <f>+sum!H90/quantity!H90</f>
        <v>187.02915228231683</v>
      </c>
      <c r="E90" s="306">
        <f>+sum!I90/quantity!I90</f>
        <v>83.15633908477119</v>
      </c>
      <c r="F90" s="306">
        <f>+sum!J90/quantity!J90</f>
        <v>170.41581536133182</v>
      </c>
      <c r="G90" s="306">
        <f>+sum!K90/quantity!K90</f>
        <v>125.92420666142145</v>
      </c>
      <c r="H90" s="306">
        <f>+sum!L90/quantity!L90</f>
        <v>160.40584949063424</v>
      </c>
      <c r="I90" s="306">
        <f>+sum!M90/quantity!M90</f>
        <v>17.258280529953918</v>
      </c>
      <c r="J90" s="469">
        <f>+sum!N90/quantity!N90</f>
        <v>220.27272845032579</v>
      </c>
      <c r="K90" s="469">
        <f>+sum!O90/quantity!O90</f>
        <v>143.76865949049292</v>
      </c>
      <c r="L90" s="469"/>
      <c r="M90" s="300">
        <f t="shared" si="16"/>
        <v>44.461699189679443</v>
      </c>
      <c r="N90" s="37">
        <f t="shared" si="16"/>
        <v>91.117247381890763</v>
      </c>
      <c r="O90" s="37">
        <f t="shared" si="16"/>
        <v>67.328651776885209</v>
      </c>
      <c r="P90" s="37">
        <f t="shared" si="16"/>
        <v>85.765158817864261</v>
      </c>
      <c r="Q90" s="306">
        <f t="shared" si="17"/>
        <v>9.2275884905380323</v>
      </c>
      <c r="R90" s="37">
        <f t="shared" si="15"/>
        <v>118.42957155187794</v>
      </c>
      <c r="S90" s="37">
        <f t="shared" si="15"/>
        <v>45.032985336314297</v>
      </c>
      <c r="T90" s="37">
        <f t="shared" si="15"/>
        <v>90.777884549135436</v>
      </c>
      <c r="U90" s="37">
        <f t="shared" si="15"/>
        <v>80.596408142975349</v>
      </c>
      <c r="V90" s="315">
        <f t="shared" si="15"/>
        <v>100.20573337404414</v>
      </c>
      <c r="W90" s="334">
        <f t="shared" si="18"/>
        <v>11.139860395027359</v>
      </c>
      <c r="X90" s="325"/>
      <c r="Y90" s="327"/>
      <c r="Z90" s="327"/>
      <c r="AA90" s="327"/>
      <c r="AB90" s="345"/>
      <c r="AC90" s="327"/>
      <c r="AD90" s="327"/>
      <c r="AE90" s="345"/>
      <c r="AF90" s="345"/>
      <c r="AG90" s="345"/>
      <c r="AH90" s="345"/>
      <c r="AI90" s="345"/>
      <c r="AJ90" s="345"/>
      <c r="AK90" s="345"/>
      <c r="AL90" s="292"/>
      <c r="AM90" s="292"/>
      <c r="AN90" s="345"/>
      <c r="AO90" s="345"/>
      <c r="AP90" s="345"/>
      <c r="AQ90" s="345"/>
      <c r="AR90" s="292"/>
      <c r="AS90" s="292"/>
      <c r="AT90" s="345"/>
      <c r="AU90" s="345"/>
      <c r="AV90" s="46"/>
      <c r="AW90" s="46"/>
      <c r="AX90" s="292"/>
      <c r="AY90" s="292"/>
      <c r="AZ90" s="347"/>
      <c r="BA90" s="6"/>
      <c r="BB90" s="46"/>
      <c r="BC90" s="292"/>
      <c r="BD90" s="292"/>
    </row>
    <row r="91" spans="1:56" ht="13.5" thickBot="1">
      <c r="A91" s="35"/>
      <c r="B91" s="130" t="s">
        <v>127</v>
      </c>
      <c r="C91" s="130" t="s">
        <v>387</v>
      </c>
      <c r="D91" s="306">
        <f>+sum!H91/quantity!H91</f>
        <v>113.32519083969466</v>
      </c>
      <c r="E91" s="306">
        <f>+sum!I91/quantity!I91</f>
        <v>45.597088944439967</v>
      </c>
      <c r="F91" s="306">
        <f>+sum!J91/quantity!J91</f>
        <v>141.15146281999188</v>
      </c>
      <c r="G91" s="306">
        <f>+sum!K91/quantity!K91</f>
        <v>138.41331658291458</v>
      </c>
      <c r="H91" s="306">
        <f>+sum!L91/quantity!L91</f>
        <v>125.01347708894879</v>
      </c>
      <c r="I91" s="306">
        <f>+sum!M91/quantity!M91</f>
        <v>124.20555978674791</v>
      </c>
      <c r="J91" s="469">
        <f>+sum!N91/quantity!N91</f>
        <v>111.55260289346081</v>
      </c>
      <c r="K91" s="469">
        <f>+sum!O91/quantity!O91</f>
        <v>59.737622586983363</v>
      </c>
      <c r="L91" s="469"/>
      <c r="M91" s="300">
        <f t="shared" si="16"/>
        <v>40.235616288473594</v>
      </c>
      <c r="N91" s="37">
        <f t="shared" si="16"/>
        <v>124.55435704463906</v>
      </c>
      <c r="O91" s="37">
        <f t="shared" si="16"/>
        <v>122.13817206688722</v>
      </c>
      <c r="P91" s="37">
        <f t="shared" si="16"/>
        <v>110.31393475947277</v>
      </c>
      <c r="Q91" s="306">
        <f t="shared" si="17"/>
        <v>109.60101533157282</v>
      </c>
      <c r="R91" s="37">
        <f t="shared" si="15"/>
        <v>71.759154299758706</v>
      </c>
      <c r="S91" s="37">
        <f t="shared" si="15"/>
        <v>24.692922516951295</v>
      </c>
      <c r="T91" s="37">
        <f t="shared" si="15"/>
        <v>75.189213915660062</v>
      </c>
      <c r="U91" s="37">
        <f t="shared" si="15"/>
        <v>88.589926047611243</v>
      </c>
      <c r="V91" s="315">
        <f t="shared" si="15"/>
        <v>78.09607438330238</v>
      </c>
      <c r="W91" s="334">
        <f t="shared" si="18"/>
        <v>80.172100222216656</v>
      </c>
      <c r="X91" s="325"/>
      <c r="Y91" s="327"/>
      <c r="Z91" s="327"/>
      <c r="AA91" s="327"/>
      <c r="AB91" s="345"/>
      <c r="AC91" s="327"/>
      <c r="AD91" s="327"/>
      <c r="AE91" s="345"/>
      <c r="AF91" s="345"/>
      <c r="AG91" s="345"/>
      <c r="AH91" s="345"/>
      <c r="AI91" s="345"/>
      <c r="AJ91" s="345"/>
      <c r="AK91" s="345"/>
      <c r="AL91" s="292"/>
      <c r="AM91" s="292"/>
      <c r="AN91" s="345"/>
      <c r="AO91" s="345"/>
      <c r="AP91" s="345"/>
      <c r="AQ91" s="345"/>
      <c r="AR91" s="292"/>
      <c r="AS91" s="292"/>
      <c r="AT91" s="345"/>
      <c r="AU91" s="345"/>
      <c r="AV91" s="46"/>
      <c r="AW91" s="46"/>
      <c r="AX91" s="292"/>
      <c r="AY91" s="292"/>
      <c r="AZ91" s="347"/>
      <c r="BA91" s="6"/>
      <c r="BB91" s="46"/>
      <c r="BC91" s="292"/>
      <c r="BD91" s="292"/>
    </row>
    <row r="92" spans="1:56" ht="13.5" thickBot="1">
      <c r="A92" s="35"/>
      <c r="B92" s="130" t="s">
        <v>128</v>
      </c>
      <c r="C92" s="130" t="s">
        <v>373</v>
      </c>
      <c r="D92" s="306">
        <f>+sum!H92/quantity!H92</f>
        <v>107.32132783684096</v>
      </c>
      <c r="E92" s="306">
        <f>+sum!I92/quantity!I92</f>
        <v>98.921755725190835</v>
      </c>
      <c r="F92" s="306">
        <f>+sum!J92/quantity!J92</f>
        <v>104.0081569664903</v>
      </c>
      <c r="G92" s="306">
        <f>+sum!K92/quantity!K92</f>
        <v>153.87878017789072</v>
      </c>
      <c r="H92" s="306">
        <f>+sum!L92/quantity!L92</f>
        <v>159.23023130715438</v>
      </c>
      <c r="I92" s="306">
        <f>+sum!M92/quantity!M92</f>
        <v>191.0288241074353</v>
      </c>
      <c r="J92" s="469">
        <f>+sum!N92/quantity!N92</f>
        <v>200.93697593406418</v>
      </c>
      <c r="K92" s="469">
        <f>+sum!O92/quantity!O92</f>
        <v>191.19122237521728</v>
      </c>
      <c r="L92" s="469"/>
      <c r="M92" s="300">
        <f t="shared" si="16"/>
        <v>92.173436276878846</v>
      </c>
      <c r="N92" s="37">
        <f t="shared" si="16"/>
        <v>96.912849535939756</v>
      </c>
      <c r="O92" s="37">
        <f t="shared" si="16"/>
        <v>143.38136070383916</v>
      </c>
      <c r="P92" s="37">
        <f t="shared" si="16"/>
        <v>148.36774247634148</v>
      </c>
      <c r="Q92" s="306">
        <f t="shared" si="17"/>
        <v>177.99707472670633</v>
      </c>
      <c r="R92" s="37">
        <f t="shared" si="15"/>
        <v>67.957421177369099</v>
      </c>
      <c r="S92" s="37">
        <f t="shared" si="15"/>
        <v>53.570684135983107</v>
      </c>
      <c r="T92" s="37">
        <f t="shared" si="15"/>
        <v>55.403545998670069</v>
      </c>
      <c r="U92" s="37">
        <f t="shared" si="15"/>
        <v>98.488426495364266</v>
      </c>
      <c r="V92" s="315">
        <f t="shared" si="15"/>
        <v>99.471323234903053</v>
      </c>
      <c r="W92" s="334">
        <f t="shared" si="18"/>
        <v>123.30512464956138</v>
      </c>
      <c r="X92" s="325"/>
      <c r="Y92" s="327"/>
      <c r="Z92" s="340"/>
      <c r="AA92" s="340"/>
      <c r="AB92" s="348"/>
      <c r="AC92" s="340"/>
      <c r="AD92" s="340"/>
      <c r="AE92" s="348"/>
      <c r="AF92" s="348"/>
      <c r="AG92" s="345"/>
      <c r="AH92" s="345"/>
      <c r="AI92" s="345"/>
      <c r="AJ92" s="345"/>
      <c r="AK92" s="345"/>
      <c r="AL92" s="292"/>
      <c r="AM92" s="292"/>
      <c r="AN92" s="345"/>
      <c r="AO92" s="352"/>
      <c r="AP92" s="345"/>
      <c r="AQ92" s="345"/>
      <c r="AR92" s="292"/>
      <c r="AS92" s="292"/>
      <c r="AT92" s="345"/>
      <c r="AU92" s="345"/>
      <c r="AV92" s="46"/>
      <c r="AW92" s="46"/>
      <c r="AX92" s="292"/>
      <c r="AY92" s="292"/>
      <c r="AZ92" s="347"/>
      <c r="BA92" s="6"/>
      <c r="BB92" s="46"/>
      <c r="BC92" s="292"/>
      <c r="BD92" s="292"/>
    </row>
    <row r="93" spans="1:56" ht="13.5" thickBot="1">
      <c r="A93" s="56"/>
      <c r="B93" s="131" t="s">
        <v>129</v>
      </c>
      <c r="C93" s="131"/>
      <c r="D93" s="310">
        <f>+sum!H93/quantity!H93</f>
        <v>75.135224693599639</v>
      </c>
      <c r="E93" s="310">
        <f>+sum!I93/quantity!I93</f>
        <v>131.17163910135758</v>
      </c>
      <c r="F93" s="310">
        <f>+sum!J93/quantity!J93</f>
        <v>127.25606921309988</v>
      </c>
      <c r="G93" s="310">
        <f>+sum!K93/quantity!K93</f>
        <v>125.93860399876375</v>
      </c>
      <c r="H93" s="310">
        <f>+sum!L93/quantity!L93</f>
        <v>109.2398788510517</v>
      </c>
      <c r="I93" s="310">
        <f>+sum!M93/quantity!M93</f>
        <v>121.78173859363601</v>
      </c>
      <c r="J93" s="470">
        <f>+sum!N93/quantity!N93</f>
        <v>152.10011893542969</v>
      </c>
      <c r="K93" s="470">
        <f>+sum!O93/quantity!O93</f>
        <v>180.90434023827231</v>
      </c>
      <c r="L93" s="470"/>
      <c r="M93" s="299">
        <f t="shared" si="16"/>
        <v>174.58075042202063</v>
      </c>
      <c r="N93" s="25">
        <f t="shared" si="16"/>
        <v>169.36938663862162</v>
      </c>
      <c r="O93" s="25">
        <f t="shared" si="16"/>
        <v>167.61592783190514</v>
      </c>
      <c r="P93" s="25">
        <f t="shared" si="16"/>
        <v>145.39103236402147</v>
      </c>
      <c r="Q93" s="25">
        <f t="shared" si="17"/>
        <v>162.08341572180049</v>
      </c>
      <c r="R93" s="25">
        <f t="shared" si="15"/>
        <v>47.576713899047022</v>
      </c>
      <c r="S93" s="25">
        <f t="shared" si="15"/>
        <v>71.035480460124461</v>
      </c>
      <c r="T93" s="25">
        <f t="shared" si="15"/>
        <v>67.787351395231966</v>
      </c>
      <c r="U93" s="25">
        <f t="shared" si="15"/>
        <v>80.605623000923458</v>
      </c>
      <c r="V93" s="314">
        <f t="shared" si="15"/>
        <v>68.242287975916426</v>
      </c>
      <c r="W93" s="314">
        <f t="shared" si="18"/>
        <v>78.607574157936284</v>
      </c>
      <c r="X93" s="323"/>
      <c r="Y93" s="324"/>
      <c r="Z93" s="341"/>
      <c r="AA93" s="341"/>
      <c r="AB93" s="370"/>
      <c r="AC93" s="341"/>
      <c r="AD93" s="341"/>
      <c r="AE93" s="370"/>
      <c r="AF93" s="370"/>
      <c r="AG93" s="344"/>
      <c r="AH93" s="344"/>
      <c r="AI93" s="354"/>
      <c r="AJ93" s="344"/>
      <c r="AK93" s="344"/>
      <c r="AL93" s="343"/>
      <c r="AM93" s="343"/>
      <c r="AN93" s="344"/>
      <c r="AO93" s="344"/>
      <c r="AP93" s="344"/>
      <c r="AQ93" s="344"/>
      <c r="AR93" s="343"/>
      <c r="AS93" s="343"/>
      <c r="AT93" s="344"/>
      <c r="AU93" s="344"/>
      <c r="AV93" s="93"/>
      <c r="AW93" s="93"/>
      <c r="AX93" s="343"/>
      <c r="AY93" s="343"/>
      <c r="AZ93" s="93"/>
      <c r="BA93" s="26"/>
      <c r="BB93" s="93"/>
      <c r="BC93" s="343"/>
      <c r="BD93" s="343"/>
    </row>
    <row r="94" spans="1:56" ht="13.5" thickBot="1">
      <c r="A94" s="35"/>
      <c r="B94" s="130" t="s">
        <v>130</v>
      </c>
      <c r="C94" s="130" t="s">
        <v>394</v>
      </c>
      <c r="D94" s="306">
        <f>+sum!H94/quantity!H94</f>
        <v>46.382349775012379</v>
      </c>
      <c r="E94" s="306">
        <f>+sum!I94/quantity!I94</f>
        <v>163.21321922796795</v>
      </c>
      <c r="F94" s="306">
        <f>+sum!J94/quantity!J94</f>
        <v>159.30600302452495</v>
      </c>
      <c r="G94" s="306">
        <f>+sum!K94/quantity!K94</f>
        <v>139.26850539627168</v>
      </c>
      <c r="H94" s="306">
        <f>+sum!L94/quantity!L94</f>
        <v>82.005539576009369</v>
      </c>
      <c r="I94" s="306">
        <f>+sum!M94/quantity!M94</f>
        <v>79.823820014687229</v>
      </c>
      <c r="J94" s="469">
        <f>+sum!N94/quantity!N94</f>
        <v>146.68262551620748</v>
      </c>
      <c r="K94" s="469">
        <f>+sum!O94/quantity!O94</f>
        <v>291.79706900919325</v>
      </c>
      <c r="L94" s="469"/>
      <c r="M94" s="300">
        <f t="shared" si="16"/>
        <v>351.88648272385723</v>
      </c>
      <c r="N94" s="37">
        <f t="shared" si="16"/>
        <v>343.46255374570973</v>
      </c>
      <c r="O94" s="37">
        <f t="shared" si="16"/>
        <v>300.26185838325074</v>
      </c>
      <c r="P94" s="37">
        <f t="shared" si="16"/>
        <v>176.80333138315541</v>
      </c>
      <c r="Q94" s="306">
        <f t="shared" si="17"/>
        <v>172.09956028939874</v>
      </c>
      <c r="R94" s="37">
        <f t="shared" si="15"/>
        <v>29.369976521801373</v>
      </c>
      <c r="S94" s="37">
        <f t="shared" si="15"/>
        <v>88.387470986343203</v>
      </c>
      <c r="T94" s="37">
        <f t="shared" si="15"/>
        <v>84.859858340506605</v>
      </c>
      <c r="U94" s="37">
        <f t="shared" si="15"/>
        <v>89.137280273363544</v>
      </c>
      <c r="V94" s="315">
        <f t="shared" si="15"/>
        <v>51.22896241030174</v>
      </c>
      <c r="W94" s="334">
        <f t="shared" si="18"/>
        <v>51.524612177791553</v>
      </c>
      <c r="X94" s="325"/>
      <c r="Y94" s="329"/>
      <c r="Z94" s="371"/>
      <c r="AA94" s="371"/>
      <c r="AB94" s="348"/>
      <c r="AC94" s="371"/>
      <c r="AD94" s="371"/>
      <c r="AE94" s="348"/>
      <c r="AF94" s="348"/>
      <c r="AG94" s="345"/>
      <c r="AH94" s="345"/>
      <c r="AI94" s="345"/>
      <c r="AJ94" s="345"/>
      <c r="AK94" s="345"/>
      <c r="AL94" s="292"/>
      <c r="AM94" s="292"/>
      <c r="AN94" s="345"/>
      <c r="AO94" s="345"/>
      <c r="AP94" s="345"/>
      <c r="AQ94" s="345"/>
      <c r="AR94" s="292"/>
      <c r="AS94" s="292"/>
      <c r="AT94" s="345"/>
      <c r="AU94" s="345"/>
      <c r="AV94" s="46"/>
      <c r="AW94" s="46"/>
      <c r="AX94" s="292"/>
      <c r="AY94" s="292"/>
      <c r="AZ94" s="347"/>
      <c r="BA94" s="6"/>
      <c r="BB94" s="46"/>
      <c r="BC94" s="292"/>
      <c r="BD94" s="292"/>
    </row>
    <row r="95" spans="1:56" ht="13.5" thickBot="1">
      <c r="A95" s="35"/>
      <c r="B95" s="130" t="s">
        <v>131</v>
      </c>
      <c r="C95" s="130" t="s">
        <v>394</v>
      </c>
      <c r="D95" s="306">
        <f>+sum!H95/quantity!H95</f>
        <v>47.085565217391306</v>
      </c>
      <c r="E95" s="306">
        <f>+sum!I95/quantity!I95</f>
        <v>65.172413793103445</v>
      </c>
      <c r="F95" s="306">
        <f>+sum!J95/quantity!J95</f>
        <v>96.134406887755105</v>
      </c>
      <c r="G95" s="306">
        <f>+sum!K95/quantity!K95</f>
        <v>87.014230655203079</v>
      </c>
      <c r="H95" s="306">
        <f>+sum!L95/quantity!L95</f>
        <v>123.78521389178715</v>
      </c>
      <c r="I95" s="306">
        <f>+sum!M95/quantity!M95</f>
        <v>106.90382244143034</v>
      </c>
      <c r="J95" s="469">
        <f>+sum!N95/quantity!N95</f>
        <v>141.34926601447367</v>
      </c>
      <c r="K95" s="469">
        <f>+sum!O95/quantity!O95</f>
        <v>115.66469160747074</v>
      </c>
      <c r="L95" s="469"/>
      <c r="M95" s="300">
        <f t="shared" si="16"/>
        <v>138.41272477500527</v>
      </c>
      <c r="N95" s="37">
        <f t="shared" si="16"/>
        <v>204.16959304599649</v>
      </c>
      <c r="O95" s="37">
        <f t="shared" si="16"/>
        <v>184.80022540552176</v>
      </c>
      <c r="P95" s="37">
        <f t="shared" si="16"/>
        <v>262.8941870407163</v>
      </c>
      <c r="Q95" s="306">
        <f t="shared" si="17"/>
        <v>227.0416038288202</v>
      </c>
      <c r="R95" s="37">
        <f t="shared" si="15"/>
        <v>29.815262738058657</v>
      </c>
      <c r="S95" s="37">
        <f t="shared" si="15"/>
        <v>35.293861983091055</v>
      </c>
      <c r="T95" s="37">
        <f t="shared" si="15"/>
        <v>51.209320397597416</v>
      </c>
      <c r="U95" s="37">
        <f t="shared" si="15"/>
        <v>55.69250451575234</v>
      </c>
      <c r="V95" s="315">
        <f t="shared" si="15"/>
        <v>77.32877683873798</v>
      </c>
      <c r="W95" s="334">
        <f t="shared" si="18"/>
        <v>69.004189358573768</v>
      </c>
      <c r="X95" s="325"/>
      <c r="Y95" s="329"/>
      <c r="Z95" s="371"/>
      <c r="AA95" s="371"/>
      <c r="AB95" s="348"/>
      <c r="AC95" s="371"/>
      <c r="AD95" s="371"/>
      <c r="AE95" s="348"/>
      <c r="AF95" s="348"/>
      <c r="AG95" s="345"/>
      <c r="AH95" s="345"/>
      <c r="AI95" s="345"/>
      <c r="AJ95" s="345"/>
      <c r="AK95" s="345"/>
      <c r="AL95" s="292"/>
      <c r="AM95" s="292"/>
      <c r="AN95" s="345"/>
      <c r="AO95" s="345"/>
      <c r="AP95" s="345"/>
      <c r="AQ95" s="345"/>
      <c r="AR95" s="292"/>
      <c r="AS95" s="292"/>
      <c r="AT95" s="345"/>
      <c r="AU95" s="345"/>
      <c r="AV95" s="46"/>
      <c r="AW95" s="46"/>
      <c r="AX95" s="292"/>
      <c r="AY95" s="292"/>
      <c r="AZ95" s="347"/>
      <c r="BA95" s="6"/>
      <c r="BB95" s="46"/>
      <c r="BC95" s="292"/>
      <c r="BD95" s="292"/>
    </row>
    <row r="96" spans="1:56" ht="13.5" thickBot="1">
      <c r="A96" s="60"/>
      <c r="B96" s="132" t="s">
        <v>132</v>
      </c>
      <c r="C96" s="132" t="s">
        <v>394</v>
      </c>
      <c r="D96" s="306">
        <f>+sum!H96/quantity!H96</f>
        <v>440.69985848449761</v>
      </c>
      <c r="E96" s="306">
        <f>+sum!I96/quantity!I96</f>
        <v>554.83554687499998</v>
      </c>
      <c r="F96" s="306">
        <f>+sum!J96/quantity!J96</f>
        <v>463.76671231171417</v>
      </c>
      <c r="G96" s="306">
        <f>+sum!K96/quantity!K96</f>
        <v>899.34750627915321</v>
      </c>
      <c r="H96" s="306">
        <f>+sum!L96/quantity!L96</f>
        <v>1197.9922867513612</v>
      </c>
      <c r="I96" s="306">
        <f>+sum!M96/quantity!M96</f>
        <v>1170.5022281639929</v>
      </c>
      <c r="J96" s="469">
        <f>+sum!N96/quantity!N96</f>
        <v>134.5631650119974</v>
      </c>
      <c r="K96" s="469">
        <f>+sum!O96/quantity!O96</f>
        <v>1159.9275421165169</v>
      </c>
      <c r="L96" s="469"/>
      <c r="M96" s="300">
        <f t="shared" si="16"/>
        <v>125.89873497645274</v>
      </c>
      <c r="N96" s="37">
        <f t="shared" si="16"/>
        <v>105.23414141918268</v>
      </c>
      <c r="O96" s="37">
        <f t="shared" si="16"/>
        <v>204.07256525379375</v>
      </c>
      <c r="P96" s="37">
        <f t="shared" si="16"/>
        <v>271.83859120606064</v>
      </c>
      <c r="Q96" s="306">
        <f t="shared" si="17"/>
        <v>265.6007724143999</v>
      </c>
      <c r="R96" s="37">
        <f t="shared" si="15"/>
        <v>279.05754149229983</v>
      </c>
      <c r="S96" s="37">
        <f t="shared" si="15"/>
        <v>300.46898795071633</v>
      </c>
      <c r="T96" s="37">
        <f t="shared" si="15"/>
        <v>247.04139682517717</v>
      </c>
      <c r="U96" s="37">
        <f t="shared" si="15"/>
        <v>575.61751310717773</v>
      </c>
      <c r="V96" s="315">
        <f t="shared" si="15"/>
        <v>748.38726923968909</v>
      </c>
      <c r="W96" s="334">
        <f t="shared" si="18"/>
        <v>755.53479335233396</v>
      </c>
      <c r="X96" s="325"/>
      <c r="Y96" s="329"/>
      <c r="Z96" s="371"/>
      <c r="AA96" s="371"/>
      <c r="AB96" s="348"/>
      <c r="AC96" s="371"/>
      <c r="AD96" s="371"/>
      <c r="AE96" s="348"/>
      <c r="AF96" s="348"/>
      <c r="AG96" s="345"/>
      <c r="AH96" s="345"/>
      <c r="AI96" s="345"/>
      <c r="AJ96" s="345"/>
      <c r="AK96" s="345"/>
      <c r="AL96" s="292"/>
      <c r="AM96" s="292"/>
      <c r="AN96" s="345"/>
      <c r="AO96" s="345"/>
      <c r="AP96" s="345"/>
      <c r="AQ96" s="345"/>
      <c r="AR96" s="292"/>
      <c r="AS96" s="292"/>
      <c r="AT96" s="345"/>
      <c r="AU96" s="345"/>
      <c r="AV96" s="46"/>
      <c r="AW96" s="46"/>
      <c r="AX96" s="292"/>
      <c r="AY96" s="292"/>
      <c r="AZ96" s="347"/>
      <c r="BA96" s="65"/>
      <c r="BB96" s="46"/>
      <c r="BC96" s="292"/>
      <c r="BD96" s="292"/>
    </row>
    <row r="97" spans="1:56" ht="13.5" thickBot="1">
      <c r="A97" s="60"/>
      <c r="B97" s="132" t="s">
        <v>129</v>
      </c>
      <c r="C97" s="130" t="s">
        <v>394</v>
      </c>
      <c r="D97" s="306">
        <f>+sum!H97/quantity!H97</f>
        <v>10.995707031045495</v>
      </c>
      <c r="E97" s="306">
        <f>+sum!I97/quantity!I97</f>
        <v>14.641747389608756</v>
      </c>
      <c r="F97" s="306">
        <f>+sum!J97/quantity!J97</f>
        <v>16.163890301163381</v>
      </c>
      <c r="G97" s="306">
        <f>+sum!K97/quantity!K97</f>
        <v>13.020901686359986</v>
      </c>
      <c r="H97" s="306">
        <f>+sum!L97/quantity!L97</f>
        <v>11.785667143328567</v>
      </c>
      <c r="I97" s="306">
        <f>+sum!M97/quantity!M97</f>
        <v>14.121525625744935</v>
      </c>
      <c r="J97" s="469">
        <f>+sum!N97/quantity!N97</f>
        <v>146.53938775510204</v>
      </c>
      <c r="K97" s="469">
        <f>+sum!O97/quantity!O97</f>
        <v>102.66118308975841</v>
      </c>
      <c r="L97" s="469"/>
      <c r="M97" s="300">
        <f t="shared" si="16"/>
        <v>133.15876230849878</v>
      </c>
      <c r="N97" s="37">
        <f t="shared" si="16"/>
        <v>147.00182767261748</v>
      </c>
      <c r="O97" s="37">
        <f t="shared" si="16"/>
        <v>118.41804851290161</v>
      </c>
      <c r="P97" s="37">
        <f t="shared" si="16"/>
        <v>107.18425936642986</v>
      </c>
      <c r="Q97" s="306">
        <f t="shared" si="17"/>
        <v>128.42762712642255</v>
      </c>
      <c r="R97" s="37">
        <f t="shared" si="15"/>
        <v>6.962641153562088</v>
      </c>
      <c r="S97" s="37">
        <f t="shared" si="15"/>
        <v>7.9291801773777371</v>
      </c>
      <c r="T97" s="37">
        <f t="shared" si="15"/>
        <v>8.610255829323938</v>
      </c>
      <c r="U97" s="37">
        <f t="shared" si="15"/>
        <v>8.3338853944508084</v>
      </c>
      <c r="V97" s="315">
        <f t="shared" si="15"/>
        <v>7.3625209002653635</v>
      </c>
      <c r="W97" s="334">
        <f t="shared" si="18"/>
        <v>9.1151504787841109</v>
      </c>
      <c r="X97" s="325"/>
      <c r="Y97" s="329"/>
      <c r="Z97" s="371"/>
      <c r="AA97" s="371"/>
      <c r="AB97" s="348"/>
      <c r="AC97" s="371"/>
      <c r="AD97" s="371"/>
      <c r="AE97" s="348"/>
      <c r="AF97" s="348"/>
      <c r="AG97" s="345"/>
      <c r="AH97" s="345"/>
      <c r="AI97" s="345"/>
      <c r="AJ97" s="345"/>
      <c r="AK97" s="345"/>
      <c r="AL97" s="292"/>
      <c r="AM97" s="292"/>
      <c r="AN97" s="345"/>
      <c r="AO97" s="348"/>
      <c r="AP97" s="345"/>
      <c r="AQ97" s="345"/>
      <c r="AR97" s="292"/>
      <c r="AS97" s="292"/>
      <c r="AT97" s="345"/>
      <c r="AU97" s="345"/>
      <c r="AV97" s="46"/>
      <c r="AW97" s="46"/>
      <c r="AX97" s="292"/>
      <c r="AY97" s="292"/>
      <c r="AZ97" s="347"/>
      <c r="BA97" s="65"/>
      <c r="BB97" s="46"/>
      <c r="BC97" s="292"/>
      <c r="BD97" s="292"/>
    </row>
    <row r="98" spans="1:56" ht="13.5" thickBot="1">
      <c r="A98" s="35"/>
      <c r="B98" s="130" t="s">
        <v>133</v>
      </c>
      <c r="C98" s="130" t="s">
        <v>394</v>
      </c>
      <c r="D98" s="306">
        <f>+sum!H98/quantity!H98</f>
        <v>228.22359923197766</v>
      </c>
      <c r="E98" s="306">
        <f>+sum!I98/quantity!I98</f>
        <v>205.86712065653921</v>
      </c>
      <c r="F98" s="306">
        <f>+sum!J98/quantity!J98</f>
        <v>236.63229061553986</v>
      </c>
      <c r="G98" s="306">
        <f>+sum!K98/quantity!K98</f>
        <v>288.19156804733728</v>
      </c>
      <c r="H98" s="306">
        <f>+sum!L98/quantity!L98</f>
        <v>487.24301886792455</v>
      </c>
      <c r="I98" s="306">
        <f>+sum!M98/quantity!M98</f>
        <v>496.65834038950044</v>
      </c>
      <c r="J98" s="469">
        <f>+sum!N98/quantity!N98</f>
        <v>250.7386240553835</v>
      </c>
      <c r="K98" s="469">
        <f>+sum!O98/quantity!O98</f>
        <v>3179.1559379329942</v>
      </c>
      <c r="L98" s="469"/>
      <c r="M98" s="300">
        <f t="shared" si="16"/>
        <v>90.204133730835508</v>
      </c>
      <c r="N98" s="37">
        <f t="shared" si="16"/>
        <v>103.68440924245314</v>
      </c>
      <c r="O98" s="37">
        <f t="shared" si="16"/>
        <v>126.2759719052565</v>
      </c>
      <c r="P98" s="37">
        <f t="shared" si="16"/>
        <v>213.49370551844942</v>
      </c>
      <c r="Q98" s="306">
        <f t="shared" si="17"/>
        <v>217.61918664891118</v>
      </c>
      <c r="R98" s="37">
        <f t="shared" si="15"/>
        <v>144.51449276886922</v>
      </c>
      <c r="S98" s="37">
        <f t="shared" si="15"/>
        <v>111.48652198726946</v>
      </c>
      <c r="T98" s="37">
        <f t="shared" si="15"/>
        <v>126.05038278019518</v>
      </c>
      <c r="U98" s="37">
        <f t="shared" si="15"/>
        <v>184.4538540882721</v>
      </c>
      <c r="V98" s="315">
        <f t="shared" si="15"/>
        <v>304.38131896115402</v>
      </c>
      <c r="W98" s="334">
        <f t="shared" si="18"/>
        <v>320.58260765678875</v>
      </c>
      <c r="X98" s="325"/>
      <c r="Y98" s="329"/>
      <c r="Z98" s="371"/>
      <c r="AA98" s="371"/>
      <c r="AB98" s="348"/>
      <c r="AC98" s="371"/>
      <c r="AD98" s="371"/>
      <c r="AE98" s="348"/>
      <c r="AF98" s="348"/>
      <c r="AG98" s="345"/>
      <c r="AH98" s="345"/>
      <c r="AI98" s="345"/>
      <c r="AJ98" s="345"/>
      <c r="AK98" s="345"/>
      <c r="AL98" s="292"/>
      <c r="AM98" s="292"/>
      <c r="AN98" s="345"/>
      <c r="AO98" s="345"/>
      <c r="AP98" s="345"/>
      <c r="AQ98" s="345"/>
      <c r="AR98" s="292"/>
      <c r="AS98" s="292"/>
      <c r="AT98" s="345"/>
      <c r="AU98" s="345"/>
      <c r="AV98" s="46"/>
      <c r="AW98" s="46"/>
      <c r="AX98" s="292"/>
      <c r="AY98" s="292"/>
      <c r="AZ98" s="347"/>
      <c r="BA98" s="6"/>
      <c r="BB98" s="46"/>
      <c r="BC98" s="292"/>
      <c r="BD98" s="292"/>
    </row>
    <row r="99" spans="1:56" ht="13.5" thickBot="1">
      <c r="A99" s="35"/>
      <c r="B99" s="130" t="s">
        <v>134</v>
      </c>
      <c r="C99" s="130" t="s">
        <v>394</v>
      </c>
      <c r="D99" s="306">
        <f>+sum!H99/quantity!H99</f>
        <v>160.30333333333334</v>
      </c>
      <c r="E99" s="306">
        <f>+sum!I99/quantity!I99</f>
        <v>40.233144297416509</v>
      </c>
      <c r="F99" s="306">
        <f>+sum!J99/quantity!J99</f>
        <v>62.780154486036842</v>
      </c>
      <c r="G99" s="306">
        <f>+sum!K99/quantity!K99</f>
        <v>90.154054054054058</v>
      </c>
      <c r="H99" s="306">
        <f>+sum!L99/quantity!L99</f>
        <v>79.140372670807452</v>
      </c>
      <c r="I99" s="306">
        <f>+sum!M99/quantity!M99</f>
        <v>125.30570902394106</v>
      </c>
      <c r="J99" s="469">
        <f>+sum!N99/quantity!N99</f>
        <v>644.8655765305873</v>
      </c>
      <c r="K99" s="469">
        <f>+sum!O99/quantity!O99</f>
        <v>28.756398762687713</v>
      </c>
      <c r="L99" s="469"/>
      <c r="M99" s="300">
        <f t="shared" si="16"/>
        <v>25.098133308155273</v>
      </c>
      <c r="N99" s="37">
        <f t="shared" si="16"/>
        <v>39.163349370591277</v>
      </c>
      <c r="O99" s="37">
        <f t="shared" si="16"/>
        <v>56.23966275647463</v>
      </c>
      <c r="P99" s="37">
        <f t="shared" si="16"/>
        <v>49.369137263193188</v>
      </c>
      <c r="Q99" s="306">
        <f t="shared" si="17"/>
        <v>78.16787487717518</v>
      </c>
      <c r="R99" s="37">
        <f t="shared" si="15"/>
        <v>101.50639541127566</v>
      </c>
      <c r="S99" s="37">
        <f t="shared" si="15"/>
        <v>21.788099585918179</v>
      </c>
      <c r="T99" s="37">
        <f t="shared" si="15"/>
        <v>33.442022994325221</v>
      </c>
      <c r="U99" s="37">
        <f t="shared" si="15"/>
        <v>57.70211406470164</v>
      </c>
      <c r="V99" s="315">
        <f t="shared" si="15"/>
        <v>49.439089086563861</v>
      </c>
      <c r="W99" s="334">
        <f t="shared" si="18"/>
        <v>80.882223626153475</v>
      </c>
      <c r="X99" s="325"/>
      <c r="Y99" s="327"/>
      <c r="Z99" s="340"/>
      <c r="AA99" s="340"/>
      <c r="AB99" s="348"/>
      <c r="AC99" s="340"/>
      <c r="AD99" s="340"/>
      <c r="AE99" s="348"/>
      <c r="AF99" s="348"/>
      <c r="AG99" s="345"/>
      <c r="AH99" s="345"/>
      <c r="AI99" s="345"/>
      <c r="AJ99" s="345"/>
      <c r="AK99" s="345"/>
      <c r="AL99" s="292"/>
      <c r="AM99" s="292"/>
      <c r="AN99" s="345"/>
      <c r="AO99" s="345"/>
      <c r="AP99" s="345"/>
      <c r="AQ99" s="345"/>
      <c r="AR99" s="292"/>
      <c r="AS99" s="292"/>
      <c r="AT99" s="345"/>
      <c r="AU99" s="345"/>
      <c r="AV99" s="46"/>
      <c r="AW99" s="46"/>
      <c r="AX99" s="292"/>
      <c r="AY99" s="292"/>
      <c r="AZ99" s="347"/>
      <c r="BA99" s="6"/>
      <c r="BB99" s="46"/>
      <c r="BC99" s="292"/>
      <c r="BD99" s="292"/>
    </row>
    <row r="100" spans="1:56" ht="13.5" thickBot="1">
      <c r="A100" s="60"/>
      <c r="B100" s="130" t="s">
        <v>135</v>
      </c>
      <c r="C100" s="130" t="s">
        <v>394</v>
      </c>
      <c r="D100" s="306">
        <f>+sum!H100/quantity!H100</f>
        <v>240.64214285714286</v>
      </c>
      <c r="E100" s="306">
        <f>+sum!I100/quantity!I100</f>
        <v>268.35525375268048</v>
      </c>
      <c r="F100" s="306">
        <f>+sum!J100/quantity!J100</f>
        <v>249.5900552486188</v>
      </c>
      <c r="G100" s="306">
        <f>+sum!K100/quantity!K100</f>
        <v>130.62316995544239</v>
      </c>
      <c r="H100" s="306">
        <f>+sum!L100/quantity!L100</f>
        <v>134.64952505732066</v>
      </c>
      <c r="I100" s="306">
        <f>+sum!M100/quantity!M100</f>
        <v>201.45734597156397</v>
      </c>
      <c r="J100" s="469">
        <f>+sum!N100/quantity!N100</f>
        <v>405.82888555740834</v>
      </c>
      <c r="K100" s="469">
        <f>+sum!O100/quantity!O100</f>
        <v>11.254005677869486</v>
      </c>
      <c r="L100" s="469"/>
      <c r="M100" s="300">
        <f t="shared" si="16"/>
        <v>111.51631653811755</v>
      </c>
      <c r="N100" s="37">
        <f t="shared" si="16"/>
        <v>103.71834803548433</v>
      </c>
      <c r="O100" s="37">
        <f t="shared" si="16"/>
        <v>54.281086597947557</v>
      </c>
      <c r="P100" s="37">
        <f t="shared" si="16"/>
        <v>55.954257828087627</v>
      </c>
      <c r="Q100" s="306">
        <f t="shared" si="17"/>
        <v>83.716569167670301</v>
      </c>
      <c r="R100" s="37">
        <f t="shared" si="15"/>
        <v>152.37809468803204</v>
      </c>
      <c r="S100" s="37">
        <f t="shared" si="15"/>
        <v>145.32672241436509</v>
      </c>
      <c r="T100" s="37">
        <f t="shared" si="15"/>
        <v>132.9527847631476</v>
      </c>
      <c r="U100" s="37">
        <f t="shared" si="15"/>
        <v>83.603928091161748</v>
      </c>
      <c r="V100" s="315">
        <f t="shared" si="15"/>
        <v>84.115725515504707</v>
      </c>
      <c r="W100" s="334">
        <f t="shared" si="18"/>
        <v>130.03651816766143</v>
      </c>
      <c r="X100" s="328"/>
      <c r="Y100" s="46"/>
      <c r="Z100" s="372"/>
      <c r="AA100" s="340"/>
      <c r="AB100" s="348"/>
      <c r="AC100" s="372"/>
      <c r="AD100" s="340"/>
      <c r="AE100" s="363"/>
      <c r="AF100" s="348"/>
      <c r="AG100" s="345"/>
      <c r="AH100" s="64"/>
      <c r="AI100" s="64"/>
      <c r="AJ100" s="345"/>
      <c r="AK100" s="345"/>
      <c r="AL100" s="292"/>
      <c r="AM100" s="292"/>
      <c r="AN100" s="345"/>
      <c r="AO100" s="345"/>
      <c r="AP100" s="345"/>
      <c r="AQ100" s="345"/>
      <c r="AR100" s="292"/>
      <c r="AS100" s="292"/>
      <c r="AT100" s="345"/>
      <c r="AU100" s="345"/>
      <c r="AV100" s="46"/>
      <c r="AW100" s="46"/>
      <c r="AX100" s="292"/>
      <c r="AY100" s="292"/>
      <c r="AZ100" s="347"/>
      <c r="BA100" s="6"/>
      <c r="BB100" s="46"/>
      <c r="BC100" s="292"/>
      <c r="BD100" s="292"/>
    </row>
    <row r="101" spans="1:56" ht="13.5" thickBot="1">
      <c r="A101" s="35"/>
      <c r="B101" s="130" t="s">
        <v>136</v>
      </c>
      <c r="C101" s="130" t="s">
        <v>394</v>
      </c>
      <c r="D101" s="306">
        <f>+sum!H101/quantity!H101</f>
        <v>106.09916367980884</v>
      </c>
      <c r="E101" s="306">
        <f>+sum!I101/quantity!I101</f>
        <v>147.13890717577354</v>
      </c>
      <c r="F101" s="306">
        <f>+sum!J101/quantity!J101</f>
        <v>176.54754601226995</v>
      </c>
      <c r="G101" s="306">
        <f>+sum!K101/quantity!K101</f>
        <v>123.05041480536056</v>
      </c>
      <c r="H101" s="306">
        <f>+sum!L101/quantity!L101</f>
        <v>205.3637031594416</v>
      </c>
      <c r="I101" s="306">
        <f>+sum!M101/quantity!M101</f>
        <v>211.65831244778613</v>
      </c>
      <c r="J101" s="469">
        <f>+sum!N101/quantity!N101</f>
        <v>192.47321271737221</v>
      </c>
      <c r="K101" s="469">
        <f>+sum!O101/quantity!O101</f>
        <v>269.49850703313308</v>
      </c>
      <c r="L101" s="469"/>
      <c r="M101" s="300">
        <f t="shared" si="16"/>
        <v>138.68055324150944</v>
      </c>
      <c r="N101" s="37">
        <f t="shared" si="16"/>
        <v>166.39862171304537</v>
      </c>
      <c r="O101" s="37">
        <f t="shared" si="16"/>
        <v>115.97679994604673</v>
      </c>
      <c r="P101" s="37">
        <f t="shared" si="16"/>
        <v>193.55826760255911</v>
      </c>
      <c r="Q101" s="306">
        <f t="shared" si="17"/>
        <v>199.49102811643149</v>
      </c>
      <c r="R101" s="37">
        <f t="shared" si="15"/>
        <v>67.183529109116051</v>
      </c>
      <c r="S101" s="37">
        <f t="shared" si="15"/>
        <v>79.682491102610228</v>
      </c>
      <c r="T101" s="37">
        <f t="shared" si="15"/>
        <v>94.044163186109628</v>
      </c>
      <c r="U101" s="37">
        <f t="shared" si="15"/>
        <v>78.757069166857747</v>
      </c>
      <c r="V101" s="315">
        <f t="shared" si="15"/>
        <v>128.29096039108532</v>
      </c>
      <c r="W101" s="334">
        <f t="shared" si="18"/>
        <v>136.62102942544502</v>
      </c>
      <c r="X101" s="325"/>
      <c r="Y101" s="327"/>
      <c r="Z101" s="340"/>
      <c r="AA101" s="340"/>
      <c r="AB101" s="348"/>
      <c r="AC101" s="340"/>
      <c r="AD101" s="340"/>
      <c r="AE101" s="348"/>
      <c r="AF101" s="348"/>
      <c r="AG101" s="345"/>
      <c r="AH101" s="345"/>
      <c r="AI101" s="345"/>
      <c r="AJ101" s="345"/>
      <c r="AK101" s="345"/>
      <c r="AL101" s="292"/>
      <c r="AM101" s="292"/>
      <c r="AN101" s="345"/>
      <c r="AO101" s="345"/>
      <c r="AP101" s="345"/>
      <c r="AQ101" s="345"/>
      <c r="AR101" s="292"/>
      <c r="AS101" s="292"/>
      <c r="AT101" s="345"/>
      <c r="AU101" s="345"/>
      <c r="AV101" s="46"/>
      <c r="AW101" s="46"/>
      <c r="AX101" s="292"/>
      <c r="AY101" s="292"/>
      <c r="AZ101" s="347"/>
      <c r="BA101" s="6"/>
      <c r="BB101" s="46"/>
      <c r="BC101" s="292"/>
      <c r="BD101" s="292"/>
    </row>
    <row r="102" spans="1:56" ht="13.5" thickBot="1">
      <c r="A102" s="56"/>
      <c r="B102" s="131" t="s">
        <v>137</v>
      </c>
      <c r="C102" s="131"/>
      <c r="D102" s="310">
        <f>+sum!H102/quantity!H102</f>
        <v>154.19426791277257</v>
      </c>
      <c r="E102" s="310">
        <f>+sum!I102/quantity!I102</f>
        <v>177.95920863309354</v>
      </c>
      <c r="F102" s="310">
        <f>+sum!J102/quantity!J102</f>
        <v>177.21883322089266</v>
      </c>
      <c r="G102" s="310">
        <f>+sum!K102/quantity!K102</f>
        <v>97.827417812012285</v>
      </c>
      <c r="H102" s="310">
        <f>+sum!L102/quantity!L102</f>
        <v>162.07869714226814</v>
      </c>
      <c r="I102" s="310">
        <f>+sum!M102/quantity!M102</f>
        <v>164.20233691791393</v>
      </c>
      <c r="J102" s="470">
        <f>+sum!N102/quantity!N102</f>
        <v>222.60160934264675</v>
      </c>
      <c r="K102" s="470">
        <f>+sum!O102/quantity!O102</f>
        <v>203.27196386582568</v>
      </c>
      <c r="L102" s="470"/>
      <c r="M102" s="299">
        <f t="shared" si="16"/>
        <v>115.4123373339434</v>
      </c>
      <c r="N102" s="25">
        <f t="shared" si="16"/>
        <v>114.93217978838555</v>
      </c>
      <c r="O102" s="25">
        <f t="shared" si="16"/>
        <v>63.444263613841386</v>
      </c>
      <c r="P102" s="25">
        <f t="shared" si="16"/>
        <v>105.11330890325688</v>
      </c>
      <c r="Q102" s="25">
        <f t="shared" si="17"/>
        <v>106.49055839793142</v>
      </c>
      <c r="R102" s="25">
        <f t="shared" si="15"/>
        <v>97.638046592331619</v>
      </c>
      <c r="S102" s="25">
        <f t="shared" si="15"/>
        <v>96.373103013427937</v>
      </c>
      <c r="T102" s="25">
        <f t="shared" si="15"/>
        <v>94.401747560508554</v>
      </c>
      <c r="U102" s="25">
        <f t="shared" si="15"/>
        <v>62.613366425645722</v>
      </c>
      <c r="V102" s="314">
        <f t="shared" si="15"/>
        <v>101.25076337941692</v>
      </c>
      <c r="W102" s="314">
        <f t="shared" si="18"/>
        <v>105.98918627078851</v>
      </c>
      <c r="X102" s="323"/>
      <c r="Y102" s="324"/>
      <c r="Z102" s="324"/>
      <c r="AA102" s="324"/>
      <c r="AB102" s="344"/>
      <c r="AC102" s="324"/>
      <c r="AD102" s="324"/>
      <c r="AE102" s="344"/>
      <c r="AF102" s="344"/>
      <c r="AG102" s="344"/>
      <c r="AH102" s="344"/>
      <c r="AI102" s="344"/>
      <c r="AJ102" s="344"/>
      <c r="AK102" s="344"/>
      <c r="AL102" s="343"/>
      <c r="AM102" s="343"/>
      <c r="AN102" s="344"/>
      <c r="AO102" s="344"/>
      <c r="AP102" s="344"/>
      <c r="AQ102" s="344"/>
      <c r="AR102" s="343"/>
      <c r="AS102" s="343"/>
      <c r="AT102" s="344"/>
      <c r="AU102" s="344"/>
      <c r="AV102" s="93"/>
      <c r="AW102" s="93"/>
      <c r="AX102" s="343"/>
      <c r="AY102" s="343"/>
      <c r="AZ102" s="93"/>
      <c r="BA102" s="26"/>
      <c r="BB102" s="93"/>
      <c r="BC102" s="343"/>
      <c r="BD102" s="343"/>
    </row>
    <row r="103" spans="1:56" ht="13.5" thickBot="1">
      <c r="A103" s="35"/>
      <c r="B103" s="130" t="s">
        <v>138</v>
      </c>
      <c r="C103" s="130" t="s">
        <v>405</v>
      </c>
      <c r="D103" s="306">
        <f>+sum!H103/quantity!H103</f>
        <v>101.42415254237288</v>
      </c>
      <c r="E103" s="306">
        <f>+sum!I103/quantity!I103</f>
        <v>142.68923076923076</v>
      </c>
      <c r="F103" s="306">
        <f>+sum!J103/quantity!J103</f>
        <v>131.98226051697921</v>
      </c>
      <c r="G103" s="306">
        <f>+sum!K103/quantity!K103</f>
        <v>106.7263811703171</v>
      </c>
      <c r="H103" s="306">
        <f>+sum!L103/quantity!L103</f>
        <v>119.77538361083904</v>
      </c>
      <c r="I103" s="306">
        <f>+sum!M103/quantity!M103</f>
        <v>85.46333417914235</v>
      </c>
      <c r="J103" s="469">
        <f>+sum!N103/quantity!N103</f>
        <v>109.70654449045674</v>
      </c>
      <c r="K103" s="469">
        <f>+sum!O103/quantity!O103</f>
        <v>177.89070248692863</v>
      </c>
      <c r="L103" s="469"/>
      <c r="M103" s="300">
        <f t="shared" si="16"/>
        <v>140.6856524727857</v>
      </c>
      <c r="N103" s="37">
        <f t="shared" si="16"/>
        <v>130.12902470330209</v>
      </c>
      <c r="O103" s="37">
        <f t="shared" si="16"/>
        <v>105.22777710736015</v>
      </c>
      <c r="P103" s="37">
        <f t="shared" si="16"/>
        <v>118.09355129765507</v>
      </c>
      <c r="Q103" s="306">
        <f t="shared" si="17"/>
        <v>84.263296302562225</v>
      </c>
      <c r="R103" s="37">
        <f t="shared" si="15"/>
        <v>64.223244259131491</v>
      </c>
      <c r="S103" s="37">
        <f t="shared" si="15"/>
        <v>77.27278650795617</v>
      </c>
      <c r="T103" s="37">
        <f t="shared" si="15"/>
        <v>70.304920833438203</v>
      </c>
      <c r="U103" s="37">
        <f t="shared" si="15"/>
        <v>68.309050376260188</v>
      </c>
      <c r="V103" s="315">
        <f t="shared" si="15"/>
        <v>74.823830882690942</v>
      </c>
      <c r="W103" s="334">
        <f t="shared" si="18"/>
        <v>55.164801035468983</v>
      </c>
      <c r="X103" s="325"/>
      <c r="Y103" s="327"/>
      <c r="Z103" s="327"/>
      <c r="AA103" s="327"/>
      <c r="AB103" s="345"/>
      <c r="AC103" s="327"/>
      <c r="AD103" s="327"/>
      <c r="AE103" s="345"/>
      <c r="AF103" s="345"/>
      <c r="AG103" s="345"/>
      <c r="AH103" s="345"/>
      <c r="AI103" s="345"/>
      <c r="AJ103" s="345"/>
      <c r="AK103" s="345"/>
      <c r="AL103" s="292"/>
      <c r="AM103" s="292"/>
      <c r="AN103" s="345"/>
      <c r="AO103" s="345"/>
      <c r="AP103" s="345"/>
      <c r="AQ103" s="345"/>
      <c r="AR103" s="292"/>
      <c r="AS103" s="292"/>
      <c r="AT103" s="345"/>
      <c r="AU103" s="345"/>
      <c r="AV103" s="46"/>
      <c r="AW103" s="46"/>
      <c r="AX103" s="292"/>
      <c r="AY103" s="292"/>
      <c r="AZ103" s="347"/>
      <c r="BA103" s="6"/>
      <c r="BB103" s="46"/>
      <c r="BC103" s="292"/>
      <c r="BD103" s="292"/>
    </row>
    <row r="104" spans="1:56" ht="13.5" thickBot="1">
      <c r="A104" s="35"/>
      <c r="B104" s="130" t="s">
        <v>139</v>
      </c>
      <c r="C104" s="130" t="s">
        <v>405</v>
      </c>
      <c r="D104" s="306">
        <f>+sum!H104/quantity!H104</f>
        <v>159.83561643835617</v>
      </c>
      <c r="E104" s="306">
        <f>+sum!I104/quantity!I104</f>
        <v>254.36439267886854</v>
      </c>
      <c r="F104" s="306">
        <f>+sum!J104/quantity!J104</f>
        <v>245.24918566775244</v>
      </c>
      <c r="G104" s="306">
        <f>+sum!K104/quantity!K104</f>
        <v>124.87063197026022</v>
      </c>
      <c r="H104" s="306">
        <f>+sum!L104/quantity!L104</f>
        <v>56.163296106248112</v>
      </c>
      <c r="I104" s="306">
        <f>+sum!M104/quantity!M104</f>
        <v>135.45119305856832</v>
      </c>
      <c r="J104" s="469">
        <f>+sum!N104/quantity!N104</f>
        <v>77.608943734025402</v>
      </c>
      <c r="K104" s="469">
        <f>+sum!O104/quantity!O104</f>
        <v>49.933474055280691</v>
      </c>
      <c r="L104" s="469"/>
      <c r="M104" s="300">
        <f t="shared" si="16"/>
        <v>159.14124670515429</v>
      </c>
      <c r="N104" s="37">
        <f t="shared" si="16"/>
        <v>153.43838321688315</v>
      </c>
      <c r="O104" s="37">
        <f t="shared" si="16"/>
        <v>78.124409785987282</v>
      </c>
      <c r="P104" s="37">
        <f t="shared" si="16"/>
        <v>35.138160916661917</v>
      </c>
      <c r="Q104" s="306">
        <f t="shared" si="17"/>
        <v>84.744061478192378</v>
      </c>
      <c r="R104" s="37">
        <f t="shared" si="15"/>
        <v>101.2102302904708</v>
      </c>
      <c r="S104" s="37">
        <f t="shared" si="15"/>
        <v>137.75002713756729</v>
      </c>
      <c r="T104" s="37">
        <f t="shared" si="15"/>
        <v>130.64047028212818</v>
      </c>
      <c r="U104" s="37">
        <f t="shared" si="15"/>
        <v>79.922079210760984</v>
      </c>
      <c r="V104" s="315">
        <f t="shared" si="15"/>
        <v>35.085280822996353</v>
      </c>
      <c r="W104" s="334">
        <f t="shared" si="18"/>
        <v>87.430922124220388</v>
      </c>
      <c r="X104" s="325"/>
      <c r="Y104" s="327"/>
      <c r="Z104" s="327"/>
      <c r="AA104" s="327"/>
      <c r="AB104" s="345"/>
      <c r="AC104" s="327"/>
      <c r="AD104" s="327"/>
      <c r="AE104" s="345"/>
      <c r="AF104" s="345"/>
      <c r="AG104" s="345"/>
      <c r="AH104" s="345"/>
      <c r="AI104" s="345"/>
      <c r="AJ104" s="345"/>
      <c r="AK104" s="345"/>
      <c r="AL104" s="292"/>
      <c r="AM104" s="292"/>
      <c r="AN104" s="345"/>
      <c r="AO104" s="345"/>
      <c r="AP104" s="345"/>
      <c r="AQ104" s="345"/>
      <c r="AR104" s="292"/>
      <c r="AS104" s="292"/>
      <c r="AT104" s="345"/>
      <c r="AU104" s="345"/>
      <c r="AV104" s="46"/>
      <c r="AW104" s="46"/>
      <c r="AX104" s="292"/>
      <c r="AY104" s="292"/>
      <c r="AZ104" s="347"/>
      <c r="BA104" s="6"/>
      <c r="BB104" s="46"/>
      <c r="BC104" s="292"/>
      <c r="BD104" s="292"/>
    </row>
    <row r="105" spans="1:56" ht="13.5" thickBot="1">
      <c r="A105" s="35"/>
      <c r="B105" s="130" t="s">
        <v>140</v>
      </c>
      <c r="C105" s="130" t="s">
        <v>405</v>
      </c>
      <c r="D105" s="306">
        <f>+sum!H105/quantity!H105</f>
        <v>53.755088922219841</v>
      </c>
      <c r="E105" s="306">
        <f>+sum!I105/quantity!I105</f>
        <v>104.38131436978911</v>
      </c>
      <c r="F105" s="306">
        <f>+sum!J105/quantity!J105</f>
        <v>88.478671837130392</v>
      </c>
      <c r="G105" s="306">
        <f>+sum!K105/quantity!K105</f>
        <v>182.43108108108109</v>
      </c>
      <c r="H105" s="306">
        <f>+sum!L105/quantity!L105</f>
        <v>151.21878121878123</v>
      </c>
      <c r="I105" s="306">
        <f>+sum!M105/quantity!M105</f>
        <v>96.405142610198794</v>
      </c>
      <c r="J105" s="469">
        <f>+sum!N105/quantity!N105</f>
        <v>137.69932012417391</v>
      </c>
      <c r="K105" s="469">
        <f>+sum!O105/quantity!O105</f>
        <v>157.86188759291551</v>
      </c>
      <c r="L105" s="469"/>
      <c r="M105" s="300">
        <f t="shared" si="16"/>
        <v>194.17940973146219</v>
      </c>
      <c r="N105" s="37">
        <f t="shared" si="16"/>
        <v>164.59589893926758</v>
      </c>
      <c r="O105" s="37">
        <f t="shared" si="16"/>
        <v>339.37453130260309</v>
      </c>
      <c r="P105" s="37">
        <f t="shared" si="16"/>
        <v>281.31063356175463</v>
      </c>
      <c r="Q105" s="306">
        <f t="shared" si="17"/>
        <v>179.34142523639173</v>
      </c>
      <c r="R105" s="37">
        <f t="shared" si="15"/>
        <v>34.038501870456827</v>
      </c>
      <c r="S105" s="37">
        <f t="shared" si="15"/>
        <v>56.527286447856248</v>
      </c>
      <c r="T105" s="37">
        <f t="shared" si="15"/>
        <v>47.131228049825367</v>
      </c>
      <c r="U105" s="37">
        <f t="shared" si="15"/>
        <v>116.76301370957604</v>
      </c>
      <c r="V105" s="315">
        <f t="shared" si="15"/>
        <v>94.466560415814854</v>
      </c>
      <c r="W105" s="334">
        <f t="shared" si="18"/>
        <v>62.227510334900416</v>
      </c>
      <c r="X105" s="325"/>
      <c r="Y105" s="327"/>
      <c r="Z105" s="327"/>
      <c r="AA105" s="327"/>
      <c r="AB105" s="345"/>
      <c r="AC105" s="327"/>
      <c r="AD105" s="327"/>
      <c r="AE105" s="345"/>
      <c r="AF105" s="345"/>
      <c r="AG105" s="345"/>
      <c r="AH105" s="345"/>
      <c r="AI105" s="345"/>
      <c r="AJ105" s="345"/>
      <c r="AK105" s="345"/>
      <c r="AL105" s="292"/>
      <c r="AM105" s="292"/>
      <c r="AN105" s="345"/>
      <c r="AO105" s="345"/>
      <c r="AP105" s="345"/>
      <c r="AQ105" s="345"/>
      <c r="AR105" s="292"/>
      <c r="AS105" s="292"/>
      <c r="AT105" s="345"/>
      <c r="AU105" s="345"/>
      <c r="AV105" s="46"/>
      <c r="AW105" s="46"/>
      <c r="AX105" s="292"/>
      <c r="AY105" s="292"/>
      <c r="AZ105" s="347"/>
      <c r="BA105" s="6"/>
      <c r="BB105" s="46"/>
      <c r="BC105" s="292"/>
      <c r="BD105" s="292"/>
    </row>
    <row r="106" spans="1:56" ht="13.5" thickBot="1">
      <c r="A106" s="35"/>
      <c r="B106" s="130" t="s">
        <v>141</v>
      </c>
      <c r="C106" s="130" t="s">
        <v>405</v>
      </c>
      <c r="D106" s="306">
        <f>+sum!H106/quantity!H106</f>
        <v>91.397753382690837</v>
      </c>
      <c r="E106" s="306">
        <f>+sum!I106/quantity!I106</f>
        <v>135.91559202813599</v>
      </c>
      <c r="F106" s="306">
        <f>+sum!J106/quantity!J106</f>
        <v>125.80408163265307</v>
      </c>
      <c r="G106" s="306">
        <f>+sum!K106/quantity!K106</f>
        <v>100.06139983235541</v>
      </c>
      <c r="H106" s="306">
        <f>+sum!L106/quantity!L106</f>
        <v>190.84666666666666</v>
      </c>
      <c r="I106" s="306">
        <f>+sum!M106/quantity!M106</f>
        <v>208.35938697318008</v>
      </c>
      <c r="J106" s="469">
        <f>+sum!N106/quantity!N106</f>
        <v>235.07511177371302</v>
      </c>
      <c r="K106" s="469">
        <f>+sum!O106/quantity!O106</f>
        <v>211.22344984915262</v>
      </c>
      <c r="L106" s="469"/>
      <c r="M106" s="300">
        <f t="shared" si="16"/>
        <v>148.7078040737444</v>
      </c>
      <c r="N106" s="37">
        <f t="shared" si="16"/>
        <v>137.64461048172569</v>
      </c>
      <c r="O106" s="37">
        <f t="shared" si="16"/>
        <v>109.47905843307666</v>
      </c>
      <c r="P106" s="37">
        <f t="shared" si="16"/>
        <v>208.80892538744803</v>
      </c>
      <c r="Q106" s="306">
        <f t="shared" si="17"/>
        <v>227.96992186532208</v>
      </c>
      <c r="R106" s="37">
        <f t="shared" si="15"/>
        <v>57.874382906774692</v>
      </c>
      <c r="S106" s="37">
        <f t="shared" si="15"/>
        <v>73.604549336160403</v>
      </c>
      <c r="T106" s="37">
        <f t="shared" si="15"/>
        <v>67.013899936720861</v>
      </c>
      <c r="U106" s="37">
        <f t="shared" si="15"/>
        <v>64.04320212975108</v>
      </c>
      <c r="V106" s="315">
        <f t="shared" si="15"/>
        <v>119.22214966631677</v>
      </c>
      <c r="W106" s="334">
        <f t="shared" si="18"/>
        <v>134.49164178587529</v>
      </c>
      <c r="X106" s="325"/>
      <c r="Y106" s="327"/>
      <c r="Z106" s="327"/>
      <c r="AA106" s="327"/>
      <c r="AB106" s="345"/>
      <c r="AC106" s="327"/>
      <c r="AD106" s="327"/>
      <c r="AE106" s="345"/>
      <c r="AF106" s="345"/>
      <c r="AG106" s="345"/>
      <c r="AH106" s="345"/>
      <c r="AI106" s="345"/>
      <c r="AJ106" s="345"/>
      <c r="AK106" s="345"/>
      <c r="AL106" s="292"/>
      <c r="AM106" s="292"/>
      <c r="AN106" s="345"/>
      <c r="AO106" s="345"/>
      <c r="AP106" s="345"/>
      <c r="AQ106" s="345"/>
      <c r="AR106" s="292"/>
      <c r="AS106" s="292"/>
      <c r="AT106" s="345"/>
      <c r="AU106" s="345"/>
      <c r="AV106" s="46"/>
      <c r="AW106" s="46"/>
      <c r="AX106" s="292"/>
      <c r="AY106" s="292"/>
      <c r="AZ106" s="347"/>
      <c r="BA106" s="6"/>
      <c r="BB106" s="46"/>
      <c r="BC106" s="292"/>
      <c r="BD106" s="292"/>
    </row>
    <row r="107" spans="1:56" ht="13.5" thickBot="1">
      <c r="A107" s="35"/>
      <c r="B107" s="130" t="s">
        <v>137</v>
      </c>
      <c r="C107" s="130" t="s">
        <v>405</v>
      </c>
      <c r="D107" s="306">
        <f>+sum!H107/quantity!H107</f>
        <v>232.111817700053</v>
      </c>
      <c r="E107" s="306">
        <f>+sum!I107/quantity!I107</f>
        <v>228.03452783758843</v>
      </c>
      <c r="F107" s="306">
        <f>+sum!J107/quantity!J107</f>
        <v>234.8304828212502</v>
      </c>
      <c r="G107" s="306">
        <f>+sum!K107/quantity!K107</f>
        <v>90.856412813162166</v>
      </c>
      <c r="H107" s="306">
        <f>+sum!L107/quantity!L107</f>
        <v>177.56913528396097</v>
      </c>
      <c r="I107" s="306">
        <f>+sum!M107/quantity!M107</f>
        <v>172.63578887257302</v>
      </c>
      <c r="J107" s="469">
        <f>+sum!N107/quantity!N107</f>
        <v>271.89765939039489</v>
      </c>
      <c r="K107" s="469">
        <f>+sum!O107/quantity!O107</f>
        <v>232.96243258689287</v>
      </c>
      <c r="L107" s="469"/>
      <c r="M107" s="300">
        <f t="shared" si="16"/>
        <v>98.243394109414353</v>
      </c>
      <c r="N107" s="37">
        <f t="shared" si="16"/>
        <v>101.17127389209904</v>
      </c>
      <c r="O107" s="37">
        <f t="shared" si="16"/>
        <v>39.143380855588994</v>
      </c>
      <c r="P107" s="37">
        <f t="shared" si="16"/>
        <v>76.501548711933779</v>
      </c>
      <c r="Q107" s="306">
        <f t="shared" si="17"/>
        <v>74.376130687004476</v>
      </c>
      <c r="R107" s="37">
        <f t="shared" si="15"/>
        <v>146.97656909042135</v>
      </c>
      <c r="S107" s="37">
        <f t="shared" si="15"/>
        <v>123.49119335105622</v>
      </c>
      <c r="T107" s="37">
        <f t="shared" si="15"/>
        <v>125.09058747256512</v>
      </c>
      <c r="U107" s="37">
        <f t="shared" si="15"/>
        <v>58.151651089493662</v>
      </c>
      <c r="V107" s="315">
        <f t="shared" si="15"/>
        <v>110.92765932306656</v>
      </c>
      <c r="W107" s="334">
        <f t="shared" si="18"/>
        <v>111.43280374241409</v>
      </c>
      <c r="X107" s="325"/>
      <c r="Y107" s="327"/>
      <c r="Z107" s="327"/>
      <c r="AA107" s="327"/>
      <c r="AB107" s="345"/>
      <c r="AC107" s="327"/>
      <c r="AD107" s="327"/>
      <c r="AE107" s="345"/>
      <c r="AF107" s="345"/>
      <c r="AG107" s="345"/>
      <c r="AH107" s="345"/>
      <c r="AI107" s="345"/>
      <c r="AJ107" s="345"/>
      <c r="AK107" s="345"/>
      <c r="AL107" s="292"/>
      <c r="AM107" s="292"/>
      <c r="AN107" s="345"/>
      <c r="AO107" s="345"/>
      <c r="AP107" s="345"/>
      <c r="AQ107" s="345"/>
      <c r="AR107" s="292"/>
      <c r="AS107" s="292"/>
      <c r="AT107" s="345"/>
      <c r="AU107" s="345"/>
      <c r="AV107" s="46"/>
      <c r="AW107" s="46"/>
      <c r="AX107" s="292"/>
      <c r="AY107" s="292"/>
      <c r="AZ107" s="347"/>
      <c r="BA107" s="6"/>
      <c r="BB107" s="46"/>
      <c r="BC107" s="292"/>
      <c r="BD107" s="292"/>
    </row>
    <row r="108" spans="1:56" ht="13.5" thickBot="1">
      <c r="A108" s="35"/>
      <c r="B108" s="130" t="s">
        <v>142</v>
      </c>
      <c r="C108" s="130" t="s">
        <v>405</v>
      </c>
      <c r="D108" s="306">
        <f>+sum!H108/quantity!H108</f>
        <v>104.59190556492412</v>
      </c>
      <c r="E108" s="306">
        <f>+sum!I108/quantity!I108</f>
        <v>157.38358351964229</v>
      </c>
      <c r="F108" s="306">
        <f>+sum!J108/quantity!J108</f>
        <v>165.40726698262245</v>
      </c>
      <c r="G108" s="306">
        <f>+sum!K108/quantity!K108</f>
        <v>77.952618453865341</v>
      </c>
      <c r="H108" s="306">
        <f>+sum!L108/quantity!L108</f>
        <v>184.15511551155114</v>
      </c>
      <c r="I108" s="306">
        <f>+sum!M108/quantity!M108</f>
        <v>292.21908652060898</v>
      </c>
      <c r="J108" s="469">
        <f>+sum!N108/quantity!N108</f>
        <v>305.15488916281043</v>
      </c>
      <c r="K108" s="469">
        <f>+sum!O108/quantity!O108</f>
        <v>305.32115578929245</v>
      </c>
      <c r="L108" s="469"/>
      <c r="M108" s="300">
        <f t="shared" si="16"/>
        <v>150.47396131620187</v>
      </c>
      <c r="N108" s="37">
        <f t="shared" si="16"/>
        <v>158.14538045675815</v>
      </c>
      <c r="O108" s="37">
        <f t="shared" si="16"/>
        <v>74.53025932822041</v>
      </c>
      <c r="P108" s="37">
        <f t="shared" si="16"/>
        <v>176.07014091280627</v>
      </c>
      <c r="Q108" s="306">
        <f t="shared" si="17"/>
        <v>279.3897720308936</v>
      </c>
      <c r="R108" s="37">
        <f t="shared" si="15"/>
        <v>66.229111412272502</v>
      </c>
      <c r="S108" s="37">
        <f t="shared" si="15"/>
        <v>85.23045490965589</v>
      </c>
      <c r="T108" s="37">
        <f t="shared" si="15"/>
        <v>88.109907838656937</v>
      </c>
      <c r="U108" s="37">
        <f t="shared" si="15"/>
        <v>49.89271895604606</v>
      </c>
      <c r="V108" s="315">
        <f t="shared" si="15"/>
        <v>115.04192934992841</v>
      </c>
      <c r="W108" s="334">
        <f t="shared" si="18"/>
        <v>188.62133008859473</v>
      </c>
      <c r="X108" s="325"/>
      <c r="Y108" s="327"/>
      <c r="Z108" s="327"/>
      <c r="AA108" s="327"/>
      <c r="AB108" s="345"/>
      <c r="AC108" s="327"/>
      <c r="AD108" s="327"/>
      <c r="AE108" s="345"/>
      <c r="AF108" s="345"/>
      <c r="AG108" s="345"/>
      <c r="AH108" s="345"/>
      <c r="AI108" s="345"/>
      <c r="AJ108" s="345"/>
      <c r="AK108" s="345"/>
      <c r="AL108" s="292"/>
      <c r="AM108" s="292"/>
      <c r="AN108" s="345"/>
      <c r="AO108" s="345"/>
      <c r="AP108" s="345"/>
      <c r="AQ108" s="345"/>
      <c r="AR108" s="292"/>
      <c r="AS108" s="292"/>
      <c r="AT108" s="345"/>
      <c r="AU108" s="345"/>
      <c r="AV108" s="46"/>
      <c r="AW108" s="46"/>
      <c r="AX108" s="292"/>
      <c r="AY108" s="292"/>
      <c r="AZ108" s="347"/>
      <c r="BA108" s="6"/>
      <c r="BB108" s="46"/>
      <c r="BC108" s="292"/>
      <c r="BD108" s="292"/>
    </row>
    <row r="109" spans="1:56" ht="13.5" thickBot="1">
      <c r="A109" s="35"/>
      <c r="B109" s="130" t="s">
        <v>143</v>
      </c>
      <c r="C109" s="130" t="s">
        <v>405</v>
      </c>
      <c r="D109" s="306">
        <f>+sum!H109/quantity!H109</f>
        <v>65.195121951219505</v>
      </c>
      <c r="E109" s="306">
        <f>+sum!I109/quantity!I109</f>
        <v>103.82327586206897</v>
      </c>
      <c r="F109" s="306">
        <f>+sum!J109/quantity!J109</f>
        <v>95.609384521633146</v>
      </c>
      <c r="G109" s="306">
        <f>+sum!K109/quantity!K109</f>
        <v>285.06279069767442</v>
      </c>
      <c r="H109" s="306">
        <f>+sum!L109/quantity!L109</f>
        <v>171.36802270577104</v>
      </c>
      <c r="I109" s="306">
        <f>+sum!M109/quantity!M109</f>
        <v>161.43155893536121</v>
      </c>
      <c r="J109" s="469">
        <f>+sum!N109/quantity!N109</f>
        <v>188.54674397652985</v>
      </c>
      <c r="K109" s="469">
        <f>+sum!O109/quantity!O109</f>
        <v>250.21461394738171</v>
      </c>
      <c r="L109" s="469"/>
      <c r="M109" s="300">
        <f t="shared" si="16"/>
        <v>159.25006772707923</v>
      </c>
      <c r="N109" s="37">
        <f t="shared" si="16"/>
        <v>146.65113226288662</v>
      </c>
      <c r="O109" s="37">
        <f t="shared" si="16"/>
        <v>437.24558243938094</v>
      </c>
      <c r="P109" s="37">
        <f t="shared" si="16"/>
        <v>262.85405652587406</v>
      </c>
      <c r="Q109" s="306">
        <f t="shared" si="17"/>
        <v>247.61294112793902</v>
      </c>
      <c r="R109" s="37">
        <f t="shared" si="15"/>
        <v>41.282496689610262</v>
      </c>
      <c r="S109" s="37">
        <f t="shared" si="15"/>
        <v>56.225082909174226</v>
      </c>
      <c r="T109" s="37">
        <f t="shared" si="15"/>
        <v>50.929649055847356</v>
      </c>
      <c r="U109" s="37">
        <f t="shared" si="15"/>
        <v>182.45131444202326</v>
      </c>
      <c r="V109" s="315">
        <f t="shared" si="15"/>
        <v>107.05381659472633</v>
      </c>
      <c r="W109" s="334">
        <f t="shared" si="18"/>
        <v>104.20070682999597</v>
      </c>
      <c r="X109" s="325"/>
      <c r="Y109" s="327"/>
      <c r="Z109" s="327"/>
      <c r="AA109" s="327"/>
      <c r="AB109" s="345"/>
      <c r="AC109" s="327"/>
      <c r="AD109" s="327"/>
      <c r="AE109" s="345"/>
      <c r="AF109" s="345"/>
      <c r="AG109" s="345"/>
      <c r="AH109" s="345"/>
      <c r="AI109" s="345"/>
      <c r="AJ109" s="345"/>
      <c r="AK109" s="345"/>
      <c r="AL109" s="292"/>
      <c r="AM109" s="292"/>
      <c r="AN109" s="345"/>
      <c r="AO109" s="345"/>
      <c r="AP109" s="345"/>
      <c r="AQ109" s="345"/>
      <c r="AR109" s="292"/>
      <c r="AS109" s="292"/>
      <c r="AT109" s="345"/>
      <c r="AU109" s="345"/>
      <c r="AV109" s="46"/>
      <c r="AW109" s="46"/>
      <c r="AX109" s="292"/>
      <c r="AY109" s="292"/>
      <c r="AZ109" s="347"/>
      <c r="BA109" s="6"/>
      <c r="BB109" s="46"/>
      <c r="BC109" s="292"/>
      <c r="BD109" s="292"/>
    </row>
    <row r="110" spans="1:56" ht="13.5" thickBot="1">
      <c r="A110" s="56"/>
      <c r="B110" s="131" t="s">
        <v>144</v>
      </c>
      <c r="C110" s="131"/>
      <c r="D110" s="310">
        <f>+sum!H110/quantity!H110</f>
        <v>93.181223972478719</v>
      </c>
      <c r="E110" s="310">
        <f>+sum!I110/quantity!I110</f>
        <v>87.274784904184585</v>
      </c>
      <c r="F110" s="310">
        <f>+sum!J110/quantity!J110</f>
        <v>92.690056857578696</v>
      </c>
      <c r="G110" s="310">
        <f>+sum!K110/quantity!K110</f>
        <v>84.185820291651595</v>
      </c>
      <c r="H110" s="310">
        <f>+sum!L110/quantity!L110</f>
        <v>86.24340170881041</v>
      </c>
      <c r="I110" s="310">
        <f>+sum!M110/quantity!M110</f>
        <v>96.716944825483921</v>
      </c>
      <c r="J110" s="470">
        <f>+sum!N110/quantity!N110</f>
        <v>97.517457096044623</v>
      </c>
      <c r="K110" s="470">
        <f>+sum!O110/quantity!O110</f>
        <v>89.361911379800276</v>
      </c>
      <c r="L110" s="470"/>
      <c r="M110" s="299">
        <f t="shared" si="16"/>
        <v>93.661342042428402</v>
      </c>
      <c r="N110" s="25">
        <f t="shared" si="16"/>
        <v>99.472890466597548</v>
      </c>
      <c r="O110" s="25">
        <f t="shared" si="16"/>
        <v>90.346334489570623</v>
      </c>
      <c r="P110" s="25">
        <f t="shared" si="16"/>
        <v>92.554484725680979</v>
      </c>
      <c r="Q110" s="25">
        <f t="shared" si="17"/>
        <v>103.79445633172782</v>
      </c>
      <c r="R110" s="25">
        <f t="shared" si="15"/>
        <v>59.00370234840446</v>
      </c>
      <c r="S110" s="25">
        <f t="shared" si="15"/>
        <v>47.26331332135198</v>
      </c>
      <c r="T110" s="25">
        <f t="shared" si="15"/>
        <v>49.374568096449714</v>
      </c>
      <c r="U110" s="25">
        <f t="shared" si="15"/>
        <v>53.882211466461641</v>
      </c>
      <c r="V110" s="314">
        <f t="shared" si="15"/>
        <v>53.876360147378733</v>
      </c>
      <c r="W110" s="314">
        <f t="shared" si="18"/>
        <v>62.428772166466317</v>
      </c>
      <c r="X110" s="323"/>
      <c r="Y110" s="324"/>
      <c r="Z110" s="324"/>
      <c r="AA110" s="324"/>
      <c r="AB110" s="344"/>
      <c r="AC110" s="324"/>
      <c r="AD110" s="324"/>
      <c r="AE110" s="344"/>
      <c r="AF110" s="344"/>
      <c r="AG110" s="344"/>
      <c r="AH110" s="344"/>
      <c r="AI110" s="344"/>
      <c r="AJ110" s="344"/>
      <c r="AK110" s="344"/>
      <c r="AL110" s="343"/>
      <c r="AM110" s="343"/>
      <c r="AN110" s="344"/>
      <c r="AO110" s="344"/>
      <c r="AP110" s="344"/>
      <c r="AQ110" s="344"/>
      <c r="AR110" s="343"/>
      <c r="AS110" s="343"/>
      <c r="AT110" s="344"/>
      <c r="AU110" s="344"/>
      <c r="AV110" s="93"/>
      <c r="AW110" s="93"/>
      <c r="AX110" s="343"/>
      <c r="AY110" s="343"/>
      <c r="AZ110" s="93"/>
      <c r="BA110" s="26"/>
      <c r="BB110" s="93"/>
      <c r="BC110" s="343"/>
      <c r="BD110" s="343"/>
    </row>
    <row r="111" spans="1:56" ht="13.5" thickBot="1">
      <c r="A111" s="35"/>
      <c r="B111" s="130" t="s">
        <v>145</v>
      </c>
      <c r="C111" s="130" t="s">
        <v>389</v>
      </c>
      <c r="D111" s="306">
        <f>+sum!H111/quantity!H111</f>
        <v>229.14349999999999</v>
      </c>
      <c r="E111" s="306">
        <f>+sum!I111/quantity!I111</f>
        <v>139.89646084337349</v>
      </c>
      <c r="F111" s="306">
        <f>+sum!J111/quantity!J111</f>
        <v>233.41266173752311</v>
      </c>
      <c r="G111" s="306">
        <f>+sum!K111/quantity!K111</f>
        <v>149.09723523898782</v>
      </c>
      <c r="H111" s="306">
        <f>+sum!L111/quantity!L111</f>
        <v>217.74340617935192</v>
      </c>
      <c r="I111" s="306">
        <f>+sum!M111/quantity!M111</f>
        <v>156.75403358577543</v>
      </c>
      <c r="J111" s="469">
        <f>+sum!N111/quantity!N111</f>
        <v>246.46593364626014</v>
      </c>
      <c r="K111" s="469">
        <f>+sum!O111/quantity!O111</f>
        <v>159.08474249311985</v>
      </c>
      <c r="L111" s="469"/>
      <c r="M111" s="300">
        <f t="shared" si="16"/>
        <v>61.051900160106442</v>
      </c>
      <c r="N111" s="37">
        <f t="shared" si="16"/>
        <v>101.86309528200587</v>
      </c>
      <c r="O111" s="37">
        <f t="shared" si="16"/>
        <v>65.06718944198191</v>
      </c>
      <c r="P111" s="37">
        <f t="shared" si="16"/>
        <v>95.024910669232128</v>
      </c>
      <c r="Q111" s="306">
        <f t="shared" si="17"/>
        <v>68.408675605363214</v>
      </c>
      <c r="R111" s="37">
        <f t="shared" si="15"/>
        <v>145.09698727572919</v>
      </c>
      <c r="S111" s="37">
        <f t="shared" si="15"/>
        <v>75.760373040708402</v>
      </c>
      <c r="T111" s="37">
        <f t="shared" si="15"/>
        <v>124.33533598151652</v>
      </c>
      <c r="U111" s="37">
        <f t="shared" si="15"/>
        <v>95.428051070598059</v>
      </c>
      <c r="V111" s="315">
        <f t="shared" si="15"/>
        <v>136.02457624114456</v>
      </c>
      <c r="W111" s="334">
        <f t="shared" si="18"/>
        <v>101.1814617031046</v>
      </c>
      <c r="X111" s="325"/>
      <c r="Y111" s="327"/>
      <c r="Z111" s="327"/>
      <c r="AA111" s="327"/>
      <c r="AB111" s="345"/>
      <c r="AC111" s="327"/>
      <c r="AD111" s="327"/>
      <c r="AE111" s="345"/>
      <c r="AF111" s="345"/>
      <c r="AG111" s="345"/>
      <c r="AH111" s="345"/>
      <c r="AI111" s="345"/>
      <c r="AJ111" s="345"/>
      <c r="AK111" s="345"/>
      <c r="AL111" s="292"/>
      <c r="AM111" s="292"/>
      <c r="AN111" s="345"/>
      <c r="AO111" s="345"/>
      <c r="AP111" s="345"/>
      <c r="AQ111" s="345"/>
      <c r="AR111" s="292"/>
      <c r="AS111" s="292"/>
      <c r="AT111" s="345"/>
      <c r="AU111" s="345"/>
      <c r="AV111" s="46"/>
      <c r="AW111" s="46"/>
      <c r="AX111" s="292"/>
      <c r="AY111" s="292"/>
      <c r="AZ111" s="347"/>
      <c r="BA111" s="6"/>
      <c r="BB111" s="46"/>
      <c r="BC111" s="292"/>
      <c r="BD111" s="292"/>
    </row>
    <row r="112" spans="1:56" ht="13.5" thickBot="1">
      <c r="A112" s="35"/>
      <c r="B112" s="130" t="s">
        <v>146</v>
      </c>
      <c r="C112" s="130" t="s">
        <v>365</v>
      </c>
      <c r="D112" s="306">
        <f>+sum!H112/quantity!H112</f>
        <v>224.9946091644205</v>
      </c>
      <c r="E112" s="306">
        <f>+sum!I112/quantity!I112</f>
        <v>219.15425531914894</v>
      </c>
      <c r="F112" s="306">
        <f>+sum!J112/quantity!J112</f>
        <v>167.55388471177946</v>
      </c>
      <c r="G112" s="306">
        <f>+sum!K112/quantity!K112</f>
        <v>197.46611909650923</v>
      </c>
      <c r="H112" s="306">
        <f>+sum!L112/quantity!L112</f>
        <v>207.95945945945945</v>
      </c>
      <c r="I112" s="306">
        <f>+sum!M112/quantity!M112</f>
        <v>216.21774193548387</v>
      </c>
      <c r="J112" s="469">
        <f>+sum!N112/quantity!N112</f>
        <v>214.90195790674764</v>
      </c>
      <c r="K112" s="469">
        <f>+sum!O112/quantity!O112</f>
        <v>207.29147193877003</v>
      </c>
      <c r="L112" s="469"/>
      <c r="M112" s="300">
        <f t="shared" si="16"/>
        <v>97.404224987006884</v>
      </c>
      <c r="N112" s="37">
        <f t="shared" si="16"/>
        <v>74.470177456267507</v>
      </c>
      <c r="O112" s="37">
        <f t="shared" si="16"/>
        <v>87.764822379457925</v>
      </c>
      <c r="P112" s="37">
        <f t="shared" si="16"/>
        <v>92.42864094912062</v>
      </c>
      <c r="Q112" s="306">
        <f t="shared" si="17"/>
        <v>96.099076657199944</v>
      </c>
      <c r="R112" s="37">
        <f t="shared" si="15"/>
        <v>142.469849430761</v>
      </c>
      <c r="S112" s="37">
        <f t="shared" si="15"/>
        <v>118.6821170195731</v>
      </c>
      <c r="T112" s="37">
        <f t="shared" si="15"/>
        <v>89.253378096833202</v>
      </c>
      <c r="U112" s="37">
        <f t="shared" si="15"/>
        <v>126.38602498329202</v>
      </c>
      <c r="V112" s="315">
        <f t="shared" si="15"/>
        <v>129.91253257520179</v>
      </c>
      <c r="W112" s="334">
        <f t="shared" si="18"/>
        <v>139.56404613477301</v>
      </c>
      <c r="X112" s="325"/>
      <c r="Y112" s="327"/>
      <c r="Z112" s="327"/>
      <c r="AA112" s="327"/>
      <c r="AB112" s="345"/>
      <c r="AC112" s="327"/>
      <c r="AD112" s="327"/>
      <c r="AE112" s="345"/>
      <c r="AF112" s="345"/>
      <c r="AG112" s="345"/>
      <c r="AH112" s="345"/>
      <c r="AI112" s="345"/>
      <c r="AJ112" s="345"/>
      <c r="AK112" s="345"/>
      <c r="AL112" s="292"/>
      <c r="AM112" s="292"/>
      <c r="AN112" s="345"/>
      <c r="AO112" s="345"/>
      <c r="AP112" s="345"/>
      <c r="AQ112" s="345"/>
      <c r="AR112" s="292"/>
      <c r="AS112" s="292"/>
      <c r="AT112" s="345"/>
      <c r="AU112" s="345"/>
      <c r="AV112" s="46"/>
      <c r="AW112" s="46"/>
      <c r="AX112" s="292"/>
      <c r="AY112" s="292"/>
      <c r="AZ112" s="347"/>
      <c r="BA112" s="6"/>
      <c r="BB112" s="46"/>
      <c r="BC112" s="292"/>
      <c r="BD112" s="292"/>
    </row>
    <row r="113" spans="1:56" ht="13.5" thickBot="1">
      <c r="A113" s="35"/>
      <c r="B113" s="130" t="s">
        <v>147</v>
      </c>
      <c r="C113" s="130" t="s">
        <v>389</v>
      </c>
      <c r="D113" s="306">
        <f>+sum!H113/quantity!H113</f>
        <v>96.889580369843529</v>
      </c>
      <c r="E113" s="306">
        <f>+sum!I113/quantity!I113</f>
        <v>125.9252293275259</v>
      </c>
      <c r="F113" s="306">
        <f>+sum!J113/quantity!J113</f>
        <v>119.74849256331234</v>
      </c>
      <c r="G113" s="306">
        <f>+sum!K113/quantity!K113</f>
        <v>77.182532081976632</v>
      </c>
      <c r="H113" s="306">
        <f>+sum!L113/quantity!L113</f>
        <v>68.268175863762892</v>
      </c>
      <c r="I113" s="306">
        <f>+sum!M113/quantity!M113</f>
        <v>71.702682122006934</v>
      </c>
      <c r="J113" s="469">
        <f>+sum!N113/quantity!N113</f>
        <v>85.223404703377838</v>
      </c>
      <c r="K113" s="469">
        <f>+sum!O113/quantity!O113</f>
        <v>83.608643568302526</v>
      </c>
      <c r="L113" s="469"/>
      <c r="M113" s="300">
        <f t="shared" si="16"/>
        <v>129.96777243419623</v>
      </c>
      <c r="N113" s="37">
        <f t="shared" si="16"/>
        <v>123.59274558338737</v>
      </c>
      <c r="O113" s="37">
        <f t="shared" si="16"/>
        <v>79.660301744891612</v>
      </c>
      <c r="P113" s="37">
        <f t="shared" si="16"/>
        <v>70.459770393443748</v>
      </c>
      <c r="Q113" s="306">
        <f t="shared" si="17"/>
        <v>74.004533664307303</v>
      </c>
      <c r="R113" s="37">
        <f t="shared" si="15"/>
        <v>61.351887398394148</v>
      </c>
      <c r="S113" s="37">
        <f t="shared" si="15"/>
        <v>68.194308073105233</v>
      </c>
      <c r="T113" s="37">
        <f t="shared" si="15"/>
        <v>63.788180749519476</v>
      </c>
      <c r="U113" s="37">
        <f t="shared" si="15"/>
        <v>49.399833615096753</v>
      </c>
      <c r="V113" s="315">
        <f t="shared" si="15"/>
        <v>42.647214239752543</v>
      </c>
      <c r="W113" s="334">
        <f t="shared" si="18"/>
        <v>46.282586924105011</v>
      </c>
      <c r="X113" s="325"/>
      <c r="Y113" s="327"/>
      <c r="Z113" s="327"/>
      <c r="AA113" s="327"/>
      <c r="AB113" s="345"/>
      <c r="AC113" s="327"/>
      <c r="AD113" s="327"/>
      <c r="AE113" s="345"/>
      <c r="AF113" s="345"/>
      <c r="AG113" s="345"/>
      <c r="AH113" s="345"/>
      <c r="AI113" s="345"/>
      <c r="AJ113" s="345"/>
      <c r="AK113" s="345"/>
      <c r="AL113" s="292"/>
      <c r="AM113" s="292"/>
      <c r="AN113" s="345"/>
      <c r="AO113" s="345"/>
      <c r="AP113" s="345"/>
      <c r="AQ113" s="345"/>
      <c r="AR113" s="292"/>
      <c r="AS113" s="292"/>
      <c r="AT113" s="345"/>
      <c r="AU113" s="345"/>
      <c r="AV113" s="46"/>
      <c r="AW113" s="46"/>
      <c r="AX113" s="292"/>
      <c r="AY113" s="292"/>
      <c r="AZ113" s="347"/>
      <c r="BA113" s="6"/>
      <c r="BB113" s="46"/>
      <c r="BC113" s="292"/>
      <c r="BD113" s="292"/>
    </row>
    <row r="114" spans="1:56" ht="13.5" thickBot="1">
      <c r="A114" s="35"/>
      <c r="B114" s="130" t="s">
        <v>148</v>
      </c>
      <c r="C114" s="130" t="s">
        <v>365</v>
      </c>
      <c r="D114" s="306">
        <f>+sum!H114/quantity!H114</f>
        <v>101.52909770421783</v>
      </c>
      <c r="E114" s="306">
        <f>+sum!I114/quantity!I114</f>
        <v>581.06711409395973</v>
      </c>
      <c r="F114" s="306">
        <f>+sum!J114/quantity!J114</f>
        <v>157.40621468926554</v>
      </c>
      <c r="G114" s="306">
        <f>+sum!K114/quantity!K114</f>
        <v>146.04088050314465</v>
      </c>
      <c r="H114" s="306">
        <f>+sum!L114/quantity!L114</f>
        <v>164.93734177215191</v>
      </c>
      <c r="I114" s="306">
        <f>+sum!M114/quantity!M114</f>
        <v>245.4661095636026</v>
      </c>
      <c r="J114" s="469">
        <f>+sum!N114/quantity!N114</f>
        <v>233.85591686148015</v>
      </c>
      <c r="K114" s="469">
        <f>+sum!O114/quantity!O114</f>
        <v>194.48705096073516</v>
      </c>
      <c r="L114" s="469"/>
      <c r="M114" s="300">
        <f t="shared" si="16"/>
        <v>572.31584563744264</v>
      </c>
      <c r="N114" s="37">
        <f t="shared" si="16"/>
        <v>155.03556935749899</v>
      </c>
      <c r="O114" s="37">
        <f t="shared" si="16"/>
        <v>143.84140488335854</v>
      </c>
      <c r="P114" s="37">
        <f t="shared" si="16"/>
        <v>162.45327251174803</v>
      </c>
      <c r="Q114" s="306">
        <f t="shared" si="17"/>
        <v>241.76922194139146</v>
      </c>
      <c r="R114" s="37">
        <f t="shared" si="15"/>
        <v>64.28969705754325</v>
      </c>
      <c r="S114" s="37">
        <f t="shared" si="15"/>
        <v>314.67458905005924</v>
      </c>
      <c r="T114" s="37">
        <f t="shared" si="15"/>
        <v>83.847870305239397</v>
      </c>
      <c r="U114" s="37">
        <f t="shared" si="15"/>
        <v>93.471864724456893</v>
      </c>
      <c r="V114" s="315">
        <f t="shared" si="15"/>
        <v>103.03656222966397</v>
      </c>
      <c r="W114" s="334">
        <f t="shared" si="18"/>
        <v>158.4432578612352</v>
      </c>
      <c r="X114" s="325"/>
      <c r="Y114" s="327"/>
      <c r="Z114" s="327"/>
      <c r="AA114" s="327"/>
      <c r="AB114" s="345"/>
      <c r="AC114" s="327"/>
      <c r="AD114" s="327"/>
      <c r="AE114" s="345"/>
      <c r="AF114" s="345"/>
      <c r="AG114" s="345"/>
      <c r="AH114" s="345"/>
      <c r="AI114" s="345"/>
      <c r="AJ114" s="345"/>
      <c r="AK114" s="345"/>
      <c r="AL114" s="292"/>
      <c r="AM114" s="292"/>
      <c r="AN114" s="345"/>
      <c r="AO114" s="345"/>
      <c r="AP114" s="345"/>
      <c r="AQ114" s="345"/>
      <c r="AR114" s="292"/>
      <c r="AS114" s="292"/>
      <c r="AT114" s="345"/>
      <c r="AU114" s="345"/>
      <c r="AV114" s="46"/>
      <c r="AW114" s="46"/>
      <c r="AX114" s="292"/>
      <c r="AY114" s="292"/>
      <c r="AZ114" s="347"/>
      <c r="BA114" s="6"/>
      <c r="BB114" s="46"/>
      <c r="BC114" s="292"/>
      <c r="BD114" s="292"/>
    </row>
    <row r="115" spans="1:56" ht="13.5" thickBot="1">
      <c r="A115" s="35"/>
      <c r="B115" s="130" t="s">
        <v>144</v>
      </c>
      <c r="C115" s="130" t="s">
        <v>389</v>
      </c>
      <c r="D115" s="306">
        <f>+sum!H115/quantity!H115</f>
        <v>62.805988071888883</v>
      </c>
      <c r="E115" s="306">
        <f>+sum!I115/quantity!I115</f>
        <v>49.770363951473136</v>
      </c>
      <c r="F115" s="306">
        <f>+sum!J115/quantity!J115</f>
        <v>48.328225806451613</v>
      </c>
      <c r="G115" s="306">
        <f>+sum!K115/quantity!K115</f>
        <v>54.438343002845421</v>
      </c>
      <c r="H115" s="306">
        <f>+sum!L115/quantity!L115</f>
        <v>65.471482247646392</v>
      </c>
      <c r="I115" s="306">
        <f>+sum!M115/quantity!M115</f>
        <v>79.980142489010163</v>
      </c>
      <c r="J115" s="469">
        <f>+sum!N115/quantity!N115</f>
        <v>70.654613259620305</v>
      </c>
      <c r="K115" s="469">
        <f>+sum!O115/quantity!O115</f>
        <v>60.696174560789849</v>
      </c>
      <c r="L115" s="469"/>
      <c r="M115" s="300">
        <f t="shared" si="16"/>
        <v>79.24461580718237</v>
      </c>
      <c r="N115" s="37">
        <f t="shared" si="16"/>
        <v>76.948436431147684</v>
      </c>
      <c r="O115" s="37">
        <f t="shared" si="16"/>
        <v>86.676994780393073</v>
      </c>
      <c r="P115" s="37">
        <f t="shared" si="16"/>
        <v>104.24401280449014</v>
      </c>
      <c r="Q115" s="306">
        <f t="shared" si="17"/>
        <v>127.34477228104974</v>
      </c>
      <c r="R115" s="37">
        <f t="shared" ref="R115:V166" si="19">+D115/D$3*100</f>
        <v>39.76966246961603</v>
      </c>
      <c r="S115" s="37">
        <f t="shared" si="19"/>
        <v>26.952943030896087</v>
      </c>
      <c r="T115" s="37">
        <f t="shared" si="19"/>
        <v>25.743702797892283</v>
      </c>
      <c r="U115" s="37">
        <f t="shared" si="19"/>
        <v>34.842664707680825</v>
      </c>
      <c r="V115" s="315">
        <f t="shared" si="19"/>
        <v>40.900116264738706</v>
      </c>
      <c r="W115" s="334">
        <f t="shared" si="18"/>
        <v>51.625515076984804</v>
      </c>
      <c r="X115" s="325"/>
      <c r="Y115" s="327"/>
      <c r="Z115" s="327"/>
      <c r="AA115" s="327"/>
      <c r="AB115" s="345"/>
      <c r="AC115" s="327"/>
      <c r="AD115" s="327"/>
      <c r="AE115" s="345"/>
      <c r="AF115" s="345"/>
      <c r="AG115" s="345"/>
      <c r="AH115" s="345"/>
      <c r="AI115" s="345"/>
      <c r="AJ115" s="345"/>
      <c r="AK115" s="345"/>
      <c r="AL115" s="292"/>
      <c r="AM115" s="292"/>
      <c r="AN115" s="345"/>
      <c r="AO115" s="345"/>
      <c r="AP115" s="345"/>
      <c r="AQ115" s="345"/>
      <c r="AR115" s="292"/>
      <c r="AS115" s="292"/>
      <c r="AT115" s="345"/>
      <c r="AU115" s="345"/>
      <c r="AV115" s="46"/>
      <c r="AW115" s="46"/>
      <c r="AX115" s="292"/>
      <c r="AY115" s="292"/>
      <c r="AZ115" s="347"/>
      <c r="BA115" s="6"/>
      <c r="BB115" s="46"/>
      <c r="BC115" s="292"/>
      <c r="BD115" s="292"/>
    </row>
    <row r="116" spans="1:56" ht="13.5" thickBot="1">
      <c r="A116" s="35"/>
      <c r="B116" s="130" t="s">
        <v>149</v>
      </c>
      <c r="C116" s="130" t="s">
        <v>389</v>
      </c>
      <c r="D116" s="306">
        <f>+sum!H116/quantity!H116</f>
        <v>113.02046384720327</v>
      </c>
      <c r="E116" s="306">
        <f>+sum!I116/quantity!I116</f>
        <v>45.690546095126251</v>
      </c>
      <c r="F116" s="306">
        <f>+sum!J116/quantity!J116</f>
        <v>104.08029197080292</v>
      </c>
      <c r="G116" s="306">
        <f>+sum!K116/quantity!K116</f>
        <v>188.97640117994101</v>
      </c>
      <c r="H116" s="306">
        <f>+sum!L116/quantity!L116</f>
        <v>41.398018648018649</v>
      </c>
      <c r="I116" s="306">
        <f>+sum!M116/quantity!M116</f>
        <v>86.839181286549703</v>
      </c>
      <c r="J116" s="469">
        <f>+sum!N116/quantity!N116</f>
        <v>52.731846118573273</v>
      </c>
      <c r="K116" s="469">
        <f>+sum!O116/quantity!O116</f>
        <v>215.28804740881466</v>
      </c>
      <c r="L116" s="469"/>
      <c r="M116" s="300">
        <f t="shared" si="16"/>
        <v>40.4267904588474</v>
      </c>
      <c r="N116" s="37">
        <f t="shared" si="16"/>
        <v>92.089775982085058</v>
      </c>
      <c r="O116" s="37">
        <f t="shared" si="16"/>
        <v>167.20547301542268</v>
      </c>
      <c r="P116" s="37">
        <f t="shared" si="16"/>
        <v>36.628781407220401</v>
      </c>
      <c r="Q116" s="306">
        <f t="shared" si="17"/>
        <v>76.8349185010875</v>
      </c>
      <c r="R116" s="37">
        <f t="shared" si="19"/>
        <v>71.566196748913526</v>
      </c>
      <c r="S116" s="37">
        <f t="shared" si="19"/>
        <v>24.7435338659206</v>
      </c>
      <c r="T116" s="37">
        <f t="shared" si="19"/>
        <v>55.441971206327921</v>
      </c>
      <c r="U116" s="37">
        <f t="shared" si="19"/>
        <v>120.9522740916766</v>
      </c>
      <c r="V116" s="315">
        <f t="shared" si="19"/>
        <v>25.86139365883459</v>
      </c>
      <c r="W116" s="334">
        <f t="shared" si="18"/>
        <v>56.052881668694212</v>
      </c>
      <c r="X116" s="325"/>
      <c r="Y116" s="327"/>
      <c r="Z116" s="327"/>
      <c r="AA116" s="327"/>
      <c r="AB116" s="345"/>
      <c r="AC116" s="327"/>
      <c r="AD116" s="327"/>
      <c r="AE116" s="345"/>
      <c r="AF116" s="345"/>
      <c r="AG116" s="345"/>
      <c r="AH116" s="345"/>
      <c r="AI116" s="345"/>
      <c r="AJ116" s="345"/>
      <c r="AK116" s="345"/>
      <c r="AL116" s="292"/>
      <c r="AM116" s="292"/>
      <c r="AN116" s="345"/>
      <c r="AO116" s="345"/>
      <c r="AP116" s="345"/>
      <c r="AQ116" s="345"/>
      <c r="AR116" s="292"/>
      <c r="AS116" s="292"/>
      <c r="AT116" s="345"/>
      <c r="AU116" s="345"/>
      <c r="AV116" s="46"/>
      <c r="AW116" s="46"/>
      <c r="AX116" s="292"/>
      <c r="AY116" s="292"/>
      <c r="AZ116" s="347"/>
      <c r="BA116" s="6"/>
      <c r="BB116" s="46"/>
      <c r="BC116" s="292"/>
      <c r="BD116" s="292"/>
    </row>
    <row r="117" spans="1:56" ht="13.5" thickBot="1">
      <c r="A117" s="35"/>
      <c r="B117" s="130" t="s">
        <v>150</v>
      </c>
      <c r="C117" s="130" t="s">
        <v>365</v>
      </c>
      <c r="D117" s="306">
        <f>+sum!H117/quantity!H117</f>
        <v>104.28181818181818</v>
      </c>
      <c r="E117" s="306">
        <f>+sum!I117/quantity!I117</f>
        <v>86.994009584664539</v>
      </c>
      <c r="F117" s="306">
        <f>+sum!J117/quantity!J117</f>
        <v>92.641937145801137</v>
      </c>
      <c r="G117" s="306">
        <f>+sum!K117/quantity!K117</f>
        <v>145.60782808902533</v>
      </c>
      <c r="H117" s="306">
        <f>+sum!L117/quantity!L117</f>
        <v>181.82948490230905</v>
      </c>
      <c r="I117" s="306">
        <f>+sum!M117/quantity!M117</f>
        <v>252.32700135685209</v>
      </c>
      <c r="J117" s="469">
        <f>+sum!N117/quantity!N117</f>
        <v>303.58152411481859</v>
      </c>
      <c r="K117" s="469">
        <f>+sum!O117/quantity!O117</f>
        <v>339.1670597749175</v>
      </c>
      <c r="L117" s="469"/>
      <c r="M117" s="300">
        <f t="shared" si="16"/>
        <v>83.422029939090748</v>
      </c>
      <c r="N117" s="37">
        <f t="shared" si="16"/>
        <v>88.838053230216417</v>
      </c>
      <c r="O117" s="37">
        <f t="shared" si="16"/>
        <v>139.62916127445547</v>
      </c>
      <c r="P117" s="37">
        <f t="shared" si="16"/>
        <v>174.36355452230839</v>
      </c>
      <c r="Q117" s="306">
        <f t="shared" si="17"/>
        <v>241.96643840339755</v>
      </c>
      <c r="R117" s="37">
        <f t="shared" si="19"/>
        <v>66.032759584352945</v>
      </c>
      <c r="S117" s="37">
        <f t="shared" si="19"/>
        <v>47.111260561623638</v>
      </c>
      <c r="T117" s="37">
        <f t="shared" si="19"/>
        <v>49.348935465868919</v>
      </c>
      <c r="U117" s="37">
        <f t="shared" si="19"/>
        <v>93.194694273746762</v>
      </c>
      <c r="V117" s="315">
        <f t="shared" si="19"/>
        <v>113.58910502029049</v>
      </c>
      <c r="W117" s="334">
        <f t="shared" si="18"/>
        <v>162.8718205230563</v>
      </c>
      <c r="X117" s="325"/>
      <c r="Y117" s="327"/>
      <c r="Z117" s="327"/>
      <c r="AA117" s="327"/>
      <c r="AB117" s="345"/>
      <c r="AC117" s="327"/>
      <c r="AD117" s="327"/>
      <c r="AE117" s="345"/>
      <c r="AF117" s="345"/>
      <c r="AG117" s="345"/>
      <c r="AH117" s="345"/>
      <c r="AI117" s="345"/>
      <c r="AJ117" s="345"/>
      <c r="AK117" s="345"/>
      <c r="AL117" s="292"/>
      <c r="AM117" s="292"/>
      <c r="AN117" s="345"/>
      <c r="AO117" s="345"/>
      <c r="AP117" s="345"/>
      <c r="AQ117" s="345"/>
      <c r="AR117" s="292"/>
      <c r="AS117" s="292"/>
      <c r="AT117" s="345"/>
      <c r="AU117" s="345"/>
      <c r="AV117" s="46"/>
      <c r="AW117" s="46"/>
      <c r="AX117" s="292"/>
      <c r="AY117" s="292"/>
      <c r="AZ117" s="347"/>
      <c r="BA117" s="6"/>
      <c r="BB117" s="46"/>
      <c r="BC117" s="292"/>
      <c r="BD117" s="292"/>
    </row>
    <row r="118" spans="1:56" ht="13.5" thickBot="1">
      <c r="A118" s="35"/>
      <c r="B118" s="130" t="s">
        <v>151</v>
      </c>
      <c r="C118" s="130" t="s">
        <v>389</v>
      </c>
      <c r="D118" s="306">
        <f>+sum!H118/quantity!H118</f>
        <v>104.84063839923773</v>
      </c>
      <c r="E118" s="306">
        <f>+sum!I118/quantity!I118</f>
        <v>146.55471698113209</v>
      </c>
      <c r="F118" s="306">
        <f>+sum!J118/quantity!J118</f>
        <v>171.8158393330807</v>
      </c>
      <c r="G118" s="306">
        <f>+sum!K118/quantity!K118</f>
        <v>281.11245173745175</v>
      </c>
      <c r="H118" s="306">
        <f>+sum!L118/quantity!L118</f>
        <v>274.66835443037974</v>
      </c>
      <c r="I118" s="306">
        <f>+sum!M118/quantity!M118</f>
        <v>335.73890339425589</v>
      </c>
      <c r="J118" s="469">
        <f>+sum!N118/quantity!N118</f>
        <v>246.40127721269533</v>
      </c>
      <c r="K118" s="469">
        <f>+sum!O118/quantity!O118</f>
        <v>284.00770142180096</v>
      </c>
      <c r="L118" s="469"/>
      <c r="M118" s="300">
        <f t="shared" si="16"/>
        <v>139.78808143369494</v>
      </c>
      <c r="N118" s="37">
        <f t="shared" si="16"/>
        <v>163.88286255831301</v>
      </c>
      <c r="O118" s="37">
        <f t="shared" si="16"/>
        <v>268.13309803300058</v>
      </c>
      <c r="P118" s="37">
        <f t="shared" si="16"/>
        <v>261.98653368022298</v>
      </c>
      <c r="Q118" s="306">
        <f t="shared" si="17"/>
        <v>320.23737027978359</v>
      </c>
      <c r="R118" s="37">
        <f t="shared" si="19"/>
        <v>66.386612650123283</v>
      </c>
      <c r="S118" s="37">
        <f t="shared" si="19"/>
        <v>79.366125221686985</v>
      </c>
      <c r="T118" s="37">
        <f t="shared" si="19"/>
        <v>91.523655792279584</v>
      </c>
      <c r="U118" s="37">
        <f t="shared" si="19"/>
        <v>179.92294329256464</v>
      </c>
      <c r="V118" s="315">
        <f t="shared" si="19"/>
        <v>171.5856621048294</v>
      </c>
      <c r="W118" s="334">
        <f t="shared" si="18"/>
        <v>216.71246486579011</v>
      </c>
      <c r="X118" s="325"/>
      <c r="Y118" s="327"/>
      <c r="Z118" s="327"/>
      <c r="AA118" s="327"/>
      <c r="AB118" s="345"/>
      <c r="AC118" s="327"/>
      <c r="AD118" s="327"/>
      <c r="AE118" s="345"/>
      <c r="AF118" s="345"/>
      <c r="AG118" s="345"/>
      <c r="AH118" s="345"/>
      <c r="AI118" s="345"/>
      <c r="AJ118" s="345"/>
      <c r="AK118" s="345"/>
      <c r="AL118" s="292"/>
      <c r="AM118" s="292"/>
      <c r="AN118" s="345"/>
      <c r="AO118" s="345"/>
      <c r="AP118" s="345"/>
      <c r="AQ118" s="345"/>
      <c r="AR118" s="351"/>
      <c r="AS118" s="351"/>
      <c r="AT118" s="345"/>
      <c r="AU118" s="345"/>
      <c r="AV118" s="46"/>
      <c r="AW118" s="46"/>
      <c r="AX118" s="351"/>
      <c r="AY118" s="351"/>
      <c r="AZ118" s="46"/>
      <c r="BA118" s="6"/>
      <c r="BB118" s="46"/>
      <c r="BC118" s="351"/>
      <c r="BD118" s="351"/>
    </row>
    <row r="119" spans="1:56" ht="13.5" thickBot="1">
      <c r="A119" s="60"/>
      <c r="B119" s="132" t="s">
        <v>152</v>
      </c>
      <c r="C119" s="130" t="s">
        <v>389</v>
      </c>
      <c r="D119" s="306" t="e">
        <f>+sum!H119/quantity!H119</f>
        <v>#DIV/0!</v>
      </c>
      <c r="E119" s="306" t="e">
        <f>+sum!I119/quantity!I119</f>
        <v>#DIV/0!</v>
      </c>
      <c r="F119" s="306" t="e">
        <f>+sum!J119/quantity!J119</f>
        <v>#DIV/0!</v>
      </c>
      <c r="G119" s="306">
        <f>+sum!K119/quantity!K119</f>
        <v>47.544303797468352</v>
      </c>
      <c r="H119" s="306">
        <f>+sum!L119/quantity!L119</f>
        <v>25.96268656716418</v>
      </c>
      <c r="I119" s="306">
        <f>+sum!M119/quantity!M119</f>
        <v>7.7156177156177153</v>
      </c>
      <c r="J119" s="469">
        <f>+sum!N119/quantity!N119</f>
        <v>41.638828423026361</v>
      </c>
      <c r="K119" s="469">
        <f>+sum!O119/quantity!O119</f>
        <v>19.593093072368148</v>
      </c>
      <c r="L119" s="469"/>
      <c r="M119" s="300" t="e">
        <f t="shared" si="16"/>
        <v>#DIV/0!</v>
      </c>
      <c r="N119" s="37" t="e">
        <f t="shared" si="16"/>
        <v>#DIV/0!</v>
      </c>
      <c r="O119" s="37" t="e">
        <f t="shared" si="16"/>
        <v>#DIV/0!</v>
      </c>
      <c r="P119" s="37" t="e">
        <f t="shared" si="16"/>
        <v>#DIV/0!</v>
      </c>
      <c r="Q119" s="25" t="e">
        <f t="shared" si="17"/>
        <v>#DIV/0!</v>
      </c>
      <c r="R119" s="37" t="e">
        <f t="shared" si="19"/>
        <v>#DIV/0!</v>
      </c>
      <c r="S119" s="37" t="e">
        <f t="shared" si="19"/>
        <v>#DIV/0!</v>
      </c>
      <c r="T119" s="37" t="e">
        <f t="shared" si="19"/>
        <v>#DIV/0!</v>
      </c>
      <c r="U119" s="37">
        <f t="shared" si="19"/>
        <v>30.430210483973021</v>
      </c>
      <c r="V119" s="315">
        <f t="shared" si="19"/>
        <v>16.218922539823172</v>
      </c>
      <c r="W119" s="334">
        <f t="shared" si="18"/>
        <v>4.980270431008619</v>
      </c>
      <c r="X119" s="328"/>
      <c r="Y119" s="64"/>
      <c r="Z119" s="64"/>
      <c r="AA119" s="326"/>
      <c r="AB119" s="346"/>
      <c r="AC119" s="64"/>
      <c r="AD119" s="326"/>
      <c r="AE119" s="64"/>
      <c r="AF119" s="345"/>
      <c r="AG119" s="346"/>
      <c r="AH119" s="46"/>
      <c r="AI119" s="46"/>
      <c r="AJ119" s="345"/>
      <c r="AK119" s="345"/>
      <c r="AL119" s="351"/>
      <c r="AM119" s="351"/>
      <c r="AN119" s="345"/>
      <c r="AO119" s="345"/>
      <c r="AP119" s="345"/>
      <c r="AQ119" s="345"/>
      <c r="AR119" s="351"/>
      <c r="AS119" s="351"/>
      <c r="AT119" s="345"/>
      <c r="AU119" s="345"/>
      <c r="AV119" s="46"/>
      <c r="AW119" s="46"/>
      <c r="AX119" s="351"/>
      <c r="AY119" s="351"/>
      <c r="AZ119" s="46"/>
      <c r="BA119" s="6"/>
      <c r="BB119" s="46"/>
      <c r="BC119" s="351"/>
      <c r="BD119" s="351"/>
    </row>
    <row r="120" spans="1:56" ht="13.5" thickBot="1">
      <c r="A120" s="56"/>
      <c r="B120" s="131" t="s">
        <v>153</v>
      </c>
      <c r="C120" s="131"/>
      <c r="D120" s="310">
        <f>+sum!H120/quantity!H120</f>
        <v>76.073038009297235</v>
      </c>
      <c r="E120" s="310">
        <f>+sum!I120/quantity!I120</f>
        <v>62.567072946540186</v>
      </c>
      <c r="F120" s="310">
        <f>+sum!J120/quantity!J120</f>
        <v>101.08535407056476</v>
      </c>
      <c r="G120" s="310">
        <f>+sum!K120/quantity!K120</f>
        <v>122.73352351819072</v>
      </c>
      <c r="H120" s="310">
        <f>+sum!L120/quantity!L120</f>
        <v>131.50617735214561</v>
      </c>
      <c r="I120" s="310">
        <f>+sum!M120/quantity!M120</f>
        <v>158.18736871586611</v>
      </c>
      <c r="J120" s="470">
        <f>+sum!N120/quantity!N120</f>
        <v>197.42575481611973</v>
      </c>
      <c r="K120" s="470">
        <f>+sum!O120/quantity!O120</f>
        <v>186.14906059584712</v>
      </c>
      <c r="L120" s="470"/>
      <c r="M120" s="299">
        <f t="shared" si="16"/>
        <v>82.246055348668449</v>
      </c>
      <c r="N120" s="25">
        <f t="shared" si="16"/>
        <v>132.87934426676986</v>
      </c>
      <c r="O120" s="25">
        <f t="shared" si="16"/>
        <v>161.33642973899754</v>
      </c>
      <c r="P120" s="25">
        <f t="shared" si="16"/>
        <v>172.868312865425</v>
      </c>
      <c r="Q120" s="25">
        <f t="shared" si="17"/>
        <v>207.94143740721029</v>
      </c>
      <c r="R120" s="25">
        <f t="shared" si="19"/>
        <v>48.170550890865613</v>
      </c>
      <c r="S120" s="25">
        <f t="shared" si="19"/>
        <v>33.882949989721808</v>
      </c>
      <c r="T120" s="25">
        <f t="shared" si="19"/>
        <v>53.846613836689464</v>
      </c>
      <c r="U120" s="25">
        <f t="shared" si="19"/>
        <v>78.554246372139929</v>
      </c>
      <c r="V120" s="314">
        <f t="shared" si="19"/>
        <v>82.152072300569571</v>
      </c>
      <c r="W120" s="314">
        <f t="shared" si="18"/>
        <v>102.10664965683995</v>
      </c>
      <c r="X120" s="323"/>
      <c r="Y120" s="324"/>
      <c r="Z120" s="324"/>
      <c r="AA120" s="324"/>
      <c r="AB120" s="344"/>
      <c r="AC120" s="324"/>
      <c r="AD120" s="324"/>
      <c r="AE120" s="344"/>
      <c r="AF120" s="344"/>
      <c r="AG120" s="344"/>
      <c r="AH120" s="344"/>
      <c r="AI120" s="344"/>
      <c r="AJ120" s="344"/>
      <c r="AK120" s="344"/>
      <c r="AL120" s="343"/>
      <c r="AM120" s="343"/>
      <c r="AN120" s="344"/>
      <c r="AO120" s="344"/>
      <c r="AP120" s="344"/>
      <c r="AQ120" s="344"/>
      <c r="AR120" s="343"/>
      <c r="AS120" s="343"/>
      <c r="AT120" s="344"/>
      <c r="AU120" s="344"/>
      <c r="AV120" s="93"/>
      <c r="AW120" s="93"/>
      <c r="AX120" s="343"/>
      <c r="AY120" s="343"/>
      <c r="AZ120" s="347"/>
      <c r="BA120" s="26"/>
      <c r="BB120" s="93"/>
      <c r="BC120" s="343"/>
      <c r="BD120" s="343"/>
    </row>
    <row r="121" spans="1:56" ht="13.5" thickBot="1">
      <c r="A121" s="35"/>
      <c r="B121" s="130" t="s">
        <v>154</v>
      </c>
      <c r="C121" s="130" t="s">
        <v>376</v>
      </c>
      <c r="D121" s="306">
        <f>+sum!H121/quantity!H121</f>
        <v>109.4777108433735</v>
      </c>
      <c r="E121" s="306">
        <f>+sum!I121/quantity!I121</f>
        <v>265.31227821149753</v>
      </c>
      <c r="F121" s="306">
        <f>+sum!J121/quantity!J121</f>
        <v>156.13255033557047</v>
      </c>
      <c r="G121" s="306">
        <f>+sum!K121/quantity!K121</f>
        <v>232.40074211502784</v>
      </c>
      <c r="H121" s="306">
        <f>+sum!L121/quantity!L121</f>
        <v>196.29095563139933</v>
      </c>
      <c r="I121" s="306">
        <f>+sum!M121/quantity!M121</f>
        <v>217.56229773462783</v>
      </c>
      <c r="J121" s="469">
        <f>+sum!N121/quantity!N121</f>
        <v>213.53121834874375</v>
      </c>
      <c r="K121" s="469">
        <f>+sum!O121/quantity!O121</f>
        <v>187.41998382582824</v>
      </c>
      <c r="L121" s="469"/>
      <c r="M121" s="300">
        <f t="shared" si="16"/>
        <v>242.34364800618812</v>
      </c>
      <c r="N121" s="37">
        <f t="shared" si="16"/>
        <v>142.61583397459293</v>
      </c>
      <c r="O121" s="37">
        <f t="shared" si="16"/>
        <v>212.28133135476011</v>
      </c>
      <c r="P121" s="37">
        <f t="shared" si="16"/>
        <v>179.297643437418</v>
      </c>
      <c r="Q121" s="306">
        <f t="shared" si="17"/>
        <v>198.72748165687145</v>
      </c>
      <c r="R121" s="37">
        <f t="shared" si="19"/>
        <v>69.322874169317146</v>
      </c>
      <c r="S121" s="37">
        <f t="shared" si="19"/>
        <v>143.67881108934682</v>
      </c>
      <c r="T121" s="37">
        <f t="shared" si="19"/>
        <v>83.169408887741668</v>
      </c>
      <c r="U121" s="37">
        <f t="shared" si="19"/>
        <v>148.74554750696342</v>
      </c>
      <c r="V121" s="315">
        <f t="shared" si="19"/>
        <v>122.62320374348185</v>
      </c>
      <c r="W121" s="334">
        <f t="shared" si="18"/>
        <v>140.43192888066946</v>
      </c>
      <c r="X121" s="325"/>
      <c r="Y121" s="327"/>
      <c r="Z121" s="327"/>
      <c r="AA121" s="327"/>
      <c r="AB121" s="345"/>
      <c r="AC121" s="327"/>
      <c r="AD121" s="327"/>
      <c r="AE121" s="345"/>
      <c r="AF121" s="345"/>
      <c r="AG121" s="345"/>
      <c r="AH121" s="345"/>
      <c r="AI121" s="345"/>
      <c r="AJ121" s="345"/>
      <c r="AK121" s="345"/>
      <c r="AL121" s="292"/>
      <c r="AM121" s="292"/>
      <c r="AN121" s="345"/>
      <c r="AO121" s="345"/>
      <c r="AP121" s="345"/>
      <c r="AQ121" s="345"/>
      <c r="AR121" s="292"/>
      <c r="AS121" s="292"/>
      <c r="AT121" s="345"/>
      <c r="AU121" s="345"/>
      <c r="AV121" s="46"/>
      <c r="AW121" s="46"/>
      <c r="AX121" s="292"/>
      <c r="AY121" s="292"/>
      <c r="AZ121" s="347"/>
      <c r="BA121" s="6"/>
      <c r="BB121" s="46"/>
      <c r="BC121" s="292"/>
      <c r="BD121" s="292"/>
    </row>
    <row r="122" spans="1:56" ht="13.5" thickBot="1">
      <c r="A122" s="35"/>
      <c r="B122" s="130" t="s">
        <v>155</v>
      </c>
      <c r="C122" s="130" t="s">
        <v>374</v>
      </c>
      <c r="D122" s="306">
        <f>+sum!H122/quantity!H122</f>
        <v>60.138702460850112</v>
      </c>
      <c r="E122" s="306">
        <f>+sum!I122/quantity!I122</f>
        <v>30.981625723986419</v>
      </c>
      <c r="F122" s="306">
        <f>+sum!J122/quantity!J122</f>
        <v>91.734402852049911</v>
      </c>
      <c r="G122" s="306">
        <f>+sum!K122/quantity!K122</f>
        <v>265.47572815533982</v>
      </c>
      <c r="H122" s="306">
        <f>+sum!L122/quantity!L122</f>
        <v>504.53072625698326</v>
      </c>
      <c r="I122" s="306">
        <f>+sum!M122/quantity!M122</f>
        <v>170.74561403508773</v>
      </c>
      <c r="J122" s="469">
        <f>+sum!N122/quantity!N122</f>
        <v>199.3859862416499</v>
      </c>
      <c r="K122" s="469">
        <f>+sum!O122/quantity!O122</f>
        <v>176.18550870748646</v>
      </c>
      <c r="L122" s="469"/>
      <c r="M122" s="300">
        <f t="shared" si="16"/>
        <v>51.516950742585855</v>
      </c>
      <c r="N122" s="37">
        <f t="shared" si="16"/>
        <v>152.53804804280301</v>
      </c>
      <c r="O122" s="37">
        <f t="shared" si="16"/>
        <v>441.43906883950928</v>
      </c>
      <c r="P122" s="37">
        <f t="shared" si="16"/>
        <v>838.94514781962459</v>
      </c>
      <c r="Q122" s="306">
        <f t="shared" si="17"/>
        <v>283.91968407739085</v>
      </c>
      <c r="R122" s="37">
        <f t="shared" si="19"/>
        <v>38.080698539303242</v>
      </c>
      <c r="S122" s="37">
        <f t="shared" si="19"/>
        <v>16.77797642704267</v>
      </c>
      <c r="T122" s="37">
        <f t="shared" si="19"/>
        <v>48.865505901729868</v>
      </c>
      <c r="U122" s="37">
        <f t="shared" si="19"/>
        <v>169.91482976732868</v>
      </c>
      <c r="V122" s="315">
        <f t="shared" si="19"/>
        <v>315.18097123554105</v>
      </c>
      <c r="W122" s="334">
        <f t="shared" si="18"/>
        <v>110.21273527874334</v>
      </c>
      <c r="X122" s="325"/>
      <c r="Y122" s="327"/>
      <c r="Z122" s="327"/>
      <c r="AA122" s="327"/>
      <c r="AB122" s="345"/>
      <c r="AC122" s="327"/>
      <c r="AD122" s="327"/>
      <c r="AE122" s="345"/>
      <c r="AF122" s="345"/>
      <c r="AG122" s="345"/>
      <c r="AH122" s="345"/>
      <c r="AI122" s="345"/>
      <c r="AJ122" s="345"/>
      <c r="AK122" s="345"/>
      <c r="AL122" s="292"/>
      <c r="AM122" s="292"/>
      <c r="AN122" s="345"/>
      <c r="AO122" s="345"/>
      <c r="AP122" s="345"/>
      <c r="AQ122" s="345"/>
      <c r="AR122" s="292"/>
      <c r="AS122" s="292"/>
      <c r="AT122" s="345"/>
      <c r="AU122" s="345"/>
      <c r="AV122" s="46"/>
      <c r="AW122" s="46"/>
      <c r="AX122" s="292"/>
      <c r="AY122" s="292"/>
      <c r="AZ122" s="347"/>
      <c r="BA122" s="6"/>
      <c r="BB122" s="46"/>
      <c r="BC122" s="292"/>
      <c r="BD122" s="292"/>
    </row>
    <row r="123" spans="1:56" ht="13.5" thickBot="1">
      <c r="A123" s="35"/>
      <c r="B123" s="130" t="s">
        <v>153</v>
      </c>
      <c r="C123" s="130" t="s">
        <v>374</v>
      </c>
      <c r="D123" s="306">
        <f>+sum!H123/quantity!H123</f>
        <v>61.461050249730953</v>
      </c>
      <c r="E123" s="306">
        <f>+sum!I123/quantity!I123</f>
        <v>47.288309829124913</v>
      </c>
      <c r="F123" s="306">
        <f>+sum!J123/quantity!J123</f>
        <v>97.899564507348941</v>
      </c>
      <c r="G123" s="306">
        <f>+sum!K123/quantity!K123</f>
        <v>130.86650523975865</v>
      </c>
      <c r="H123" s="306">
        <f>+sum!L123/quantity!L123</f>
        <v>134.80509016498274</v>
      </c>
      <c r="I123" s="306">
        <f>+sum!M123/quantity!M123</f>
        <v>176.37436506052694</v>
      </c>
      <c r="J123" s="469">
        <f>+sum!N123/quantity!N123</f>
        <v>226.07081981253427</v>
      </c>
      <c r="K123" s="469">
        <f>+sum!O123/quantity!O123</f>
        <v>156.23997749951013</v>
      </c>
      <c r="L123" s="469"/>
      <c r="M123" s="300">
        <f t="shared" si="16"/>
        <v>76.940289235184224</v>
      </c>
      <c r="N123" s="37">
        <f t="shared" si="16"/>
        <v>159.28716497612649</v>
      </c>
      <c r="O123" s="37">
        <f t="shared" si="16"/>
        <v>212.92591764705736</v>
      </c>
      <c r="P123" s="37">
        <f t="shared" si="16"/>
        <v>219.33417931720561</v>
      </c>
      <c r="Q123" s="306">
        <f t="shared" si="17"/>
        <v>286.96933154229498</v>
      </c>
      <c r="R123" s="37">
        <f t="shared" si="19"/>
        <v>38.918028336121971</v>
      </c>
      <c r="S123" s="37">
        <f t="shared" si="19"/>
        <v>25.608796473630001</v>
      </c>
      <c r="T123" s="37">
        <f t="shared" si="19"/>
        <v>52.149592720695857</v>
      </c>
      <c r="U123" s="37">
        <f t="shared" si="19"/>
        <v>83.759672172544555</v>
      </c>
      <c r="V123" s="315">
        <f t="shared" si="19"/>
        <v>84.212907231447048</v>
      </c>
      <c r="W123" s="334">
        <f t="shared" si="18"/>
        <v>113.84597675450507</v>
      </c>
      <c r="X123" s="325"/>
      <c r="Y123" s="327"/>
      <c r="Z123" s="327"/>
      <c r="AA123" s="327"/>
      <c r="AB123" s="345"/>
      <c r="AC123" s="327"/>
      <c r="AD123" s="327"/>
      <c r="AE123" s="345"/>
      <c r="AF123" s="345"/>
      <c r="AG123" s="345"/>
      <c r="AH123" s="345"/>
      <c r="AI123" s="345"/>
      <c r="AJ123" s="345"/>
      <c r="AK123" s="345"/>
      <c r="AL123" s="292"/>
      <c r="AM123" s="292"/>
      <c r="AN123" s="345"/>
      <c r="AO123" s="345"/>
      <c r="AP123" s="345"/>
      <c r="AQ123" s="345"/>
      <c r="AR123" s="292"/>
      <c r="AS123" s="292"/>
      <c r="AT123" s="345"/>
      <c r="AU123" s="345"/>
      <c r="AV123" s="46"/>
      <c r="AW123" s="46"/>
      <c r="AX123" s="292"/>
      <c r="AY123" s="292"/>
      <c r="AZ123" s="347"/>
      <c r="BA123" s="6"/>
      <c r="BB123" s="46"/>
      <c r="BC123" s="292"/>
      <c r="BD123" s="292"/>
    </row>
    <row r="124" spans="1:56" ht="13.5" thickBot="1">
      <c r="A124" s="35"/>
      <c r="B124" s="130" t="s">
        <v>156</v>
      </c>
      <c r="C124" s="130" t="s">
        <v>401</v>
      </c>
      <c r="D124" s="306">
        <f>+sum!H124/quantity!H124</f>
        <v>70.895393811533054</v>
      </c>
      <c r="E124" s="306">
        <f>+sum!I124/quantity!I124</f>
        <v>68.073107049608353</v>
      </c>
      <c r="F124" s="306">
        <f>+sum!J124/quantity!J124</f>
        <v>58.157271300128443</v>
      </c>
      <c r="G124" s="306">
        <f>+sum!K124/quantity!K124</f>
        <v>58.563838618628587</v>
      </c>
      <c r="H124" s="306">
        <f>+sum!L124/quantity!L124</f>
        <v>84.195620437956208</v>
      </c>
      <c r="I124" s="306">
        <f>+sum!M124/quantity!M124</f>
        <v>78.462620578778129</v>
      </c>
      <c r="J124" s="469">
        <f>+sum!N124/quantity!N124</f>
        <v>82.239577817653185</v>
      </c>
      <c r="K124" s="469">
        <f>+sum!O124/quantity!O124</f>
        <v>122.52705282856238</v>
      </c>
      <c r="L124" s="469"/>
      <c r="M124" s="300">
        <f t="shared" si="16"/>
        <v>96.019083031787062</v>
      </c>
      <c r="N124" s="37">
        <f t="shared" si="16"/>
        <v>82.032510397971151</v>
      </c>
      <c r="O124" s="37">
        <f t="shared" si="16"/>
        <v>82.605985339913005</v>
      </c>
      <c r="P124" s="37">
        <f t="shared" si="16"/>
        <v>118.76035368641892</v>
      </c>
      <c r="Q124" s="306">
        <f t="shared" si="17"/>
        <v>110.67379185079589</v>
      </c>
      <c r="R124" s="37">
        <f t="shared" si="19"/>
        <v>44.891991497816093</v>
      </c>
      <c r="S124" s="37">
        <f t="shared" si="19"/>
        <v>36.864720901641668</v>
      </c>
      <c r="T124" s="37">
        <f t="shared" si="19"/>
        <v>30.979484202108438</v>
      </c>
      <c r="U124" s="37">
        <f t="shared" si="19"/>
        <v>37.483142954533911</v>
      </c>
      <c r="V124" s="315">
        <f t="shared" si="19"/>
        <v>52.597108644474176</v>
      </c>
      <c r="W124" s="334">
        <f t="shared" si="18"/>
        <v>50.645986311240186</v>
      </c>
      <c r="X124" s="325"/>
      <c r="Y124" s="327"/>
      <c r="Z124" s="327"/>
      <c r="AA124" s="327"/>
      <c r="AB124" s="345"/>
      <c r="AC124" s="327"/>
      <c r="AD124" s="327"/>
      <c r="AE124" s="345"/>
      <c r="AF124" s="345"/>
      <c r="AG124" s="345"/>
      <c r="AH124" s="345"/>
      <c r="AI124" s="345"/>
      <c r="AJ124" s="345"/>
      <c r="AK124" s="345"/>
      <c r="AL124" s="292"/>
      <c r="AM124" s="292"/>
      <c r="AN124" s="345"/>
      <c r="AO124" s="345"/>
      <c r="AP124" s="345"/>
      <c r="AQ124" s="345"/>
      <c r="AR124" s="292"/>
      <c r="AS124" s="292"/>
      <c r="AT124" s="345"/>
      <c r="AU124" s="345"/>
      <c r="AV124" s="46"/>
      <c r="AW124" s="46"/>
      <c r="AX124" s="292"/>
      <c r="AY124" s="292"/>
      <c r="AZ124" s="347"/>
      <c r="BA124" s="6"/>
      <c r="BB124" s="46"/>
      <c r="BC124" s="292"/>
      <c r="BD124" s="292"/>
    </row>
    <row r="125" spans="1:56" ht="13.5" thickBot="1">
      <c r="A125" s="35"/>
      <c r="B125" s="130" t="s">
        <v>157</v>
      </c>
      <c r="C125" s="130" t="s">
        <v>401</v>
      </c>
      <c r="D125" s="306">
        <f>+sum!H125/quantity!H125</f>
        <v>140.28083661065426</v>
      </c>
      <c r="E125" s="306">
        <f>+sum!I125/quantity!I125</f>
        <v>126.29889064976228</v>
      </c>
      <c r="F125" s="306">
        <f>+sum!J125/quantity!J125</f>
        <v>126.74939393939394</v>
      </c>
      <c r="G125" s="306">
        <f>+sum!K125/quantity!K125</f>
        <v>109.79353504571179</v>
      </c>
      <c r="H125" s="306">
        <f>+sum!L125/quantity!L125</f>
        <v>90.594563512807113</v>
      </c>
      <c r="I125" s="306">
        <f>+sum!M125/quantity!M125</f>
        <v>110.47808896210873</v>
      </c>
      <c r="J125" s="469">
        <f>+sum!N125/quantity!N125</f>
        <v>186.95923293980542</v>
      </c>
      <c r="K125" s="469">
        <f>+sum!O125/quantity!O125</f>
        <v>215.45649019209466</v>
      </c>
      <c r="L125" s="469"/>
      <c r="M125" s="300">
        <f t="shared" si="16"/>
        <v>90.032889524533914</v>
      </c>
      <c r="N125" s="37">
        <f t="shared" si="16"/>
        <v>90.354033381753723</v>
      </c>
      <c r="O125" s="37">
        <f t="shared" si="16"/>
        <v>78.266951993194084</v>
      </c>
      <c r="P125" s="37">
        <f t="shared" si="16"/>
        <v>64.580854877740663</v>
      </c>
      <c r="Q125" s="306">
        <f t="shared" si="17"/>
        <v>78.754940183838315</v>
      </c>
      <c r="R125" s="37">
        <f t="shared" si="19"/>
        <v>88.827860117021643</v>
      </c>
      <c r="S125" s="37">
        <f t="shared" si="19"/>
        <v>68.396662878886971</v>
      </c>
      <c r="T125" s="37">
        <f t="shared" si="19"/>
        <v>67.517453267509154</v>
      </c>
      <c r="U125" s="37">
        <f t="shared" si="19"/>
        <v>70.272148593295469</v>
      </c>
      <c r="V125" s="315">
        <f t="shared" si="19"/>
        <v>56.594536329750923</v>
      </c>
      <c r="W125" s="334">
        <f t="shared" si="18"/>
        <v>71.311303904885051</v>
      </c>
      <c r="X125" s="325"/>
      <c r="Y125" s="327"/>
      <c r="Z125" s="327"/>
      <c r="AA125" s="327"/>
      <c r="AB125" s="345"/>
      <c r="AC125" s="327"/>
      <c r="AD125" s="327"/>
      <c r="AE125" s="345"/>
      <c r="AF125" s="345"/>
      <c r="AG125" s="345"/>
      <c r="AH125" s="345"/>
      <c r="AI125" s="345"/>
      <c r="AJ125" s="345"/>
      <c r="AK125" s="345"/>
      <c r="AL125" s="292"/>
      <c r="AM125" s="292"/>
      <c r="AN125" s="345"/>
      <c r="AO125" s="345"/>
      <c r="AP125" s="345"/>
      <c r="AQ125" s="345"/>
      <c r="AR125" s="292"/>
      <c r="AS125" s="292"/>
      <c r="AT125" s="345"/>
      <c r="AU125" s="345"/>
      <c r="AV125" s="46"/>
      <c r="AW125" s="46"/>
      <c r="AX125" s="292"/>
      <c r="AY125" s="292"/>
      <c r="AZ125" s="347"/>
      <c r="BA125" s="6"/>
      <c r="BB125" s="46"/>
      <c r="BC125" s="292"/>
      <c r="BD125" s="292"/>
    </row>
    <row r="126" spans="1:56" ht="13.5" thickBot="1">
      <c r="A126" s="35"/>
      <c r="B126" s="130" t="s">
        <v>158</v>
      </c>
      <c r="C126" s="130" t="s">
        <v>376</v>
      </c>
      <c r="D126" s="306">
        <f>+sum!H126/quantity!H126</f>
        <v>96.202999872886735</v>
      </c>
      <c r="E126" s="306">
        <f>+sum!I126/quantity!I126</f>
        <v>121.85243004418263</v>
      </c>
      <c r="F126" s="306">
        <f>+sum!J126/quantity!J126</f>
        <v>139.03309044149165</v>
      </c>
      <c r="G126" s="306">
        <f>+sum!K126/quantity!K126</f>
        <v>121.59740259740259</v>
      </c>
      <c r="H126" s="306">
        <f>+sum!L126/quantity!L126</f>
        <v>151.28766566387512</v>
      </c>
      <c r="I126" s="306">
        <f>+sum!M126/quantity!M126</f>
        <v>198.15006722515255</v>
      </c>
      <c r="J126" s="469">
        <f>+sum!N126/quantity!N126</f>
        <v>222.08425905129317</v>
      </c>
      <c r="K126" s="469">
        <f>+sum!O126/quantity!O126</f>
        <v>283.66780747933461</v>
      </c>
      <c r="L126" s="469"/>
      <c r="M126" s="300">
        <f t="shared" si="16"/>
        <v>126.66177791252512</v>
      </c>
      <c r="N126" s="37">
        <f t="shared" si="16"/>
        <v>144.52053535253208</v>
      </c>
      <c r="O126" s="37">
        <f t="shared" si="16"/>
        <v>126.39668488308008</v>
      </c>
      <c r="P126" s="37">
        <f t="shared" si="16"/>
        <v>157.25878180906196</v>
      </c>
      <c r="Q126" s="306">
        <f t="shared" si="17"/>
        <v>205.97077792477231</v>
      </c>
      <c r="R126" s="37">
        <f t="shared" si="19"/>
        <v>60.917134670820793</v>
      </c>
      <c r="S126" s="37">
        <f t="shared" si="19"/>
        <v>65.988699788479138</v>
      </c>
      <c r="T126" s="37">
        <f t="shared" si="19"/>
        <v>74.060789521481411</v>
      </c>
      <c r="U126" s="37">
        <f t="shared" si="19"/>
        <v>77.827084630491512</v>
      </c>
      <c r="V126" s="315">
        <f t="shared" si="19"/>
        <v>94.509592614207989</v>
      </c>
      <c r="W126" s="334">
        <f t="shared" si="18"/>
        <v>127.90173866523537</v>
      </c>
      <c r="X126" s="325"/>
      <c r="Y126" s="327"/>
      <c r="Z126" s="327"/>
      <c r="AA126" s="327"/>
      <c r="AB126" s="345"/>
      <c r="AC126" s="327"/>
      <c r="AD126" s="327"/>
      <c r="AE126" s="345"/>
      <c r="AF126" s="345"/>
      <c r="AG126" s="345"/>
      <c r="AH126" s="345"/>
      <c r="AI126" s="345"/>
      <c r="AJ126" s="345"/>
      <c r="AK126" s="345"/>
      <c r="AL126" s="292"/>
      <c r="AM126" s="292"/>
      <c r="AN126" s="345"/>
      <c r="AO126" s="345"/>
      <c r="AP126" s="345"/>
      <c r="AQ126" s="345"/>
      <c r="AR126" s="292"/>
      <c r="AS126" s="292"/>
      <c r="AT126" s="345"/>
      <c r="AU126" s="345"/>
      <c r="AV126" s="46"/>
      <c r="AW126" s="46"/>
      <c r="AX126" s="292"/>
      <c r="AY126" s="292"/>
      <c r="AZ126" s="347"/>
      <c r="BA126" s="6"/>
      <c r="BB126" s="46"/>
      <c r="BC126" s="292"/>
      <c r="BD126" s="292"/>
    </row>
    <row r="127" spans="1:56" ht="13.5" thickBot="1">
      <c r="A127" s="35"/>
      <c r="B127" s="130" t="s">
        <v>159</v>
      </c>
      <c r="C127" s="130" t="s">
        <v>374</v>
      </c>
      <c r="D127" s="306">
        <f>+sum!H127/quantity!H127</f>
        <v>48.704857142857144</v>
      </c>
      <c r="E127" s="306">
        <f>+sum!I127/quantity!I127</f>
        <v>17.197740112994349</v>
      </c>
      <c r="F127" s="306">
        <f>+sum!J127/quantity!J127</f>
        <v>49.226722777485534</v>
      </c>
      <c r="G127" s="306">
        <f>+sum!K127/quantity!K127</f>
        <v>169.75893599334995</v>
      </c>
      <c r="H127" s="306">
        <f>+sum!L127/quantity!L127</f>
        <v>161.21565362198169</v>
      </c>
      <c r="I127" s="306">
        <f>+sum!M127/quantity!M127</f>
        <v>157.75824175824175</v>
      </c>
      <c r="J127" s="469">
        <f>+sum!N127/quantity!N127</f>
        <v>187.08242418807231</v>
      </c>
      <c r="K127" s="469">
        <f>+sum!O127/quantity!O127</f>
        <v>166.19767239881881</v>
      </c>
      <c r="L127" s="469"/>
      <c r="M127" s="300">
        <f t="shared" si="16"/>
        <v>35.310113039755628</v>
      </c>
      <c r="N127" s="37">
        <f t="shared" si="16"/>
        <v>101.07148581320689</v>
      </c>
      <c r="O127" s="37">
        <f t="shared" si="16"/>
        <v>348.54621479625075</v>
      </c>
      <c r="P127" s="37">
        <f t="shared" si="16"/>
        <v>331.00528998394753</v>
      </c>
      <c r="Q127" s="306">
        <f t="shared" si="17"/>
        <v>323.90658963544035</v>
      </c>
      <c r="R127" s="37">
        <f t="shared" si="19"/>
        <v>30.840621868494424</v>
      </c>
      <c r="S127" s="37">
        <f t="shared" si="19"/>
        <v>9.3133678905310333</v>
      </c>
      <c r="T127" s="37">
        <f t="shared" si="19"/>
        <v>26.222318319176651</v>
      </c>
      <c r="U127" s="37">
        <f t="shared" si="19"/>
        <v>108.65234615314763</v>
      </c>
      <c r="V127" s="315">
        <f t="shared" si="19"/>
        <v>100.71161902053822</v>
      </c>
      <c r="W127" s="334">
        <f t="shared" si="18"/>
        <v>101.8296571493082</v>
      </c>
      <c r="X127" s="325"/>
      <c r="Y127" s="327"/>
      <c r="Z127" s="327"/>
      <c r="AA127" s="327"/>
      <c r="AB127" s="345"/>
      <c r="AC127" s="327"/>
      <c r="AD127" s="327"/>
      <c r="AE127" s="345"/>
      <c r="AF127" s="345"/>
      <c r="AG127" s="345"/>
      <c r="AH127" s="345"/>
      <c r="AI127" s="345"/>
      <c r="AJ127" s="345"/>
      <c r="AK127" s="345"/>
      <c r="AL127" s="292"/>
      <c r="AM127" s="292"/>
      <c r="AN127" s="345"/>
      <c r="AO127" s="345"/>
      <c r="AP127" s="345"/>
      <c r="AQ127" s="345"/>
      <c r="AR127" s="292"/>
      <c r="AS127" s="292"/>
      <c r="AT127" s="345"/>
      <c r="AU127" s="345"/>
      <c r="AV127" s="46"/>
      <c r="AW127" s="46"/>
      <c r="AX127" s="292"/>
      <c r="AY127" s="292"/>
      <c r="AZ127" s="347"/>
      <c r="BA127" s="6"/>
      <c r="BB127" s="46"/>
      <c r="BC127" s="292"/>
      <c r="BD127" s="292"/>
    </row>
    <row r="128" spans="1:56" ht="13.5" thickBot="1">
      <c r="A128" s="35"/>
      <c r="B128" s="130" t="s">
        <v>160</v>
      </c>
      <c r="C128" s="130" t="s">
        <v>401</v>
      </c>
      <c r="D128" s="306">
        <f>+sum!H128/quantity!H128</f>
        <v>59.61566265060241</v>
      </c>
      <c r="E128" s="306">
        <f>+sum!I128/quantity!I128</f>
        <v>71.743636363636369</v>
      </c>
      <c r="F128" s="306">
        <f>+sum!J128/quantity!J128</f>
        <v>72.367166813768762</v>
      </c>
      <c r="G128" s="306">
        <f>+sum!K128/quantity!K128</f>
        <v>147.30324675324675</v>
      </c>
      <c r="H128" s="306">
        <f>+sum!L128/quantity!L128</f>
        <v>123.04381290704559</v>
      </c>
      <c r="I128" s="306">
        <f>+sum!M128/quantity!M128</f>
        <v>144.19224088013897</v>
      </c>
      <c r="J128" s="469">
        <f>+sum!N128/quantity!N128</f>
        <v>206.57739565169186</v>
      </c>
      <c r="K128" s="469">
        <f>+sum!O128/quantity!O128</f>
        <v>240.69841929396281</v>
      </c>
      <c r="L128" s="469"/>
      <c r="M128" s="300">
        <f t="shared" si="16"/>
        <v>120.34360296238593</v>
      </c>
      <c r="N128" s="37">
        <f t="shared" si="16"/>
        <v>121.38952012980351</v>
      </c>
      <c r="O128" s="37">
        <f t="shared" si="16"/>
        <v>247.08816476060468</v>
      </c>
      <c r="P128" s="37">
        <f t="shared" si="16"/>
        <v>206.39511067449695</v>
      </c>
      <c r="Q128" s="306">
        <f t="shared" si="17"/>
        <v>241.86972763387024</v>
      </c>
      <c r="R128" s="37">
        <f t="shared" si="19"/>
        <v>37.749502146247316</v>
      </c>
      <c r="S128" s="37">
        <f t="shared" si="19"/>
        <v>38.852481481224551</v>
      </c>
      <c r="T128" s="37">
        <f t="shared" si="19"/>
        <v>38.54887705251646</v>
      </c>
      <c r="U128" s="37">
        <f t="shared" si="19"/>
        <v>94.279828405282018</v>
      </c>
      <c r="V128" s="315">
        <f t="shared" si="19"/>
        <v>76.865622722873866</v>
      </c>
      <c r="W128" s="334">
        <f t="shared" si="18"/>
        <v>93.073086317203007</v>
      </c>
      <c r="X128" s="325"/>
      <c r="Y128" s="327"/>
      <c r="Z128" s="327"/>
      <c r="AA128" s="327"/>
      <c r="AB128" s="345"/>
      <c r="AC128" s="327"/>
      <c r="AD128" s="327"/>
      <c r="AE128" s="345"/>
      <c r="AF128" s="345"/>
      <c r="AG128" s="345"/>
      <c r="AH128" s="345"/>
      <c r="AI128" s="345"/>
      <c r="AJ128" s="345"/>
      <c r="AK128" s="345"/>
      <c r="AL128" s="292"/>
      <c r="AM128" s="292"/>
      <c r="AN128" s="345"/>
      <c r="AO128" s="345"/>
      <c r="AP128" s="345"/>
      <c r="AQ128" s="345"/>
      <c r="AR128" s="292"/>
      <c r="AS128" s="292"/>
      <c r="AT128" s="345"/>
      <c r="AU128" s="345"/>
      <c r="AV128" s="46"/>
      <c r="AW128" s="46"/>
      <c r="AX128" s="292"/>
      <c r="AY128" s="292"/>
      <c r="AZ128" s="347"/>
      <c r="BA128" s="6"/>
      <c r="BB128" s="46"/>
      <c r="BC128" s="292"/>
      <c r="BD128" s="292"/>
    </row>
    <row r="129" spans="1:56" ht="13.5" thickBot="1">
      <c r="A129" s="56"/>
      <c r="B129" s="131" t="s">
        <v>161</v>
      </c>
      <c r="C129" s="131"/>
      <c r="D129" s="310">
        <f>+sum!H129/quantity!H129</f>
        <v>148.5547037070443</v>
      </c>
      <c r="E129" s="310">
        <f>+sum!I129/quantity!I129</f>
        <v>162.51240320608613</v>
      </c>
      <c r="F129" s="310">
        <f>+sum!J129/quantity!J129</f>
        <v>122.33769784172662</v>
      </c>
      <c r="G129" s="310">
        <f>+sum!K129/quantity!K129</f>
        <v>130.03597039359911</v>
      </c>
      <c r="H129" s="310">
        <f>+sum!L129/quantity!L129</f>
        <v>149.68565878925219</v>
      </c>
      <c r="I129" s="310">
        <f>+sum!M129/quantity!M129</f>
        <v>149.76240473271864</v>
      </c>
      <c r="J129" s="470">
        <f>+sum!N129/quantity!N129</f>
        <v>164.18493087717994</v>
      </c>
      <c r="K129" s="470">
        <f>+sum!O129/quantity!O129</f>
        <v>189.6831591563259</v>
      </c>
      <c r="L129" s="470"/>
      <c r="M129" s="299">
        <f t="shared" si="16"/>
        <v>109.39566311314313</v>
      </c>
      <c r="N129" s="25">
        <f t="shared" si="16"/>
        <v>82.351951697861665</v>
      </c>
      <c r="O129" s="25">
        <f t="shared" si="16"/>
        <v>87.53406465677125</v>
      </c>
      <c r="P129" s="25">
        <f t="shared" si="16"/>
        <v>100.76130546794275</v>
      </c>
      <c r="Q129" s="25">
        <f t="shared" si="17"/>
        <v>100.81296720705389</v>
      </c>
      <c r="R129" s="25">
        <f t="shared" si="19"/>
        <v>94.066992751401315</v>
      </c>
      <c r="S129" s="25">
        <f t="shared" si="19"/>
        <v>88.007946851632497</v>
      </c>
      <c r="T129" s="25">
        <f t="shared" si="19"/>
        <v>65.167410590010178</v>
      </c>
      <c r="U129" s="25">
        <f t="shared" si="19"/>
        <v>83.228097448250139</v>
      </c>
      <c r="V129" s="314">
        <f t="shared" si="19"/>
        <v>93.508816930206351</v>
      </c>
      <c r="W129" s="334">
        <f t="shared" si="18"/>
        <v>96.668510993923746</v>
      </c>
      <c r="X129" s="323"/>
      <c r="Y129" s="324"/>
      <c r="Z129" s="324"/>
      <c r="AA129" s="324"/>
      <c r="AB129" s="344"/>
      <c r="AC129" s="324"/>
      <c r="AD129" s="324"/>
      <c r="AE129" s="344"/>
      <c r="AF129" s="344"/>
      <c r="AG129" s="344"/>
      <c r="AH129" s="344"/>
      <c r="AI129" s="344"/>
      <c r="AJ129" s="344"/>
      <c r="AK129" s="344"/>
      <c r="AL129" s="343"/>
      <c r="AM129" s="343"/>
      <c r="AN129" s="344"/>
      <c r="AO129" s="344"/>
      <c r="AP129" s="344"/>
      <c r="AQ129" s="344"/>
      <c r="AR129" s="343"/>
      <c r="AS129" s="343"/>
      <c r="AT129" s="344"/>
      <c r="AU129" s="344"/>
      <c r="AV129" s="93"/>
      <c r="AW129" s="93"/>
      <c r="AX129" s="343"/>
      <c r="AY129" s="343"/>
      <c r="AZ129" s="93"/>
      <c r="BA129" s="26"/>
      <c r="BB129" s="93"/>
      <c r="BC129" s="343"/>
      <c r="BD129" s="343"/>
    </row>
    <row r="130" spans="1:56" ht="13.5" thickBot="1">
      <c r="A130" s="35"/>
      <c r="B130" s="130" t="s">
        <v>162</v>
      </c>
      <c r="C130" s="130" t="s">
        <v>382</v>
      </c>
      <c r="D130" s="306">
        <f>+sum!H130/quantity!H130</f>
        <v>135.29746835443038</v>
      </c>
      <c r="E130" s="306">
        <f>+sum!I130/quantity!I130</f>
        <v>134.72752628191375</v>
      </c>
      <c r="F130" s="306">
        <f>+sum!J130/quantity!J130</f>
        <v>108.29220287660863</v>
      </c>
      <c r="G130" s="306">
        <f>+sum!K130/quantity!K130</f>
        <v>138.91970645370171</v>
      </c>
      <c r="H130" s="306">
        <f>+sum!L130/quantity!L130</f>
        <v>118.59434856817751</v>
      </c>
      <c r="I130" s="306">
        <f>+sum!M130/quantity!M130</f>
        <v>146.81884888786976</v>
      </c>
      <c r="J130" s="469">
        <f>+sum!N130/quantity!N130</f>
        <v>169.64070061196338</v>
      </c>
      <c r="K130" s="469">
        <f>+sum!O130/quantity!O130</f>
        <v>186.2482619868365</v>
      </c>
      <c r="L130" s="469"/>
      <c r="M130" s="300">
        <f t="shared" si="16"/>
        <v>99.57874890088587</v>
      </c>
      <c r="N130" s="37">
        <f t="shared" si="16"/>
        <v>80.040080715274186</v>
      </c>
      <c r="O130" s="37">
        <f t="shared" si="16"/>
        <v>102.67724011640955</v>
      </c>
      <c r="P130" s="37">
        <f t="shared" si="16"/>
        <v>87.654521559489382</v>
      </c>
      <c r="Q130" s="306">
        <f t="shared" si="17"/>
        <v>108.51559210498864</v>
      </c>
      <c r="R130" s="37">
        <f t="shared" si="19"/>
        <v>85.672319067576254</v>
      </c>
      <c r="S130" s="37">
        <f t="shared" si="19"/>
        <v>72.961157047405806</v>
      </c>
      <c r="T130" s="37">
        <f t="shared" si="19"/>
        <v>57.685591383996204</v>
      </c>
      <c r="U130" s="37">
        <f t="shared" si="19"/>
        <v>88.914035333565806</v>
      </c>
      <c r="V130" s="315">
        <f t="shared" si="19"/>
        <v>74.086036824892233</v>
      </c>
      <c r="W130" s="334">
        <f t="shared" si="18"/>
        <v>94.76850704395487</v>
      </c>
      <c r="X130" s="325"/>
      <c r="Y130" s="327"/>
      <c r="Z130" s="327"/>
      <c r="AA130" s="327"/>
      <c r="AB130" s="345"/>
      <c r="AC130" s="327"/>
      <c r="AD130" s="327"/>
      <c r="AE130" s="345"/>
      <c r="AF130" s="345"/>
      <c r="AG130" s="345"/>
      <c r="AH130" s="345"/>
      <c r="AI130" s="345"/>
      <c r="AJ130" s="345"/>
      <c r="AK130" s="345"/>
      <c r="AL130" s="292"/>
      <c r="AM130" s="292"/>
      <c r="AN130" s="345"/>
      <c r="AO130" s="345"/>
      <c r="AP130" s="345"/>
      <c r="AQ130" s="345"/>
      <c r="AR130" s="292"/>
      <c r="AS130" s="292"/>
      <c r="AT130" s="345"/>
      <c r="AU130" s="345"/>
      <c r="AV130" s="46"/>
      <c r="AW130" s="46"/>
      <c r="AX130" s="292"/>
      <c r="AY130" s="292"/>
      <c r="AZ130" s="347"/>
      <c r="BA130" s="6"/>
      <c r="BB130" s="46"/>
      <c r="BC130" s="292"/>
      <c r="BD130" s="292"/>
    </row>
    <row r="131" spans="1:56" ht="13.5" thickBot="1">
      <c r="A131" s="35"/>
      <c r="B131" s="130" t="s">
        <v>163</v>
      </c>
      <c r="C131" s="130" t="s">
        <v>382</v>
      </c>
      <c r="D131" s="306">
        <f>+sum!H131/quantity!H131</f>
        <v>51.468460111317256</v>
      </c>
      <c r="E131" s="306">
        <f>+sum!I131/quantity!I131</f>
        <v>49.7421875</v>
      </c>
      <c r="F131" s="306">
        <f>+sum!J131/quantity!J131</f>
        <v>50.713402858246425</v>
      </c>
      <c r="G131" s="306">
        <f>+sum!K131/quantity!K131</f>
        <v>85.30949781659389</v>
      </c>
      <c r="H131" s="306">
        <f>+sum!L131/quantity!L131</f>
        <v>88.778301886792448</v>
      </c>
      <c r="I131" s="306">
        <f>+sum!M131/quantity!M131</f>
        <v>91.675789473684205</v>
      </c>
      <c r="J131" s="469">
        <f>+sum!N131/quantity!N131</f>
        <v>90.819437068507696</v>
      </c>
      <c r="K131" s="469">
        <f>+sum!O131/quantity!O131</f>
        <v>90.170695558849076</v>
      </c>
      <c r="L131" s="469"/>
      <c r="M131" s="300">
        <f t="shared" si="16"/>
        <v>96.645960249085306</v>
      </c>
      <c r="N131" s="37">
        <f t="shared" si="16"/>
        <v>98.532970966223246</v>
      </c>
      <c r="O131" s="37">
        <f t="shared" si="16"/>
        <v>165.75102039595592</v>
      </c>
      <c r="P131" s="37">
        <f t="shared" si="16"/>
        <v>172.49068982203963</v>
      </c>
      <c r="Q131" s="306">
        <f t="shared" si="17"/>
        <v>178.12032704185347</v>
      </c>
      <c r="R131" s="37">
        <f t="shared" si="19"/>
        <v>32.590575346336145</v>
      </c>
      <c r="S131" s="37">
        <f t="shared" si="19"/>
        <v>26.93768418544925</v>
      </c>
      <c r="T131" s="37">
        <f t="shared" si="19"/>
        <v>27.014249939177187</v>
      </c>
      <c r="U131" s="37">
        <f t="shared" si="19"/>
        <v>54.60140894899844</v>
      </c>
      <c r="V131" s="315">
        <f t="shared" si="19"/>
        <v>55.459915436486298</v>
      </c>
      <c r="W131" s="334">
        <f t="shared" si="18"/>
        <v>59.174811451711165</v>
      </c>
      <c r="X131" s="325"/>
      <c r="Y131" s="327"/>
      <c r="Z131" s="327"/>
      <c r="AA131" s="327"/>
      <c r="AB131" s="345"/>
      <c r="AC131" s="327"/>
      <c r="AD131" s="327"/>
      <c r="AE131" s="345"/>
      <c r="AF131" s="345"/>
      <c r="AG131" s="345"/>
      <c r="AH131" s="345"/>
      <c r="AI131" s="345"/>
      <c r="AJ131" s="345"/>
      <c r="AK131" s="345"/>
      <c r="AL131" s="292"/>
      <c r="AM131" s="292"/>
      <c r="AN131" s="345"/>
      <c r="AO131" s="345"/>
      <c r="AP131" s="345"/>
      <c r="AQ131" s="345"/>
      <c r="AR131" s="292"/>
      <c r="AS131" s="292"/>
      <c r="AT131" s="345"/>
      <c r="AU131" s="345"/>
      <c r="AV131" s="46"/>
      <c r="AW131" s="46"/>
      <c r="AX131" s="292"/>
      <c r="AY131" s="292"/>
      <c r="AZ131" s="347"/>
      <c r="BA131" s="6"/>
      <c r="BB131" s="46"/>
      <c r="BC131" s="292"/>
      <c r="BD131" s="292"/>
    </row>
    <row r="132" spans="1:56" ht="13.5" thickBot="1">
      <c r="A132" s="35"/>
      <c r="B132" s="130" t="s">
        <v>164</v>
      </c>
      <c r="C132" s="130" t="s">
        <v>382</v>
      </c>
      <c r="D132" s="306">
        <f>+sum!H132/quantity!H132</f>
        <v>82.483362521891422</v>
      </c>
      <c r="E132" s="306">
        <f>+sum!I132/quantity!I132</f>
        <v>38.068745003996803</v>
      </c>
      <c r="F132" s="306">
        <f>+sum!J132/quantity!J132</f>
        <v>35.058948863636367</v>
      </c>
      <c r="G132" s="306">
        <f>+sum!K132/quantity!K132</f>
        <v>63.587365591397848</v>
      </c>
      <c r="H132" s="306">
        <f>+sum!L132/quantity!L132</f>
        <v>60.903296703296704</v>
      </c>
      <c r="I132" s="306">
        <f>+sum!M132/quantity!M132</f>
        <v>91.28125</v>
      </c>
      <c r="J132" s="469">
        <f>+sum!N132/quantity!N132</f>
        <v>93.917282755795782</v>
      </c>
      <c r="K132" s="469">
        <f>+sum!O132/quantity!O132</f>
        <v>110.53923843434386</v>
      </c>
      <c r="L132" s="469"/>
      <c r="M132" s="300">
        <f t="shared" si="16"/>
        <v>46.153240896178552</v>
      </c>
      <c r="N132" s="37">
        <f t="shared" si="16"/>
        <v>42.504267274908415</v>
      </c>
      <c r="O132" s="37">
        <f t="shared" si="16"/>
        <v>77.091141349289089</v>
      </c>
      <c r="P132" s="37">
        <f t="shared" si="16"/>
        <v>73.837068278021178</v>
      </c>
      <c r="Q132" s="306">
        <f t="shared" si="17"/>
        <v>110.66625705974775</v>
      </c>
      <c r="R132" s="37">
        <f t="shared" si="19"/>
        <v>52.229661335792798</v>
      </c>
      <c r="S132" s="37">
        <f t="shared" si="19"/>
        <v>20.615977740304743</v>
      </c>
      <c r="T132" s="37">
        <f t="shared" si="19"/>
        <v>18.675362997320537</v>
      </c>
      <c r="U132" s="37">
        <f t="shared" si="19"/>
        <v>40.69839632756625</v>
      </c>
      <c r="V132" s="315">
        <f t="shared" si="19"/>
        <v>38.04636508226082</v>
      </c>
      <c r="W132" s="334">
        <f t="shared" si="18"/>
        <v>58.920144444210528</v>
      </c>
      <c r="X132" s="325"/>
      <c r="Y132" s="327"/>
      <c r="Z132" s="327"/>
      <c r="AA132" s="327"/>
      <c r="AB132" s="345"/>
      <c r="AC132" s="327"/>
      <c r="AD132" s="327"/>
      <c r="AE132" s="345"/>
      <c r="AF132" s="345"/>
      <c r="AG132" s="345"/>
      <c r="AH132" s="345"/>
      <c r="AI132" s="345"/>
      <c r="AJ132" s="345"/>
      <c r="AK132" s="345"/>
      <c r="AL132" s="292"/>
      <c r="AM132" s="292"/>
      <c r="AN132" s="345"/>
      <c r="AO132" s="345"/>
      <c r="AP132" s="345"/>
      <c r="AQ132" s="345"/>
      <c r="AR132" s="292"/>
      <c r="AS132" s="292"/>
      <c r="AT132" s="345"/>
      <c r="AU132" s="345"/>
      <c r="AV132" s="46"/>
      <c r="AW132" s="46"/>
      <c r="AX132" s="292"/>
      <c r="AY132" s="292"/>
      <c r="AZ132" s="347"/>
      <c r="BA132" s="6"/>
      <c r="BB132" s="46"/>
      <c r="BC132" s="292"/>
      <c r="BD132" s="292"/>
    </row>
    <row r="133" spans="1:56" ht="13.5" thickBot="1">
      <c r="A133" s="35"/>
      <c r="B133" s="130" t="s">
        <v>165</v>
      </c>
      <c r="C133" s="130" t="s">
        <v>382</v>
      </c>
      <c r="D133" s="306">
        <f>+sum!H133/quantity!H133</f>
        <v>54.649177412183192</v>
      </c>
      <c r="E133" s="306">
        <f>+sum!I133/quantity!I133</f>
        <v>52.030932030932028</v>
      </c>
      <c r="F133" s="306">
        <f>+sum!J133/quantity!J133</f>
        <v>45.058185760751719</v>
      </c>
      <c r="G133" s="306">
        <f>+sum!K133/quantity!K133</f>
        <v>15.626698540513337</v>
      </c>
      <c r="H133" s="306">
        <f>+sum!L133/quantity!L133</f>
        <v>268.39672801635993</v>
      </c>
      <c r="I133" s="306">
        <f>+sum!M133/quantity!M133</f>
        <v>173.91447368421052</v>
      </c>
      <c r="J133" s="469">
        <f>+sum!N133/quantity!N133</f>
        <v>211.03715670436188</v>
      </c>
      <c r="K133" s="469">
        <f>+sum!O133/quantity!O133</f>
        <v>188.6796484380564</v>
      </c>
      <c r="L133" s="469"/>
      <c r="M133" s="300">
        <f t="shared" si="16"/>
        <v>95.208993977158258</v>
      </c>
      <c r="N133" s="37">
        <f t="shared" si="16"/>
        <v>82.449888350390239</v>
      </c>
      <c r="O133" s="37">
        <f t="shared" si="16"/>
        <v>28.594572289078236</v>
      </c>
      <c r="P133" s="37">
        <f t="shared" si="16"/>
        <v>491.12674833514518</v>
      </c>
      <c r="Q133" s="306">
        <f t="shared" si="17"/>
        <v>318.23804477876541</v>
      </c>
      <c r="R133" s="37">
        <f t="shared" si="19"/>
        <v>34.60465166851607</v>
      </c>
      <c r="S133" s="37">
        <f t="shared" si="19"/>
        <v>28.177144700840156</v>
      </c>
      <c r="T133" s="37">
        <f t="shared" si="19"/>
        <v>24.001802745305081</v>
      </c>
      <c r="U133" s="37">
        <f t="shared" si="19"/>
        <v>10.001697107251271</v>
      </c>
      <c r="V133" s="315">
        <f t="shared" si="19"/>
        <v>167.66776929567985</v>
      </c>
      <c r="W133" s="334">
        <f t="shared" si="18"/>
        <v>112.25816813872001</v>
      </c>
      <c r="X133" s="325"/>
      <c r="Y133" s="327"/>
      <c r="Z133" s="327"/>
      <c r="AA133" s="327"/>
      <c r="AB133" s="345"/>
      <c r="AC133" s="327"/>
      <c r="AD133" s="327"/>
      <c r="AE133" s="345"/>
      <c r="AF133" s="345"/>
      <c r="AG133" s="345"/>
      <c r="AH133" s="345"/>
      <c r="AI133" s="345"/>
      <c r="AJ133" s="345"/>
      <c r="AK133" s="345"/>
      <c r="AL133" s="292"/>
      <c r="AM133" s="292"/>
      <c r="AN133" s="345"/>
      <c r="AO133" s="345"/>
      <c r="AP133" s="345"/>
      <c r="AQ133" s="345"/>
      <c r="AR133" s="292"/>
      <c r="AS133" s="292"/>
      <c r="AT133" s="345"/>
      <c r="AU133" s="345"/>
      <c r="AV133" s="46"/>
      <c r="AW133" s="46"/>
      <c r="AX133" s="292"/>
      <c r="AY133" s="292"/>
      <c r="AZ133" s="347"/>
      <c r="BA133" s="6"/>
      <c r="BB133" s="46"/>
      <c r="BC133" s="292"/>
      <c r="BD133" s="292"/>
    </row>
    <row r="134" spans="1:56" ht="13.5" thickBot="1">
      <c r="A134" s="35"/>
      <c r="B134" s="130" t="s">
        <v>166</v>
      </c>
      <c r="C134" s="130" t="s">
        <v>382</v>
      </c>
      <c r="D134" s="306">
        <f>+sum!H134/quantity!H134</f>
        <v>127.8737292669877</v>
      </c>
      <c r="E134" s="306">
        <f>+sum!I134/quantity!I134</f>
        <v>129.73375984251967</v>
      </c>
      <c r="F134" s="306">
        <f>+sum!J134/quantity!J134</f>
        <v>140.4085974815458</v>
      </c>
      <c r="G134" s="306">
        <f>+sum!K134/quantity!K134</f>
        <v>184.656091954023</v>
      </c>
      <c r="H134" s="306">
        <f>+sum!L134/quantity!L134</f>
        <v>195.82246879334258</v>
      </c>
      <c r="I134" s="306">
        <f>+sum!M134/quantity!M134</f>
        <v>188.66696791685496</v>
      </c>
      <c r="J134" s="469">
        <f>+sum!N134/quantity!N134</f>
        <v>220.16661820524388</v>
      </c>
      <c r="K134" s="469">
        <f>+sum!O134/quantity!O134</f>
        <v>220.36713420090604</v>
      </c>
      <c r="L134" s="469"/>
      <c r="M134" s="300">
        <f t="shared" si="16"/>
        <v>101.4545838196745</v>
      </c>
      <c r="N134" s="37">
        <f t="shared" si="16"/>
        <v>109.80253589725733</v>
      </c>
      <c r="O134" s="37">
        <f t="shared" si="16"/>
        <v>144.4050259678275</v>
      </c>
      <c r="P134" s="37">
        <f t="shared" si="16"/>
        <v>153.13737224671428</v>
      </c>
      <c r="Q134" s="306">
        <f t="shared" si="17"/>
        <v>147.54161702982557</v>
      </c>
      <c r="R134" s="37">
        <f t="shared" si="19"/>
        <v>80.971499817154552</v>
      </c>
      <c r="S134" s="37">
        <f t="shared" si="19"/>
        <v>70.256802655265489</v>
      </c>
      <c r="T134" s="37">
        <f t="shared" si="19"/>
        <v>74.793500972081262</v>
      </c>
      <c r="U134" s="37">
        <f t="shared" si="19"/>
        <v>118.1871075291254</v>
      </c>
      <c r="V134" s="315">
        <f t="shared" si="19"/>
        <v>122.3305394339655</v>
      </c>
      <c r="W134" s="334">
        <f t="shared" si="18"/>
        <v>121.78059570297657</v>
      </c>
      <c r="X134" s="325"/>
      <c r="Y134" s="327"/>
      <c r="Z134" s="327"/>
      <c r="AA134" s="327"/>
      <c r="AB134" s="345"/>
      <c r="AC134" s="327"/>
      <c r="AD134" s="327"/>
      <c r="AE134" s="345"/>
      <c r="AF134" s="345"/>
      <c r="AG134" s="345"/>
      <c r="AH134" s="345"/>
      <c r="AI134" s="345"/>
      <c r="AJ134" s="345"/>
      <c r="AK134" s="345"/>
      <c r="AL134" s="292"/>
      <c r="AM134" s="292"/>
      <c r="AN134" s="345"/>
      <c r="AO134" s="345"/>
      <c r="AP134" s="345"/>
      <c r="AQ134" s="345"/>
      <c r="AR134" s="292"/>
      <c r="AS134" s="292"/>
      <c r="AT134" s="345"/>
      <c r="AU134" s="345"/>
      <c r="AV134" s="46"/>
      <c r="AW134" s="46"/>
      <c r="AX134" s="292"/>
      <c r="AY134" s="292"/>
      <c r="AZ134" s="347"/>
      <c r="BA134" s="6"/>
      <c r="BB134" s="46"/>
      <c r="BC134" s="292"/>
      <c r="BD134" s="292"/>
    </row>
    <row r="135" spans="1:56" ht="13.5" thickBot="1">
      <c r="A135" s="35"/>
      <c r="B135" s="130" t="s">
        <v>167</v>
      </c>
      <c r="C135" s="130" t="s">
        <v>382</v>
      </c>
      <c r="D135" s="306">
        <f>+sum!H135/quantity!H135</f>
        <v>86.823170731707322</v>
      </c>
      <c r="E135" s="306">
        <f>+sum!I135/quantity!I135</f>
        <v>87.199706314243755</v>
      </c>
      <c r="F135" s="306">
        <f>+sum!J135/quantity!J135</f>
        <v>114.58169934640523</v>
      </c>
      <c r="G135" s="306">
        <f>+sum!K135/quantity!K135</f>
        <v>86.663589743589739</v>
      </c>
      <c r="H135" s="306">
        <f>+sum!L135/quantity!L135</f>
        <v>66.294712286158628</v>
      </c>
      <c r="I135" s="306">
        <f>+sum!M135/quantity!M135</f>
        <v>91.471375464684016</v>
      </c>
      <c r="J135" s="469">
        <f>+sum!N135/quantity!N135</f>
        <v>73.29924207834901</v>
      </c>
      <c r="K135" s="469">
        <f>+sum!O135/quantity!O135</f>
        <v>71.994071235009656</v>
      </c>
      <c r="L135" s="469"/>
      <c r="M135" s="300">
        <f t="shared" si="16"/>
        <v>100.43368098557465</v>
      </c>
      <c r="N135" s="37">
        <f t="shared" si="16"/>
        <v>131.97133712206235</v>
      </c>
      <c r="O135" s="37">
        <f t="shared" si="16"/>
        <v>99.816199999639849</v>
      </c>
      <c r="P135" s="37">
        <f t="shared" si="16"/>
        <v>76.356013869864555</v>
      </c>
      <c r="Q135" s="306">
        <f t="shared" si="17"/>
        <v>105.35364545409212</v>
      </c>
      <c r="R135" s="37">
        <f t="shared" si="19"/>
        <v>54.977690830841809</v>
      </c>
      <c r="S135" s="37">
        <f t="shared" si="19"/>
        <v>47.222654808999366</v>
      </c>
      <c r="T135" s="37">
        <f t="shared" si="19"/>
        <v>61.035909446887338</v>
      </c>
      <c r="U135" s="37">
        <f t="shared" si="19"/>
        <v>55.468080643859317</v>
      </c>
      <c r="V135" s="315">
        <f t="shared" si="19"/>
        <v>41.414389092111364</v>
      </c>
      <c r="W135" s="334">
        <f t="shared" si="18"/>
        <v>59.042866469179565</v>
      </c>
      <c r="X135" s="325"/>
      <c r="Y135" s="327"/>
      <c r="Z135" s="327"/>
      <c r="AA135" s="327"/>
      <c r="AB135" s="345"/>
      <c r="AC135" s="327"/>
      <c r="AD135" s="327"/>
      <c r="AE135" s="345"/>
      <c r="AF135" s="345"/>
      <c r="AG135" s="345"/>
      <c r="AH135" s="345"/>
      <c r="AI135" s="345"/>
      <c r="AJ135" s="345"/>
      <c r="AK135" s="345"/>
      <c r="AL135" s="292"/>
      <c r="AM135" s="292"/>
      <c r="AN135" s="345"/>
      <c r="AO135" s="345"/>
      <c r="AP135" s="345"/>
      <c r="AQ135" s="345"/>
      <c r="AR135" s="292"/>
      <c r="AS135" s="292"/>
      <c r="AT135" s="345"/>
      <c r="AU135" s="345"/>
      <c r="AV135" s="46"/>
      <c r="AW135" s="46"/>
      <c r="AX135" s="292"/>
      <c r="AY135" s="292"/>
      <c r="AZ135" s="347"/>
      <c r="BA135" s="6"/>
      <c r="BB135" s="46"/>
      <c r="BC135" s="292"/>
      <c r="BD135" s="292"/>
    </row>
    <row r="136" spans="1:56" ht="13.5" thickBot="1">
      <c r="A136" s="35"/>
      <c r="B136" s="130" t="s">
        <v>168</v>
      </c>
      <c r="C136" s="130" t="s">
        <v>382</v>
      </c>
      <c r="D136" s="306">
        <f>+sum!H136/quantity!H136</f>
        <v>122.78746760176857</v>
      </c>
      <c r="E136" s="306">
        <f>+sum!I136/quantity!I136</f>
        <v>121.10699529847557</v>
      </c>
      <c r="F136" s="306">
        <f>+sum!J136/quantity!J136</f>
        <v>107.99109717868339</v>
      </c>
      <c r="G136" s="306">
        <f>+sum!K136/quantity!K136</f>
        <v>148.74085850556438</v>
      </c>
      <c r="H136" s="306">
        <f>+sum!L136/quantity!L136</f>
        <v>137.9551656920078</v>
      </c>
      <c r="I136" s="306">
        <f>+sum!M136/quantity!M136</f>
        <v>144.345040909998</v>
      </c>
      <c r="J136" s="469">
        <f>+sum!N136/quantity!N136</f>
        <v>193.17680105532637</v>
      </c>
      <c r="K136" s="469">
        <f>+sum!O136/quantity!O136</f>
        <v>392.32620898204692</v>
      </c>
      <c r="L136" s="469"/>
      <c r="M136" s="300">
        <f t="shared" si="16"/>
        <v>98.631397539085015</v>
      </c>
      <c r="N136" s="37">
        <f t="shared" si="16"/>
        <v>87.949608610649392</v>
      </c>
      <c r="O136" s="37">
        <f t="shared" si="16"/>
        <v>121.13684027426102</v>
      </c>
      <c r="P136" s="37">
        <f t="shared" si="16"/>
        <v>112.3528063461916</v>
      </c>
      <c r="Q136" s="306">
        <f t="shared" si="17"/>
        <v>117.55681889144111</v>
      </c>
      <c r="R136" s="37">
        <f t="shared" si="19"/>
        <v>77.750805168956688</v>
      </c>
      <c r="S136" s="37">
        <f t="shared" si="19"/>
        <v>65.585012560998095</v>
      </c>
      <c r="T136" s="37">
        <f t="shared" si="19"/>
        <v>57.525197008477782</v>
      </c>
      <c r="U136" s="37">
        <f t="shared" si="19"/>
        <v>95.19995604882925</v>
      </c>
      <c r="V136" s="315">
        <f t="shared" si="19"/>
        <v>86.180763325046712</v>
      </c>
      <c r="W136" s="334">
        <f t="shared" si="18"/>
        <v>93.171715551907553</v>
      </c>
      <c r="X136" s="325"/>
      <c r="Y136" s="327"/>
      <c r="Z136" s="327"/>
      <c r="AA136" s="327"/>
      <c r="AB136" s="345"/>
      <c r="AC136" s="327"/>
      <c r="AD136" s="327"/>
      <c r="AE136" s="345"/>
      <c r="AF136" s="345"/>
      <c r="AG136" s="345"/>
      <c r="AH136" s="345"/>
      <c r="AI136" s="345"/>
      <c r="AJ136" s="345"/>
      <c r="AK136" s="345"/>
      <c r="AL136" s="292"/>
      <c r="AM136" s="292"/>
      <c r="AN136" s="345"/>
      <c r="AO136" s="345"/>
      <c r="AP136" s="345"/>
      <c r="AQ136" s="345"/>
      <c r="AR136" s="292"/>
      <c r="AS136" s="292"/>
      <c r="AT136" s="345"/>
      <c r="AU136" s="345"/>
      <c r="AV136" s="46"/>
      <c r="AW136" s="46"/>
      <c r="AX136" s="292"/>
      <c r="AY136" s="292"/>
      <c r="AZ136" s="347"/>
      <c r="BA136" s="6"/>
      <c r="BB136" s="46"/>
      <c r="BC136" s="292"/>
      <c r="BD136" s="292"/>
    </row>
    <row r="137" spans="1:56" ht="13.5" thickBot="1">
      <c r="A137" s="35"/>
      <c r="B137" s="130" t="s">
        <v>169</v>
      </c>
      <c r="C137" s="130" t="s">
        <v>382</v>
      </c>
      <c r="D137" s="306">
        <f>+sum!H137/quantity!H137</f>
        <v>92.826366559485535</v>
      </c>
      <c r="E137" s="306">
        <f>+sum!I137/quantity!I137</f>
        <v>75.619959677419359</v>
      </c>
      <c r="F137" s="306">
        <f>+sum!J137/quantity!J137</f>
        <v>73.158988256549236</v>
      </c>
      <c r="G137" s="306">
        <f>+sum!K137/quantity!K137</f>
        <v>161.67735849056604</v>
      </c>
      <c r="H137" s="306">
        <f>+sum!L137/quantity!L137</f>
        <v>144.27835051546393</v>
      </c>
      <c r="I137" s="306">
        <f>+sum!M137/quantity!M137</f>
        <v>151.87904599659285</v>
      </c>
      <c r="J137" s="469">
        <f>+sum!N137/quantity!N137</f>
        <v>149.83198589346907</v>
      </c>
      <c r="K137" s="469">
        <f>+sum!O137/quantity!O137</f>
        <v>166.45243241193648</v>
      </c>
      <c r="L137" s="469"/>
      <c r="M137" s="300">
        <f t="shared" si="16"/>
        <v>81.463879800746199</v>
      </c>
      <c r="N137" s="37">
        <f t="shared" si="16"/>
        <v>78.812724194765366</v>
      </c>
      <c r="O137" s="37">
        <f t="shared" si="16"/>
        <v>174.17180536411388</v>
      </c>
      <c r="P137" s="37">
        <f t="shared" si="16"/>
        <v>155.428199834803</v>
      </c>
      <c r="Q137" s="306">
        <f t="shared" si="17"/>
        <v>163.61627803159226</v>
      </c>
      <c r="R137" s="37">
        <f t="shared" si="19"/>
        <v>58.779001488298142</v>
      </c>
      <c r="S137" s="37">
        <f t="shared" si="19"/>
        <v>40.951688984460716</v>
      </c>
      <c r="T137" s="37">
        <f t="shared" si="19"/>
        <v>38.970668160130792</v>
      </c>
      <c r="U137" s="37">
        <f t="shared" si="19"/>
        <v>103.47982105950328</v>
      </c>
      <c r="V137" s="315">
        <f t="shared" si="19"/>
        <v>90.130864736598056</v>
      </c>
      <c r="W137" s="334">
        <f t="shared" si="18"/>
        <v>98.03475881594683</v>
      </c>
      <c r="X137" s="325"/>
      <c r="Y137" s="327"/>
      <c r="Z137" s="327"/>
      <c r="AA137" s="327"/>
      <c r="AB137" s="345"/>
      <c r="AC137" s="327"/>
      <c r="AD137" s="327"/>
      <c r="AE137" s="345"/>
      <c r="AF137" s="345"/>
      <c r="AG137" s="345"/>
      <c r="AH137" s="345"/>
      <c r="AI137" s="345"/>
      <c r="AJ137" s="345"/>
      <c r="AK137" s="345"/>
      <c r="AL137" s="292"/>
      <c r="AM137" s="292"/>
      <c r="AN137" s="345"/>
      <c r="AO137" s="345"/>
      <c r="AP137" s="345"/>
      <c r="AQ137" s="345"/>
      <c r="AR137" s="292"/>
      <c r="AS137" s="292"/>
      <c r="AT137" s="345"/>
      <c r="AU137" s="345"/>
      <c r="AV137" s="46"/>
      <c r="AW137" s="46"/>
      <c r="AX137" s="292"/>
      <c r="AY137" s="292"/>
      <c r="AZ137" s="347"/>
      <c r="BA137" s="6"/>
      <c r="BB137" s="46"/>
      <c r="BC137" s="292"/>
      <c r="BD137" s="292"/>
    </row>
    <row r="138" spans="1:56" ht="13.5" thickBot="1">
      <c r="A138" s="35"/>
      <c r="B138" s="130" t="s">
        <v>161</v>
      </c>
      <c r="C138" s="130" t="s">
        <v>382</v>
      </c>
      <c r="D138" s="306">
        <f>+sum!H138/quantity!H138</f>
        <v>227.54677260812582</v>
      </c>
      <c r="E138" s="306">
        <f>+sum!I138/quantity!I138</f>
        <v>274.17307405751751</v>
      </c>
      <c r="F138" s="306">
        <f>+sum!J138/quantity!J138</f>
        <v>179.6386356182355</v>
      </c>
      <c r="G138" s="306">
        <f>+sum!K138/quantity!K138</f>
        <v>181.7419485870133</v>
      </c>
      <c r="H138" s="306">
        <f>+sum!L138/quantity!L138</f>
        <v>178.87671650900214</v>
      </c>
      <c r="I138" s="306">
        <f>+sum!M138/quantity!M138</f>
        <v>162.69259982638889</v>
      </c>
      <c r="J138" s="469">
        <f>+sum!N138/quantity!N138</f>
        <v>173.48409605942592</v>
      </c>
      <c r="K138" s="469">
        <f>+sum!O138/quantity!O138</f>
        <v>192.7869070636568</v>
      </c>
      <c r="L138" s="469"/>
      <c r="M138" s="300">
        <f t="shared" si="16"/>
        <v>120.49086476374249</v>
      </c>
      <c r="N138" s="37">
        <f t="shared" si="16"/>
        <v>78.945806859499484</v>
      </c>
      <c r="O138" s="37">
        <f t="shared" si="16"/>
        <v>79.87014999329557</v>
      </c>
      <c r="P138" s="37">
        <f t="shared" si="16"/>
        <v>78.610966202125937</v>
      </c>
      <c r="Q138" s="306">
        <f t="shared" si="17"/>
        <v>71.498531032375126</v>
      </c>
      <c r="R138" s="37">
        <f t="shared" si="19"/>
        <v>144.08591633519814</v>
      </c>
      <c r="S138" s="37">
        <f t="shared" si="19"/>
        <v>148.47733990619523</v>
      </c>
      <c r="T138" s="37">
        <f t="shared" si="19"/>
        <v>95.69073909097159</v>
      </c>
      <c r="U138" s="37">
        <f t="shared" si="19"/>
        <v>116.32194201074209</v>
      </c>
      <c r="V138" s="315">
        <f t="shared" si="19"/>
        <v>111.74450693814704</v>
      </c>
      <c r="W138" s="334">
        <f t="shared" si="18"/>
        <v>105.01468244327256</v>
      </c>
      <c r="X138" s="325"/>
      <c r="Y138" s="327"/>
      <c r="Z138" s="327"/>
      <c r="AA138" s="327"/>
      <c r="AB138" s="345"/>
      <c r="AC138" s="327"/>
      <c r="AD138" s="327"/>
      <c r="AE138" s="345"/>
      <c r="AF138" s="345"/>
      <c r="AG138" s="345"/>
      <c r="AH138" s="345"/>
      <c r="AI138" s="345"/>
      <c r="AJ138" s="345"/>
      <c r="AK138" s="345"/>
      <c r="AL138" s="292"/>
      <c r="AM138" s="292"/>
      <c r="AN138" s="345"/>
      <c r="AO138" s="345"/>
      <c r="AP138" s="345"/>
      <c r="AQ138" s="345"/>
      <c r="AR138" s="292"/>
      <c r="AS138" s="292"/>
      <c r="AT138" s="345"/>
      <c r="AU138" s="345"/>
      <c r="AV138" s="46"/>
      <c r="AW138" s="46"/>
      <c r="AX138" s="292"/>
      <c r="AY138" s="292"/>
      <c r="AZ138" s="347"/>
      <c r="BA138" s="6"/>
      <c r="BB138" s="46"/>
      <c r="BC138" s="292"/>
      <c r="BD138" s="292"/>
    </row>
    <row r="139" spans="1:56" ht="13.5" thickBot="1">
      <c r="A139" s="35"/>
      <c r="B139" s="130" t="s">
        <v>170</v>
      </c>
      <c r="C139" s="130" t="s">
        <v>382</v>
      </c>
      <c r="D139" s="306">
        <f>+sum!H139/quantity!H139</f>
        <v>66.950495049504951</v>
      </c>
      <c r="E139" s="306">
        <f>+sum!I139/quantity!I139</f>
        <v>73.402625820568929</v>
      </c>
      <c r="F139" s="306">
        <f>+sum!J139/quantity!J139</f>
        <v>61.7783203125</v>
      </c>
      <c r="G139" s="306">
        <f>+sum!K139/quantity!K139</f>
        <v>61.522448979591836</v>
      </c>
      <c r="H139" s="306">
        <f>+sum!L139/quantity!L139</f>
        <v>62.986021505376343</v>
      </c>
      <c r="I139" s="306">
        <f>+sum!M139/quantity!M139</f>
        <v>66.980645161290326</v>
      </c>
      <c r="J139" s="469">
        <f>+sum!N139/quantity!N139</f>
        <v>77.336840145237872</v>
      </c>
      <c r="K139" s="469">
        <f>+sum!O139/quantity!O139</f>
        <v>134.71819873289525</v>
      </c>
      <c r="L139" s="469"/>
      <c r="M139" s="300">
        <f t="shared" si="16"/>
        <v>109.63716663527745</v>
      </c>
      <c r="N139" s="37">
        <f t="shared" si="16"/>
        <v>92.274628091725816</v>
      </c>
      <c r="O139" s="37">
        <f t="shared" si="16"/>
        <v>91.892448194894641</v>
      </c>
      <c r="P139" s="37">
        <f t="shared" si="16"/>
        <v>94.078500030213107</v>
      </c>
      <c r="Q139" s="306">
        <f t="shared" si="17"/>
        <v>100.04503344114646</v>
      </c>
      <c r="R139" s="37">
        <f t="shared" si="19"/>
        <v>42.394024392146363</v>
      </c>
      <c r="S139" s="37">
        <f t="shared" si="19"/>
        <v>39.750900636148913</v>
      </c>
      <c r="T139" s="37">
        <f t="shared" si="19"/>
        <v>32.908361334168404</v>
      </c>
      <c r="U139" s="37">
        <f t="shared" si="19"/>
        <v>39.37676908496784</v>
      </c>
      <c r="V139" s="315">
        <f t="shared" si="19"/>
        <v>39.347445852515939</v>
      </c>
      <c r="W139" s="334">
        <f t="shared" si="18"/>
        <v>43.234610479913869</v>
      </c>
      <c r="X139" s="325"/>
      <c r="Y139" s="327"/>
      <c r="Z139" s="327"/>
      <c r="AA139" s="327"/>
      <c r="AB139" s="345"/>
      <c r="AC139" s="327"/>
      <c r="AD139" s="327"/>
      <c r="AE139" s="345"/>
      <c r="AF139" s="345"/>
      <c r="AG139" s="345"/>
      <c r="AH139" s="345"/>
      <c r="AI139" s="345"/>
      <c r="AJ139" s="345"/>
      <c r="AK139" s="345"/>
      <c r="AL139" s="292"/>
      <c r="AM139" s="292"/>
      <c r="AN139" s="345"/>
      <c r="AO139" s="345"/>
      <c r="AP139" s="345"/>
      <c r="AQ139" s="345"/>
      <c r="AR139" s="292"/>
      <c r="AS139" s="292"/>
      <c r="AT139" s="345"/>
      <c r="AU139" s="345"/>
      <c r="AV139" s="46"/>
      <c r="AW139" s="46"/>
      <c r="AX139" s="292"/>
      <c r="AY139" s="292"/>
      <c r="AZ139" s="347"/>
      <c r="BA139" s="6"/>
      <c r="BB139" s="46"/>
      <c r="BC139" s="292"/>
      <c r="BD139" s="292"/>
    </row>
    <row r="140" spans="1:56" ht="13.5" thickBot="1">
      <c r="A140" s="35"/>
      <c r="B140" s="130" t="s">
        <v>171</v>
      </c>
      <c r="C140" s="130" t="s">
        <v>382</v>
      </c>
      <c r="D140" s="306">
        <f>+sum!H140/quantity!H140</f>
        <v>63.914807302231239</v>
      </c>
      <c r="E140" s="306">
        <f>+sum!I140/quantity!I140</f>
        <v>63.55037313432836</v>
      </c>
      <c r="F140" s="306">
        <f>+sum!J140/quantity!J140</f>
        <v>55.836171938361723</v>
      </c>
      <c r="G140" s="306">
        <f>+sum!K140/quantity!K140</f>
        <v>94.273556231003042</v>
      </c>
      <c r="H140" s="306">
        <f>+sum!L140/quantity!L140</f>
        <v>63.006102212051871</v>
      </c>
      <c r="I140" s="306">
        <f>+sum!M140/quantity!M140</f>
        <v>155.19852337981953</v>
      </c>
      <c r="J140" s="469">
        <f>+sum!N140/quantity!N140</f>
        <v>89.038237823074198</v>
      </c>
      <c r="K140" s="469">
        <f>+sum!O140/quantity!O140</f>
        <v>114.21455236699263</v>
      </c>
      <c r="L140" s="469"/>
      <c r="M140" s="300">
        <f t="shared" si="16"/>
        <v>99.429812615753349</v>
      </c>
      <c r="N140" s="37">
        <f t="shared" si="16"/>
        <v>87.360307094929638</v>
      </c>
      <c r="O140" s="37">
        <f t="shared" si="16"/>
        <v>147.49877252264201</v>
      </c>
      <c r="P140" s="37">
        <f t="shared" ref="P140:P204" si="20">+H140/$D140*100</f>
        <v>98.578255761794892</v>
      </c>
      <c r="Q140" s="306">
        <f t="shared" si="17"/>
        <v>242.82092042605848</v>
      </c>
      <c r="R140" s="37">
        <f t="shared" si="19"/>
        <v>40.47178288654284</v>
      </c>
      <c r="S140" s="37">
        <f t="shared" si="19"/>
        <v>34.415452303137975</v>
      </c>
      <c r="T140" s="37">
        <f t="shared" si="19"/>
        <v>29.743070261050352</v>
      </c>
      <c r="U140" s="37">
        <f t="shared" si="19"/>
        <v>60.338756276726578</v>
      </c>
      <c r="V140" s="315">
        <f t="shared" si="19"/>
        <v>39.359990294913025</v>
      </c>
      <c r="W140" s="334">
        <f t="shared" si="18"/>
        <v>100.17741228420023</v>
      </c>
      <c r="X140" s="325"/>
      <c r="Y140" s="327"/>
      <c r="Z140" s="327"/>
      <c r="AA140" s="327"/>
      <c r="AB140" s="345"/>
      <c r="AC140" s="327"/>
      <c r="AD140" s="327"/>
      <c r="AE140" s="345"/>
      <c r="AF140" s="345"/>
      <c r="AG140" s="345"/>
      <c r="AH140" s="345"/>
      <c r="AI140" s="345"/>
      <c r="AJ140" s="345"/>
      <c r="AK140" s="345"/>
      <c r="AL140" s="292"/>
      <c r="AM140" s="292"/>
      <c r="AN140" s="345"/>
      <c r="AO140" s="345"/>
      <c r="AP140" s="345"/>
      <c r="AQ140" s="345"/>
      <c r="AR140" s="292"/>
      <c r="AS140" s="292"/>
      <c r="AT140" s="345"/>
      <c r="AU140" s="345"/>
      <c r="AV140" s="46"/>
      <c r="AW140" s="46"/>
      <c r="AX140" s="292"/>
      <c r="AY140" s="292"/>
      <c r="AZ140" s="347"/>
      <c r="BA140" s="6"/>
      <c r="BB140" s="46"/>
      <c r="BC140" s="292"/>
      <c r="BD140" s="292"/>
    </row>
    <row r="141" spans="1:56" ht="13.5" thickBot="1">
      <c r="A141" s="56"/>
      <c r="B141" s="131" t="s">
        <v>172</v>
      </c>
      <c r="C141" s="131"/>
      <c r="D141" s="310">
        <f>+sum!H141/quantity!H141</f>
        <v>48.760500620160578</v>
      </c>
      <c r="E141" s="310">
        <f>+sum!I141/quantity!I141</f>
        <v>74.644250711850106</v>
      </c>
      <c r="F141" s="310">
        <f>+sum!J141/quantity!J141</f>
        <v>93.565130050649302</v>
      </c>
      <c r="G141" s="310">
        <f>+sum!K141/quantity!K141</f>
        <v>96.006132894209799</v>
      </c>
      <c r="H141" s="310">
        <f>+sum!L141/quantity!L141</f>
        <v>108.44349653136264</v>
      </c>
      <c r="I141" s="310">
        <f>+sum!M141/quantity!M141</f>
        <v>106.47787858018901</v>
      </c>
      <c r="J141" s="470">
        <f>+sum!N141/quantity!N141</f>
        <v>117.09438146135618</v>
      </c>
      <c r="K141" s="470">
        <f>+sum!O141/quantity!O141</f>
        <v>152.5750586220704</v>
      </c>
      <c r="L141" s="470"/>
      <c r="M141" s="299">
        <f t="shared" ref="M141:P205" si="21">+E141/$D141*100</f>
        <v>153.08343795179903</v>
      </c>
      <c r="N141" s="25">
        <f t="shared" si="21"/>
        <v>191.88713991989604</v>
      </c>
      <c r="O141" s="25">
        <f t="shared" si="21"/>
        <v>196.89324693790158</v>
      </c>
      <c r="P141" s="25">
        <f t="shared" si="20"/>
        <v>222.40029358214889</v>
      </c>
      <c r="Q141" s="25">
        <f t="shared" ref="Q141:Q204" si="22">+I141/$D141*100</f>
        <v>218.3691250621913</v>
      </c>
      <c r="R141" s="25">
        <f t="shared" si="19"/>
        <v>30.875856125273572</v>
      </c>
      <c r="S141" s="25">
        <f t="shared" si="19"/>
        <v>40.423297667303302</v>
      </c>
      <c r="T141" s="25">
        <f t="shared" si="19"/>
        <v>49.840706131374318</v>
      </c>
      <c r="U141" s="25">
        <f t="shared" si="19"/>
        <v>61.447672978201318</v>
      </c>
      <c r="V141" s="314">
        <f t="shared" si="19"/>
        <v>67.744786951832992</v>
      </c>
      <c r="W141" s="314">
        <f t="shared" ref="W141:W204" si="23">+I141/I$3*100</f>
        <v>68.729251473417023</v>
      </c>
      <c r="X141" s="323"/>
      <c r="Y141" s="324"/>
      <c r="Z141" s="324"/>
      <c r="AA141" s="324"/>
      <c r="AB141" s="344"/>
      <c r="AC141" s="324"/>
      <c r="AD141" s="324"/>
      <c r="AE141" s="344"/>
      <c r="AF141" s="344"/>
      <c r="AG141" s="344"/>
      <c r="AH141" s="344"/>
      <c r="AI141" s="344"/>
      <c r="AJ141" s="344"/>
      <c r="AK141" s="344"/>
      <c r="AL141" s="343"/>
      <c r="AM141" s="343"/>
      <c r="AN141" s="344"/>
      <c r="AO141" s="344"/>
      <c r="AP141" s="344"/>
      <c r="AQ141" s="344"/>
      <c r="AR141" s="343"/>
      <c r="AS141" s="343"/>
      <c r="AT141" s="344"/>
      <c r="AU141" s="344"/>
      <c r="AV141" s="93"/>
      <c r="AW141" s="93"/>
      <c r="AX141" s="343"/>
      <c r="AY141" s="343"/>
      <c r="AZ141" s="93"/>
      <c r="BA141" s="26"/>
      <c r="BB141" s="93"/>
      <c r="BC141" s="343"/>
      <c r="BD141" s="343"/>
    </row>
    <row r="142" spans="1:56" ht="13.5" thickBot="1">
      <c r="A142" s="60"/>
      <c r="B142" s="133" t="s">
        <v>173</v>
      </c>
      <c r="C142" s="133" t="s">
        <v>367</v>
      </c>
      <c r="D142" s="306">
        <f>+sum!H142/quantity!H142</f>
        <v>80.357551214864216</v>
      </c>
      <c r="E142" s="306">
        <f>+sum!I142/quantity!I142</f>
        <v>161.19456289978677</v>
      </c>
      <c r="F142" s="306">
        <f>+sum!J142/quantity!J142</f>
        <v>298.20243266724589</v>
      </c>
      <c r="G142" s="306">
        <f>+sum!K142/quantity!K142</f>
        <v>287.47704918032787</v>
      </c>
      <c r="H142" s="306">
        <f>+sum!L142/quantity!L142</f>
        <v>527.610447761194</v>
      </c>
      <c r="I142" s="306">
        <f>+sum!M142/quantity!M142</f>
        <v>511.70332850940667</v>
      </c>
      <c r="J142" s="469">
        <f>+sum!N142/quantity!N142</f>
        <v>531.7056182800419</v>
      </c>
      <c r="K142" s="469">
        <f>+sum!O142/quantity!O142</f>
        <v>512.17138740929693</v>
      </c>
      <c r="L142" s="469"/>
      <c r="M142" s="300">
        <f t="shared" si="21"/>
        <v>200.59665888620265</v>
      </c>
      <c r="N142" s="37">
        <f t="shared" si="21"/>
        <v>371.09447483024547</v>
      </c>
      <c r="O142" s="37">
        <f t="shared" si="21"/>
        <v>357.74739876238482</v>
      </c>
      <c r="P142" s="37">
        <f t="shared" si="20"/>
        <v>656.57855395623199</v>
      </c>
      <c r="Q142" s="306">
        <f t="shared" si="22"/>
        <v>636.78312837232636</v>
      </c>
      <c r="R142" s="37">
        <f t="shared" si="19"/>
        <v>50.883566787327204</v>
      </c>
      <c r="S142" s="37">
        <f t="shared" si="19"/>
        <v>87.294275665017565</v>
      </c>
      <c r="T142" s="37">
        <f t="shared" si="19"/>
        <v>158.84785075576346</v>
      </c>
      <c r="U142" s="37">
        <f t="shared" si="19"/>
        <v>183.99653411971207</v>
      </c>
      <c r="V142" s="315">
        <f t="shared" si="19"/>
        <v>329.59890192037665</v>
      </c>
      <c r="W142" s="334">
        <f t="shared" si="23"/>
        <v>330.29383392928509</v>
      </c>
      <c r="X142" s="325"/>
      <c r="Y142" s="330"/>
      <c r="Z142" s="326"/>
      <c r="AA142" s="329"/>
      <c r="AB142" s="345"/>
      <c r="AC142" s="326"/>
      <c r="AD142" s="329"/>
      <c r="AE142" s="346"/>
      <c r="AF142" s="345"/>
      <c r="AG142" s="345"/>
      <c r="AH142" s="346"/>
      <c r="AI142" s="346"/>
      <c r="AJ142" s="345"/>
      <c r="AK142" s="345"/>
      <c r="AL142" s="351"/>
      <c r="AM142" s="351"/>
      <c r="AN142" s="345"/>
      <c r="AO142" s="345"/>
      <c r="AP142" s="345"/>
      <c r="AQ142" s="345"/>
      <c r="AR142" s="351"/>
      <c r="AS142" s="351"/>
      <c r="AT142" s="346"/>
      <c r="AU142" s="345"/>
      <c r="AV142" s="46"/>
      <c r="AW142" s="46"/>
      <c r="AX142" s="351"/>
      <c r="AY142" s="351"/>
      <c r="AZ142" s="46"/>
      <c r="BA142" s="6"/>
      <c r="BB142" s="46"/>
      <c r="BC142" s="351"/>
      <c r="BD142" s="351"/>
    </row>
    <row r="143" spans="1:56" ht="13.5" thickBot="1">
      <c r="A143" s="60"/>
      <c r="B143" s="130" t="s">
        <v>174</v>
      </c>
      <c r="C143" s="130" t="s">
        <v>367</v>
      </c>
      <c r="D143" s="306">
        <f>+sum!H143/quantity!H143</f>
        <v>81.448252536640368</v>
      </c>
      <c r="E143" s="306">
        <f>+sum!I143/quantity!I143</f>
        <v>131.80972865651887</v>
      </c>
      <c r="F143" s="306">
        <f>+sum!J143/quantity!J143</f>
        <v>149.68301514154049</v>
      </c>
      <c r="G143" s="306">
        <f>+sum!K143/quantity!K143</f>
        <v>183.63026462914647</v>
      </c>
      <c r="H143" s="306">
        <f>+sum!L143/quantity!L143</f>
        <v>344.20598469032706</v>
      </c>
      <c r="I143" s="306">
        <f>+sum!M143/quantity!M143</f>
        <v>396.50372208436727</v>
      </c>
      <c r="J143" s="469">
        <f>+sum!N143/quantity!N143</f>
        <v>295.87939122767176</v>
      </c>
      <c r="K143" s="469">
        <f>+sum!O143/quantity!O143</f>
        <v>379.73455148426984</v>
      </c>
      <c r="L143" s="469"/>
      <c r="M143" s="300">
        <f t="shared" si="21"/>
        <v>161.83248203787167</v>
      </c>
      <c r="N143" s="37">
        <f t="shared" si="21"/>
        <v>183.77682820660146</v>
      </c>
      <c r="O143" s="37">
        <f t="shared" si="21"/>
        <v>225.45635898884194</v>
      </c>
      <c r="P143" s="37">
        <f t="shared" si="20"/>
        <v>422.60696082519667</v>
      </c>
      <c r="Q143" s="306">
        <f t="shared" si="22"/>
        <v>486.81673299988336</v>
      </c>
      <c r="R143" s="37">
        <f t="shared" si="19"/>
        <v>51.574214681801081</v>
      </c>
      <c r="S143" s="37">
        <f t="shared" si="19"/>
        <v>71.381035325779862</v>
      </c>
      <c r="T143" s="37">
        <f t="shared" si="19"/>
        <v>79.73384065718831</v>
      </c>
      <c r="U143" s="37">
        <f t="shared" si="19"/>
        <v>117.53053799454602</v>
      </c>
      <c r="V143" s="315">
        <f t="shared" si="19"/>
        <v>215.02590608232845</v>
      </c>
      <c r="W143" s="334">
        <f t="shared" si="23"/>
        <v>255.93488890520265</v>
      </c>
      <c r="X143" s="325"/>
      <c r="Y143" s="327"/>
      <c r="Z143" s="327"/>
      <c r="AA143" s="327"/>
      <c r="AB143" s="345"/>
      <c r="AC143" s="327"/>
      <c r="AD143" s="327"/>
      <c r="AE143" s="345"/>
      <c r="AF143" s="345"/>
      <c r="AG143" s="345"/>
      <c r="AH143" s="345"/>
      <c r="AI143" s="345"/>
      <c r="AJ143" s="345"/>
      <c r="AK143" s="345"/>
      <c r="AL143" s="292"/>
      <c r="AM143" s="292"/>
      <c r="AN143" s="345"/>
      <c r="AO143" s="345"/>
      <c r="AP143" s="345"/>
      <c r="AQ143" s="345"/>
      <c r="AR143" s="292"/>
      <c r="AS143" s="292"/>
      <c r="AT143" s="345"/>
      <c r="AU143" s="345"/>
      <c r="AV143" s="46"/>
      <c r="AW143" s="46"/>
      <c r="AX143" s="292"/>
      <c r="AY143" s="292"/>
      <c r="AZ143" s="347"/>
      <c r="BA143" s="6"/>
      <c r="BB143" s="46"/>
      <c r="BC143" s="292"/>
      <c r="BD143" s="292"/>
    </row>
    <row r="144" spans="1:56" ht="13.5" thickBot="1">
      <c r="A144" s="91"/>
      <c r="B144" s="133" t="s">
        <v>175</v>
      </c>
      <c r="C144" s="133" t="s">
        <v>367</v>
      </c>
      <c r="D144" s="306">
        <f>+sum!H144/quantity!H144</f>
        <v>33.704081632653065</v>
      </c>
      <c r="E144" s="306">
        <f>+sum!I144/quantity!I144</f>
        <v>78.020461853259278</v>
      </c>
      <c r="F144" s="306">
        <f>+sum!J144/quantity!J144</f>
        <v>67.375368139223568</v>
      </c>
      <c r="G144" s="306">
        <f>+sum!K144/quantity!K144</f>
        <v>62.001300728407905</v>
      </c>
      <c r="H144" s="306">
        <f>+sum!L144/quantity!L144</f>
        <v>87.985200134544229</v>
      </c>
      <c r="I144" s="306">
        <f>+sum!M144/quantity!M144</f>
        <v>141.67411642411642</v>
      </c>
      <c r="J144" s="469">
        <f>+sum!N144/quantity!N144</f>
        <v>220.15678120873255</v>
      </c>
      <c r="K144" s="469">
        <f>+sum!O144/quantity!O144</f>
        <v>499.07777692036501</v>
      </c>
      <c r="L144" s="469"/>
      <c r="M144" s="300">
        <f t="shared" si="21"/>
        <v>231.48668669752976</v>
      </c>
      <c r="N144" s="37">
        <f t="shared" si="21"/>
        <v>199.90269687084194</v>
      </c>
      <c r="O144" s="37">
        <f t="shared" si="21"/>
        <v>183.95784048997803</v>
      </c>
      <c r="P144" s="37">
        <f t="shared" si="20"/>
        <v>261.05206216122718</v>
      </c>
      <c r="Q144" s="306">
        <f t="shared" si="22"/>
        <v>420.34706053779615</v>
      </c>
      <c r="R144" s="37">
        <f t="shared" si="19"/>
        <v>21.341913271784708</v>
      </c>
      <c r="S144" s="37">
        <f t="shared" si="19"/>
        <v>42.251671408821515</v>
      </c>
      <c r="T144" s="37">
        <f t="shared" si="19"/>
        <v>35.889822651904694</v>
      </c>
      <c r="U144" s="37">
        <f t="shared" si="19"/>
        <v>39.683252897816672</v>
      </c>
      <c r="V144" s="315">
        <f t="shared" si="19"/>
        <v>54.964463786957062</v>
      </c>
      <c r="W144" s="334">
        <f t="shared" si="23"/>
        <v>91.447689462127641</v>
      </c>
      <c r="X144" s="325"/>
      <c r="Y144" s="329"/>
      <c r="Z144" s="329"/>
      <c r="AA144" s="329"/>
      <c r="AB144" s="345"/>
      <c r="AC144" s="329"/>
      <c r="AD144" s="329"/>
      <c r="AE144" s="345"/>
      <c r="AF144" s="345"/>
      <c r="AG144" s="345"/>
      <c r="AH144" s="345"/>
      <c r="AI144" s="345"/>
      <c r="AJ144" s="345"/>
      <c r="AK144" s="345"/>
      <c r="AL144" s="351"/>
      <c r="AM144" s="351"/>
      <c r="AN144" s="345"/>
      <c r="AO144" s="345"/>
      <c r="AP144" s="345"/>
      <c r="AQ144" s="345"/>
      <c r="AR144" s="351"/>
      <c r="AS144" s="351"/>
      <c r="AT144" s="46"/>
      <c r="AU144" s="345"/>
      <c r="AV144" s="46"/>
      <c r="AW144" s="46"/>
      <c r="AX144" s="351"/>
      <c r="AY144" s="351"/>
      <c r="AZ144" s="46"/>
      <c r="BA144" s="6"/>
      <c r="BB144" s="46"/>
      <c r="BC144" s="351"/>
      <c r="BD144" s="351"/>
    </row>
    <row r="145" spans="1:56" ht="13.5" thickBot="1">
      <c r="A145" s="35"/>
      <c r="B145" s="130" t="s">
        <v>176</v>
      </c>
      <c r="C145" s="130" t="s">
        <v>367</v>
      </c>
      <c r="D145" s="306">
        <f>+sum!H145/quantity!H145</f>
        <v>29.104551244933411</v>
      </c>
      <c r="E145" s="306">
        <f>+sum!I145/quantity!I145</f>
        <v>31.390639020249786</v>
      </c>
      <c r="F145" s="306">
        <f>+sum!J145/quantity!J145</f>
        <v>44.44983606557377</v>
      </c>
      <c r="G145" s="306">
        <f>+sum!K145/quantity!K145</f>
        <v>54.534204337601253</v>
      </c>
      <c r="H145" s="306">
        <f>+sum!L145/quantity!L145</f>
        <v>64.505298489570848</v>
      </c>
      <c r="I145" s="306">
        <f>+sum!M145/quantity!M145</f>
        <v>59.118504544675012</v>
      </c>
      <c r="J145" s="469">
        <f>+sum!N145/quantity!N145</f>
        <v>99.939169083670208</v>
      </c>
      <c r="K145" s="469">
        <f>+sum!O145/quantity!O145</f>
        <v>89.897682108414472</v>
      </c>
      <c r="L145" s="469"/>
      <c r="M145" s="300">
        <f t="shared" si="21"/>
        <v>107.85474325330593</v>
      </c>
      <c r="N145" s="37">
        <f t="shared" si="21"/>
        <v>152.72469137730377</v>
      </c>
      <c r="O145" s="37">
        <f t="shared" si="21"/>
        <v>187.37345880601646</v>
      </c>
      <c r="P145" s="37">
        <f t="shared" si="20"/>
        <v>221.63302896071997</v>
      </c>
      <c r="Q145" s="306">
        <f t="shared" si="22"/>
        <v>203.12460428320981</v>
      </c>
      <c r="R145" s="37">
        <f t="shared" si="19"/>
        <v>18.429423927154431</v>
      </c>
      <c r="S145" s="37">
        <f t="shared" si="19"/>
        <v>16.999475954026526</v>
      </c>
      <c r="T145" s="37">
        <f t="shared" si="19"/>
        <v>23.677744216598263</v>
      </c>
      <c r="U145" s="37">
        <f t="shared" si="19"/>
        <v>34.904019704197779</v>
      </c>
      <c r="V145" s="315">
        <f t="shared" si="19"/>
        <v>40.296540071230233</v>
      </c>
      <c r="W145" s="334">
        <f t="shared" si="23"/>
        <v>38.159762570056486</v>
      </c>
      <c r="X145" s="325"/>
      <c r="Y145" s="327"/>
      <c r="Z145" s="327"/>
      <c r="AA145" s="327"/>
      <c r="AB145" s="345"/>
      <c r="AC145" s="327"/>
      <c r="AD145" s="327"/>
      <c r="AE145" s="345"/>
      <c r="AF145" s="345"/>
      <c r="AG145" s="345"/>
      <c r="AH145" s="345"/>
      <c r="AI145" s="345"/>
      <c r="AJ145" s="345"/>
      <c r="AK145" s="345"/>
      <c r="AL145" s="292"/>
      <c r="AM145" s="292"/>
      <c r="AN145" s="345"/>
      <c r="AO145" s="345"/>
      <c r="AP145" s="345"/>
      <c r="AQ145" s="345"/>
      <c r="AR145" s="292"/>
      <c r="AS145" s="292"/>
      <c r="AT145" s="345"/>
      <c r="AU145" s="345"/>
      <c r="AV145" s="46"/>
      <c r="AW145" s="46"/>
      <c r="AX145" s="292"/>
      <c r="AY145" s="292"/>
      <c r="AZ145" s="347"/>
      <c r="BA145" s="6"/>
      <c r="BB145" s="46"/>
      <c r="BC145" s="292"/>
      <c r="BD145" s="292"/>
    </row>
    <row r="146" spans="1:56" ht="13.5" thickBot="1">
      <c r="A146" s="35"/>
      <c r="B146" s="130" t="s">
        <v>177</v>
      </c>
      <c r="C146" s="130" t="s">
        <v>367</v>
      </c>
      <c r="D146" s="306">
        <f>+sum!H146/quantity!H146</f>
        <v>36.156956521739133</v>
      </c>
      <c r="E146" s="306">
        <f>+sum!I146/quantity!I146</f>
        <v>39.450769230769232</v>
      </c>
      <c r="F146" s="306">
        <f>+sum!J146/quantity!J146</f>
        <v>99.619507908611595</v>
      </c>
      <c r="G146" s="306">
        <f>+sum!K146/quantity!K146</f>
        <v>115.33960292580983</v>
      </c>
      <c r="H146" s="306">
        <f>+sum!L146/quantity!L146</f>
        <v>170.557945041816</v>
      </c>
      <c r="I146" s="306">
        <f>+sum!M146/quantity!M146</f>
        <v>285.08</v>
      </c>
      <c r="J146" s="469">
        <f>+sum!N146/quantity!N146</f>
        <v>121.12571735117741</v>
      </c>
      <c r="K146" s="469">
        <f>+sum!O146/quantity!O146</f>
        <v>126.66559870269226</v>
      </c>
      <c r="L146" s="469"/>
      <c r="M146" s="300">
        <f t="shared" si="21"/>
        <v>109.10976206487324</v>
      </c>
      <c r="N146" s="37">
        <f t="shared" si="21"/>
        <v>275.51961639447177</v>
      </c>
      <c r="O146" s="37">
        <f t="shared" si="21"/>
        <v>318.99698985024543</v>
      </c>
      <c r="P146" s="37">
        <f t="shared" si="20"/>
        <v>471.71543583672246</v>
      </c>
      <c r="Q146" s="306">
        <f t="shared" si="22"/>
        <v>788.45131732422647</v>
      </c>
      <c r="R146" s="37">
        <f t="shared" si="19"/>
        <v>22.895109223538423</v>
      </c>
      <c r="S146" s="37">
        <f t="shared" si="19"/>
        <v>21.364407474269207</v>
      </c>
      <c r="T146" s="37">
        <f t="shared" si="19"/>
        <v>53.065780124897877</v>
      </c>
      <c r="U146" s="37">
        <f t="shared" si="19"/>
        <v>73.821848546179666</v>
      </c>
      <c r="V146" s="315">
        <f t="shared" si="19"/>
        <v>106.54776007207261</v>
      </c>
      <c r="W146" s="334">
        <f t="shared" si="23"/>
        <v>184.01319852823596</v>
      </c>
      <c r="X146" s="325"/>
      <c r="Y146" s="327"/>
      <c r="Z146" s="327"/>
      <c r="AA146" s="327"/>
      <c r="AB146" s="345"/>
      <c r="AC146" s="327"/>
      <c r="AD146" s="327"/>
      <c r="AE146" s="345"/>
      <c r="AF146" s="345"/>
      <c r="AG146" s="345"/>
      <c r="AH146" s="345"/>
      <c r="AI146" s="345"/>
      <c r="AJ146" s="345"/>
      <c r="AK146" s="345"/>
      <c r="AL146" s="292"/>
      <c r="AM146" s="292"/>
      <c r="AN146" s="345"/>
      <c r="AO146" s="345"/>
      <c r="AP146" s="345"/>
      <c r="AQ146" s="345"/>
      <c r="AR146" s="292"/>
      <c r="AS146" s="292"/>
      <c r="AT146" s="345"/>
      <c r="AU146" s="345"/>
      <c r="AV146" s="46"/>
      <c r="AW146" s="46"/>
      <c r="AX146" s="292"/>
      <c r="AY146" s="292"/>
      <c r="AZ146" s="347"/>
      <c r="BA146" s="6"/>
      <c r="BB146" s="46"/>
      <c r="BC146" s="292"/>
      <c r="BD146" s="292"/>
    </row>
    <row r="147" spans="1:56" ht="13.5" thickBot="1">
      <c r="A147" s="35"/>
      <c r="B147" s="130" t="s">
        <v>172</v>
      </c>
      <c r="C147" s="130" t="s">
        <v>367</v>
      </c>
      <c r="D147" s="306">
        <f>+sum!H147/quantity!H147</f>
        <v>65.132601952437867</v>
      </c>
      <c r="E147" s="306">
        <f>+sum!I147/quantity!I147</f>
        <v>124.4021708552138</v>
      </c>
      <c r="F147" s="306">
        <f>+sum!J147/quantity!J147</f>
        <v>106.13989914766388</v>
      </c>
      <c r="G147" s="306">
        <f>+sum!K147/quantity!K147</f>
        <v>96.885246180254597</v>
      </c>
      <c r="H147" s="306">
        <f>+sum!L147/quantity!L147</f>
        <v>98.457075766035004</v>
      </c>
      <c r="I147" s="306">
        <f>+sum!M147/quantity!M147</f>
        <v>92.332054356514789</v>
      </c>
      <c r="J147" s="469">
        <f>+sum!N147/quantity!N147</f>
        <v>88.282986924435278</v>
      </c>
      <c r="K147" s="469">
        <f>+sum!O147/quantity!O147</f>
        <v>136.42424325775585</v>
      </c>
      <c r="L147" s="469"/>
      <c r="M147" s="300">
        <f t="shared" si="21"/>
        <v>190.99831286650681</v>
      </c>
      <c r="N147" s="37">
        <f t="shared" si="21"/>
        <v>162.95970983190722</v>
      </c>
      <c r="O147" s="37">
        <f t="shared" si="21"/>
        <v>148.7507688561308</v>
      </c>
      <c r="P147" s="37">
        <f t="shared" si="20"/>
        <v>151.16404506291926</v>
      </c>
      <c r="Q147" s="306">
        <f t="shared" si="22"/>
        <v>141.76011949275252</v>
      </c>
      <c r="R147" s="37">
        <f t="shared" si="19"/>
        <v>41.242908119706698</v>
      </c>
      <c r="S147" s="37">
        <f t="shared" si="19"/>
        <v>67.369501803314307</v>
      </c>
      <c r="T147" s="37">
        <f t="shared" si="19"/>
        <v>56.539092281160272</v>
      </c>
      <c r="U147" s="37">
        <f t="shared" si="19"/>
        <v>62.0103398004469</v>
      </c>
      <c r="V147" s="315">
        <f t="shared" si="19"/>
        <v>61.506257498267971</v>
      </c>
      <c r="W147" s="334">
        <f t="shared" si="23"/>
        <v>59.598416756086813</v>
      </c>
      <c r="X147" s="325"/>
      <c r="Y147" s="327"/>
      <c r="Z147" s="327"/>
      <c r="AA147" s="327"/>
      <c r="AB147" s="345"/>
      <c r="AC147" s="327"/>
      <c r="AD147" s="327"/>
      <c r="AE147" s="345"/>
      <c r="AF147" s="345"/>
      <c r="AG147" s="345"/>
      <c r="AH147" s="345"/>
      <c r="AI147" s="345"/>
      <c r="AJ147" s="345"/>
      <c r="AK147" s="345"/>
      <c r="AL147" s="292"/>
      <c r="AM147" s="292"/>
      <c r="AN147" s="345"/>
      <c r="AO147" s="345"/>
      <c r="AP147" s="345"/>
      <c r="AQ147" s="345"/>
      <c r="AR147" s="292"/>
      <c r="AS147" s="292"/>
      <c r="AT147" s="345"/>
      <c r="AU147" s="345"/>
      <c r="AV147" s="46"/>
      <c r="AW147" s="46"/>
      <c r="AX147" s="292"/>
      <c r="AY147" s="292"/>
      <c r="AZ147" s="347"/>
      <c r="BA147" s="6"/>
      <c r="BB147" s="46"/>
      <c r="BC147" s="292"/>
      <c r="BD147" s="292"/>
    </row>
    <row r="148" spans="1:56" ht="13.5" thickBot="1">
      <c r="A148" s="35"/>
      <c r="B148" s="130" t="s">
        <v>178</v>
      </c>
      <c r="C148" s="130" t="s">
        <v>377</v>
      </c>
      <c r="D148" s="306">
        <f>+sum!H148/quantity!H148</f>
        <v>41.150880872483221</v>
      </c>
      <c r="E148" s="306">
        <f>+sum!I148/quantity!I148</f>
        <v>61.207816632383192</v>
      </c>
      <c r="F148" s="306">
        <f>+sum!J148/quantity!J148</f>
        <v>108.56295434719395</v>
      </c>
      <c r="G148" s="306">
        <f>+sum!K148/quantity!K148</f>
        <v>108.12619322353929</v>
      </c>
      <c r="H148" s="306">
        <f>+sum!L148/quantity!L148</f>
        <v>162.17452419455157</v>
      </c>
      <c r="I148" s="306">
        <f>+sum!M148/quantity!M148</f>
        <v>185.19900568181819</v>
      </c>
      <c r="J148" s="469">
        <f>+sum!N148/quantity!N148</f>
        <v>231.62485556258099</v>
      </c>
      <c r="K148" s="469">
        <f>+sum!O148/quantity!O148</f>
        <v>224.98842922565319</v>
      </c>
      <c r="L148" s="469"/>
      <c r="M148" s="300">
        <f t="shared" si="21"/>
        <v>148.73999130675145</v>
      </c>
      <c r="N148" s="37">
        <f t="shared" si="21"/>
        <v>263.81684193736874</v>
      </c>
      <c r="O148" s="37">
        <f t="shared" si="21"/>
        <v>262.75547675053815</v>
      </c>
      <c r="P148" s="37">
        <f t="shared" si="20"/>
        <v>394.09733341332787</v>
      </c>
      <c r="Q148" s="306">
        <f t="shared" si="22"/>
        <v>450.04870310238505</v>
      </c>
      <c r="R148" s="37">
        <f t="shared" si="19"/>
        <v>26.057334545120181</v>
      </c>
      <c r="S148" s="37">
        <f t="shared" si="19"/>
        <v>33.146850128455377</v>
      </c>
      <c r="T148" s="37">
        <f t="shared" si="19"/>
        <v>57.829816529333741</v>
      </c>
      <c r="U148" s="37">
        <f t="shared" si="19"/>
        <v>69.204984736746539</v>
      </c>
      <c r="V148" s="315">
        <f t="shared" si="19"/>
        <v>101.31062665797954</v>
      </c>
      <c r="W148" s="334">
        <f t="shared" si="23"/>
        <v>119.54209835751477</v>
      </c>
      <c r="X148" s="325"/>
      <c r="Y148" s="327"/>
      <c r="Z148" s="327"/>
      <c r="AA148" s="327"/>
      <c r="AB148" s="345"/>
      <c r="AC148" s="327"/>
      <c r="AD148" s="327"/>
      <c r="AE148" s="345"/>
      <c r="AF148" s="345"/>
      <c r="AG148" s="345"/>
      <c r="AH148" s="345"/>
      <c r="AI148" s="345"/>
      <c r="AJ148" s="345"/>
      <c r="AK148" s="345"/>
      <c r="AL148" s="292"/>
      <c r="AM148" s="292"/>
      <c r="AN148" s="345"/>
      <c r="AO148" s="345"/>
      <c r="AP148" s="345"/>
      <c r="AQ148" s="345"/>
      <c r="AR148" s="292"/>
      <c r="AS148" s="292"/>
      <c r="AT148" s="345"/>
      <c r="AU148" s="345"/>
      <c r="AV148" s="46"/>
      <c r="AW148" s="46"/>
      <c r="AX148" s="292"/>
      <c r="AY148" s="292"/>
      <c r="AZ148" s="347"/>
      <c r="BA148" s="6"/>
      <c r="BB148" s="46"/>
      <c r="BC148" s="292"/>
      <c r="BD148" s="292"/>
    </row>
    <row r="149" spans="1:56" ht="13.5" thickBot="1">
      <c r="A149" s="35"/>
      <c r="B149" s="130" t="s">
        <v>179</v>
      </c>
      <c r="C149" s="130" t="s">
        <v>367</v>
      </c>
      <c r="D149" s="306">
        <f>+sum!H149/quantity!H149</f>
        <v>44.362886309607049</v>
      </c>
      <c r="E149" s="306">
        <f>+sum!I149/quantity!I149</f>
        <v>114.53101182654402</v>
      </c>
      <c r="F149" s="306">
        <f>+sum!J149/quantity!J149</f>
        <v>126.73240538004379</v>
      </c>
      <c r="G149" s="306">
        <f>+sum!K149/quantity!K149</f>
        <v>123.99455481972038</v>
      </c>
      <c r="H149" s="306">
        <f>+sum!L149/quantity!L149</f>
        <v>145.11109491179471</v>
      </c>
      <c r="I149" s="306">
        <f>+sum!M149/quantity!M149</f>
        <v>150.61061046511628</v>
      </c>
      <c r="J149" s="469">
        <f>+sum!N149/quantity!N149</f>
        <v>131.08676913263963</v>
      </c>
      <c r="K149" s="469">
        <f>+sum!O149/quantity!O149</f>
        <v>143.11811284938969</v>
      </c>
      <c r="L149" s="469"/>
      <c r="M149" s="300">
        <f t="shared" si="21"/>
        <v>258.16853084633868</v>
      </c>
      <c r="N149" s="37">
        <f t="shared" si="21"/>
        <v>285.67213705524642</v>
      </c>
      <c r="O149" s="37">
        <f t="shared" si="21"/>
        <v>279.50064825441399</v>
      </c>
      <c r="P149" s="37">
        <f t="shared" si="20"/>
        <v>327.10021142237997</v>
      </c>
      <c r="Q149" s="306">
        <f t="shared" si="22"/>
        <v>339.49687000527882</v>
      </c>
      <c r="R149" s="37">
        <f t="shared" si="19"/>
        <v>28.091222968924168</v>
      </c>
      <c r="S149" s="37">
        <f t="shared" si="19"/>
        <v>62.023814815610912</v>
      </c>
      <c r="T149" s="37">
        <f t="shared" si="19"/>
        <v>67.508403723157457</v>
      </c>
      <c r="U149" s="37">
        <f t="shared" si="19"/>
        <v>79.361355633764433</v>
      </c>
      <c r="V149" s="315">
        <f t="shared" si="19"/>
        <v>90.651081195115196</v>
      </c>
      <c r="W149" s="334">
        <f t="shared" si="23"/>
        <v>97.216010116375244</v>
      </c>
      <c r="X149" s="325"/>
      <c r="Y149" s="327"/>
      <c r="Z149" s="327"/>
      <c r="AA149" s="327"/>
      <c r="AB149" s="345"/>
      <c r="AC149" s="327"/>
      <c r="AD149" s="327"/>
      <c r="AE149" s="345"/>
      <c r="AF149" s="345"/>
      <c r="AG149" s="345"/>
      <c r="AH149" s="345"/>
      <c r="AI149" s="345"/>
      <c r="AJ149" s="345"/>
      <c r="AK149" s="345"/>
      <c r="AL149" s="292"/>
      <c r="AM149" s="292"/>
      <c r="AN149" s="345"/>
      <c r="AO149" s="345"/>
      <c r="AP149" s="345"/>
      <c r="AQ149" s="345"/>
      <c r="AR149" s="292"/>
      <c r="AS149" s="292"/>
      <c r="AT149" s="345"/>
      <c r="AU149" s="345"/>
      <c r="AV149" s="46"/>
      <c r="AW149" s="46"/>
      <c r="AX149" s="292"/>
      <c r="AY149" s="292"/>
      <c r="AZ149" s="347"/>
      <c r="BA149" s="6"/>
      <c r="BB149" s="46"/>
      <c r="BC149" s="292"/>
      <c r="BD149" s="292"/>
    </row>
    <row r="150" spans="1:56" ht="13.5" thickBot="1">
      <c r="A150" s="35"/>
      <c r="B150" s="130" t="s">
        <v>180</v>
      </c>
      <c r="C150" s="130" t="s">
        <v>367</v>
      </c>
      <c r="D150" s="306">
        <f>+sum!H150/quantity!H150</f>
        <v>33.737393162393161</v>
      </c>
      <c r="E150" s="306">
        <f>+sum!I150/quantity!I150</f>
        <v>34.396207584830343</v>
      </c>
      <c r="F150" s="306">
        <f>+sum!J150/quantity!J150</f>
        <v>49.605291576673864</v>
      </c>
      <c r="G150" s="306">
        <f>+sum!K150/quantity!K150</f>
        <v>58.446047490231443</v>
      </c>
      <c r="H150" s="306">
        <f>+sum!L150/quantity!L150</f>
        <v>88.231309376290795</v>
      </c>
      <c r="I150" s="306">
        <f>+sum!M150/quantity!M150</f>
        <v>71.740051903114193</v>
      </c>
      <c r="J150" s="469">
        <f>+sum!N150/quantity!N150</f>
        <v>129.57404924253231</v>
      </c>
      <c r="K150" s="469">
        <f>+sum!O150/quantity!O150</f>
        <v>208.12374905001704</v>
      </c>
      <c r="L150" s="469"/>
      <c r="M150" s="300">
        <f t="shared" si="21"/>
        <v>101.95277216371169</v>
      </c>
      <c r="N150" s="37">
        <f t="shared" si="21"/>
        <v>147.03356402761</v>
      </c>
      <c r="O150" s="37">
        <f t="shared" si="21"/>
        <v>173.23818473141799</v>
      </c>
      <c r="P150" s="37">
        <f t="shared" si="20"/>
        <v>261.52379038769845</v>
      </c>
      <c r="Q150" s="306">
        <f t="shared" si="22"/>
        <v>212.6425463810948</v>
      </c>
      <c r="R150" s="37">
        <f t="shared" si="19"/>
        <v>21.363006615505277</v>
      </c>
      <c r="S150" s="37">
        <f t="shared" si="19"/>
        <v>18.627129679355452</v>
      </c>
      <c r="T150" s="37">
        <f t="shared" si="19"/>
        <v>26.423976097674252</v>
      </c>
      <c r="U150" s="37">
        <f t="shared" si="19"/>
        <v>37.407752033982447</v>
      </c>
      <c r="V150" s="315">
        <f t="shared" si="19"/>
        <v>55.118208535902681</v>
      </c>
      <c r="W150" s="334">
        <f t="shared" si="23"/>
        <v>46.306708338970481</v>
      </c>
      <c r="X150" s="325"/>
      <c r="Y150" s="327"/>
      <c r="Z150" s="327"/>
      <c r="AA150" s="327"/>
      <c r="AB150" s="345"/>
      <c r="AC150" s="327"/>
      <c r="AD150" s="327"/>
      <c r="AE150" s="345"/>
      <c r="AF150" s="345"/>
      <c r="AG150" s="345"/>
      <c r="AH150" s="345"/>
      <c r="AI150" s="345"/>
      <c r="AJ150" s="345"/>
      <c r="AK150" s="345"/>
      <c r="AL150" s="292"/>
      <c r="AM150" s="292"/>
      <c r="AN150" s="345"/>
      <c r="AO150" s="345"/>
      <c r="AP150" s="345"/>
      <c r="AQ150" s="345"/>
      <c r="AR150" s="292"/>
      <c r="AS150" s="292"/>
      <c r="AT150" s="345"/>
      <c r="AU150" s="345"/>
      <c r="AV150" s="46"/>
      <c r="AW150" s="46"/>
      <c r="AX150" s="292"/>
      <c r="AY150" s="292"/>
      <c r="AZ150" s="347"/>
      <c r="BA150" s="6"/>
      <c r="BB150" s="46"/>
      <c r="BC150" s="292"/>
      <c r="BD150" s="292"/>
    </row>
    <row r="151" spans="1:56" ht="13.5" thickBot="1">
      <c r="A151" s="35"/>
      <c r="B151" s="130" t="s">
        <v>181</v>
      </c>
      <c r="C151" s="130" t="s">
        <v>367</v>
      </c>
      <c r="D151" s="306">
        <f>+sum!H151/quantity!H151</f>
        <v>35.803141711229948</v>
      </c>
      <c r="E151" s="306">
        <f>+sum!I151/quantity!I151</f>
        <v>47.465193005608711</v>
      </c>
      <c r="F151" s="306">
        <f>+sum!J151/quantity!J151</f>
        <v>109.83354982371497</v>
      </c>
      <c r="G151" s="306">
        <f>+sum!K151/quantity!K151</f>
        <v>107.23561084292611</v>
      </c>
      <c r="H151" s="306">
        <f>+sum!L151/quantity!L151</f>
        <v>138.34971098265896</v>
      </c>
      <c r="I151" s="306">
        <f>+sum!M151/quantity!M151</f>
        <v>238.09942775393418</v>
      </c>
      <c r="J151" s="469">
        <f>+sum!N151/quantity!N151</f>
        <v>276.05166631713155</v>
      </c>
      <c r="K151" s="469">
        <f>+sum!O151/quantity!O151</f>
        <v>308.17619802376356</v>
      </c>
      <c r="L151" s="469"/>
      <c r="M151" s="300">
        <f t="shared" si="21"/>
        <v>132.5727037823635</v>
      </c>
      <c r="N151" s="37">
        <f t="shared" si="21"/>
        <v>306.77070383816283</v>
      </c>
      <c r="O151" s="37">
        <f t="shared" si="21"/>
        <v>299.51452782505618</v>
      </c>
      <c r="P151" s="37">
        <f t="shared" si="20"/>
        <v>386.41779567423953</v>
      </c>
      <c r="Q151" s="306">
        <f t="shared" si="22"/>
        <v>665.02383973541725</v>
      </c>
      <c r="R151" s="37">
        <f t="shared" si="19"/>
        <v>22.671068554444972</v>
      </c>
      <c r="S151" s="37">
        <f t="shared" si="19"/>
        <v>25.70458685570437</v>
      </c>
      <c r="T151" s="37">
        <f t="shared" si="19"/>
        <v>58.506643203147554</v>
      </c>
      <c r="U151" s="37">
        <f t="shared" si="19"/>
        <v>68.634977246242073</v>
      </c>
      <c r="V151" s="315">
        <f t="shared" si="19"/>
        <v>86.42723625807578</v>
      </c>
      <c r="W151" s="334">
        <f t="shared" si="23"/>
        <v>153.68821828519737</v>
      </c>
      <c r="X151" s="325"/>
      <c r="Y151" s="327"/>
      <c r="Z151" s="327"/>
      <c r="AA151" s="327"/>
      <c r="AB151" s="345"/>
      <c r="AC151" s="327"/>
      <c r="AD151" s="327"/>
      <c r="AE151" s="345"/>
      <c r="AF151" s="345"/>
      <c r="AG151" s="345"/>
      <c r="AH151" s="345"/>
      <c r="AI151" s="345"/>
      <c r="AJ151" s="345"/>
      <c r="AK151" s="345"/>
      <c r="AL151" s="292"/>
      <c r="AM151" s="292"/>
      <c r="AN151" s="345"/>
      <c r="AO151" s="345"/>
      <c r="AP151" s="345"/>
      <c r="AQ151" s="345"/>
      <c r="AR151" s="292"/>
      <c r="AS151" s="292"/>
      <c r="AT151" s="345"/>
      <c r="AU151" s="345"/>
      <c r="AV151" s="46"/>
      <c r="AW151" s="46"/>
      <c r="AX151" s="292"/>
      <c r="AY151" s="292"/>
      <c r="AZ151" s="347"/>
      <c r="BA151" s="6"/>
      <c r="BB151" s="46"/>
      <c r="BC151" s="292"/>
      <c r="BD151" s="292"/>
    </row>
    <row r="152" spans="1:56" ht="13.5" thickBot="1">
      <c r="A152" s="35"/>
      <c r="B152" s="130" t="s">
        <v>182</v>
      </c>
      <c r="C152" s="130" t="s">
        <v>377</v>
      </c>
      <c r="D152" s="306">
        <f>+sum!H152/quantity!H152</f>
        <v>44.426165803108809</v>
      </c>
      <c r="E152" s="306">
        <f>+sum!I152/quantity!I152</f>
        <v>53.598102466793172</v>
      </c>
      <c r="F152" s="306">
        <f>+sum!J152/quantity!J152</f>
        <v>74.668954380298743</v>
      </c>
      <c r="G152" s="306">
        <f>+sum!K152/quantity!K152</f>
        <v>326.23003194888179</v>
      </c>
      <c r="H152" s="306">
        <f>+sum!L152/quantity!L152</f>
        <v>338.02564102564105</v>
      </c>
      <c r="I152" s="306">
        <f>+sum!M152/quantity!M152</f>
        <v>505.74944071588368</v>
      </c>
      <c r="J152" s="469">
        <f>+sum!N152/quantity!N152</f>
        <v>455.37952535471146</v>
      </c>
      <c r="K152" s="469">
        <f>+sum!O152/quantity!O152</f>
        <v>277.0960391851882</v>
      </c>
      <c r="L152" s="469"/>
      <c r="M152" s="300">
        <f t="shared" si="21"/>
        <v>120.64534829391587</v>
      </c>
      <c r="N152" s="37">
        <f t="shared" si="21"/>
        <v>168.07427116538074</v>
      </c>
      <c r="O152" s="37">
        <f t="shared" si="21"/>
        <v>734.31957507810228</v>
      </c>
      <c r="P152" s="37">
        <f t="shared" si="20"/>
        <v>760.87061513192089</v>
      </c>
      <c r="Q152" s="306">
        <f t="shared" si="22"/>
        <v>1138.4044325528828</v>
      </c>
      <c r="R152" s="37">
        <f t="shared" si="19"/>
        <v>28.131292461898827</v>
      </c>
      <c r="S152" s="37">
        <f t="shared" si="19"/>
        <v>29.025839629385473</v>
      </c>
      <c r="T152" s="37">
        <f t="shared" si="19"/>
        <v>39.775003897187858</v>
      </c>
      <c r="U152" s="37">
        <f t="shared" si="19"/>
        <v>208.79995594606484</v>
      </c>
      <c r="V152" s="315">
        <f t="shared" si="19"/>
        <v>211.16503772004563</v>
      </c>
      <c r="W152" s="334">
        <f t="shared" si="23"/>
        <v>326.45072344603693</v>
      </c>
      <c r="X152" s="325"/>
      <c r="Y152" s="327"/>
      <c r="Z152" s="327"/>
      <c r="AA152" s="327"/>
      <c r="AB152" s="345"/>
      <c r="AC152" s="327"/>
      <c r="AD152" s="327"/>
      <c r="AE152" s="345"/>
      <c r="AF152" s="345"/>
      <c r="AG152" s="345"/>
      <c r="AH152" s="345"/>
      <c r="AI152" s="345"/>
      <c r="AJ152" s="345"/>
      <c r="AK152" s="345"/>
      <c r="AL152" s="292"/>
      <c r="AM152" s="292"/>
      <c r="AN152" s="345"/>
      <c r="AO152" s="345"/>
      <c r="AP152" s="345"/>
      <c r="AQ152" s="345"/>
      <c r="AR152" s="292"/>
      <c r="AS152" s="292"/>
      <c r="AT152" s="345"/>
      <c r="AU152" s="345"/>
      <c r="AV152" s="46"/>
      <c r="AW152" s="46"/>
      <c r="AX152" s="292"/>
      <c r="AY152" s="292"/>
      <c r="AZ152" s="347"/>
      <c r="BA152" s="6"/>
      <c r="BB152" s="46"/>
      <c r="BC152" s="292"/>
      <c r="BD152" s="292"/>
    </row>
    <row r="153" spans="1:56" ht="13.5" thickBot="1">
      <c r="A153" s="35"/>
      <c r="B153" s="130" t="s">
        <v>360</v>
      </c>
      <c r="C153" s="130"/>
      <c r="D153" s="306" t="e">
        <f>+sum!H153/quantity!H153</f>
        <v>#DIV/0!</v>
      </c>
      <c r="E153" s="306" t="e">
        <f>+sum!I153/quantity!I153</f>
        <v>#DIV/0!</v>
      </c>
      <c r="F153" s="306" t="e">
        <f>+sum!J153/quantity!J153</f>
        <v>#DIV/0!</v>
      </c>
      <c r="G153" s="306" t="e">
        <f>+sum!K153/quantity!K153</f>
        <v>#DIV/0!</v>
      </c>
      <c r="H153" s="306" t="e">
        <f>+sum!L153/quantity!L153</f>
        <v>#DIV/0!</v>
      </c>
      <c r="I153" s="306">
        <f>+sum!M153/quantity!M153</f>
        <v>0</v>
      </c>
      <c r="J153" s="469">
        <f>+sum!N153/quantity!N153</f>
        <v>57.403407021499142</v>
      </c>
      <c r="K153" s="469">
        <f>+sum!O153/quantity!O153</f>
        <v>100.55128894128252</v>
      </c>
      <c r="L153" s="469"/>
      <c r="M153" s="300"/>
      <c r="N153" s="37"/>
      <c r="O153" s="37"/>
      <c r="P153" s="37"/>
      <c r="Q153" s="306" t="e">
        <f t="shared" si="22"/>
        <v>#DIV/0!</v>
      </c>
      <c r="R153" s="37"/>
      <c r="S153" s="37"/>
      <c r="T153" s="37"/>
      <c r="U153" s="37"/>
      <c r="V153" s="315"/>
      <c r="W153" s="334">
        <f t="shared" si="23"/>
        <v>0</v>
      </c>
      <c r="X153" s="325"/>
      <c r="Y153" s="327"/>
      <c r="Z153" s="327"/>
      <c r="AA153" s="327"/>
      <c r="AB153" s="345"/>
      <c r="AC153" s="327"/>
      <c r="AD153" s="327"/>
      <c r="AE153" s="345"/>
      <c r="AF153" s="345"/>
      <c r="AG153" s="345"/>
      <c r="AH153" s="345"/>
      <c r="AI153" s="345"/>
      <c r="AJ153" s="345"/>
      <c r="AK153" s="345"/>
      <c r="AL153" s="292"/>
      <c r="AM153" s="292"/>
      <c r="AN153" s="345"/>
      <c r="AO153" s="345"/>
      <c r="AP153" s="345"/>
      <c r="AQ153" s="345"/>
      <c r="AR153" s="292"/>
      <c r="AS153" s="292"/>
      <c r="AT153" s="345"/>
      <c r="AU153" s="345"/>
      <c r="AV153" s="46"/>
      <c r="AW153" s="46"/>
      <c r="AX153" s="292"/>
      <c r="AY153" s="292"/>
      <c r="AZ153" s="347"/>
      <c r="BA153" s="6"/>
      <c r="BB153" s="46"/>
      <c r="BC153" s="292"/>
      <c r="BD153" s="292"/>
    </row>
    <row r="154" spans="1:56" ht="13.5" thickBot="1">
      <c r="A154" s="56"/>
      <c r="B154" s="131" t="s">
        <v>183</v>
      </c>
      <c r="C154" s="131"/>
      <c r="D154" s="310">
        <f>+sum!H154/quantity!H154</f>
        <v>35.035461071907946</v>
      </c>
      <c r="E154" s="310">
        <f>+sum!I154/quantity!I154</f>
        <v>43.654675514859193</v>
      </c>
      <c r="F154" s="310">
        <f>+sum!J154/quantity!J154</f>
        <v>39.616143258051586</v>
      </c>
      <c r="G154" s="310">
        <f>+sum!K154/quantity!K154</f>
        <v>94.255990952032462</v>
      </c>
      <c r="H154" s="310">
        <f>+sum!L154/quantity!L154</f>
        <v>134.18192042974653</v>
      </c>
      <c r="I154" s="310">
        <f>+sum!M154/quantity!M154</f>
        <v>203.22178208805718</v>
      </c>
      <c r="J154" s="470">
        <f>+sum!N154/quantity!N154</f>
        <v>221.37335066536394</v>
      </c>
      <c r="K154" s="470">
        <f>+sum!O154/quantity!O154</f>
        <v>161.62608665096718</v>
      </c>
      <c r="L154" s="470"/>
      <c r="M154" s="299">
        <f t="shared" si="21"/>
        <v>124.60140149222208</v>
      </c>
      <c r="N154" s="25">
        <f t="shared" si="21"/>
        <v>113.07441673663747</v>
      </c>
      <c r="O154" s="25">
        <f t="shared" si="21"/>
        <v>269.03025696901301</v>
      </c>
      <c r="P154" s="25">
        <f t="shared" si="20"/>
        <v>382.9888813346771</v>
      </c>
      <c r="Q154" s="25">
        <f t="shared" si="22"/>
        <v>580.0459759069762</v>
      </c>
      <c r="R154" s="25">
        <f t="shared" si="19"/>
        <v>22.18496204059872</v>
      </c>
      <c r="S154" s="25">
        <f t="shared" si="19"/>
        <v>23.641016234711053</v>
      </c>
      <c r="T154" s="25">
        <f t="shared" si="19"/>
        <v>21.102910380332155</v>
      </c>
      <c r="U154" s="25">
        <f t="shared" si="19"/>
        <v>60.327513812465007</v>
      </c>
      <c r="V154" s="314">
        <f t="shared" si="19"/>
        <v>83.82361232397237</v>
      </c>
      <c r="W154" s="314">
        <f t="shared" si="23"/>
        <v>131.17542490750517</v>
      </c>
      <c r="X154" s="323"/>
      <c r="Y154" s="324"/>
      <c r="Z154" s="324"/>
      <c r="AA154" s="324"/>
      <c r="AB154" s="344"/>
      <c r="AC154" s="324"/>
      <c r="AD154" s="324"/>
      <c r="AE154" s="344"/>
      <c r="AF154" s="344"/>
      <c r="AG154" s="344"/>
      <c r="AH154" s="344"/>
      <c r="AI154" s="344"/>
      <c r="AJ154" s="344"/>
      <c r="AK154" s="344"/>
      <c r="AL154" s="343"/>
      <c r="AM154" s="343"/>
      <c r="AN154" s="344"/>
      <c r="AO154" s="344"/>
      <c r="AP154" s="344"/>
      <c r="AQ154" s="344"/>
      <c r="AR154" s="343"/>
      <c r="AS154" s="343"/>
      <c r="AT154" s="344"/>
      <c r="AU154" s="344"/>
      <c r="AV154" s="93"/>
      <c r="AW154" s="93"/>
      <c r="AX154" s="343"/>
      <c r="AY154" s="343"/>
      <c r="AZ154" s="93"/>
      <c r="BA154" s="26"/>
      <c r="BB154" s="93"/>
      <c r="BC154" s="343"/>
      <c r="BD154" s="343"/>
    </row>
    <row r="155" spans="1:56" ht="13.5" thickBot="1">
      <c r="A155" s="35"/>
      <c r="B155" s="130" t="s">
        <v>184</v>
      </c>
      <c r="C155" s="130" t="s">
        <v>375</v>
      </c>
      <c r="D155" s="306">
        <f>+sum!H155/quantity!H155</f>
        <v>34.69377382465057</v>
      </c>
      <c r="E155" s="306">
        <f>+sum!I155/quantity!I155</f>
        <v>75.110615883306323</v>
      </c>
      <c r="F155" s="306">
        <f>+sum!J155/quantity!J155</f>
        <v>189.51955307262571</v>
      </c>
      <c r="G155" s="306">
        <f>+sum!K155/quantity!K155</f>
        <v>169.50119904076737</v>
      </c>
      <c r="H155" s="306">
        <f>+sum!L155/quantity!L155</f>
        <v>152.40242914979757</v>
      </c>
      <c r="I155" s="306">
        <f>+sum!M155/quantity!M155</f>
        <v>113.46320054017556</v>
      </c>
      <c r="J155" s="469">
        <f>+sum!N155/quantity!N155</f>
        <v>809.94411830644424</v>
      </c>
      <c r="K155" s="469">
        <f>+sum!O155/quantity!O155</f>
        <v>518.60820475816547</v>
      </c>
      <c r="L155" s="469"/>
      <c r="M155" s="300">
        <f t="shared" si="21"/>
        <v>216.49595187577674</v>
      </c>
      <c r="N155" s="37">
        <f t="shared" si="21"/>
        <v>546.2638744072533</v>
      </c>
      <c r="O155" s="37">
        <f t="shared" si="21"/>
        <v>488.56374027645739</v>
      </c>
      <c r="P155" s="37">
        <f t="shared" si="20"/>
        <v>439.27890324088298</v>
      </c>
      <c r="Q155" s="306">
        <f t="shared" si="22"/>
        <v>327.04196756928718</v>
      </c>
      <c r="R155" s="37">
        <f t="shared" si="19"/>
        <v>21.968600720432178</v>
      </c>
      <c r="S155" s="37">
        <f t="shared" si="19"/>
        <v>40.675855874635467</v>
      </c>
      <c r="T155" s="37">
        <f t="shared" si="19"/>
        <v>100.9541518910825</v>
      </c>
      <c r="U155" s="37">
        <f t="shared" si="19"/>
        <v>108.48738444185631</v>
      </c>
      <c r="V155" s="315">
        <f t="shared" si="19"/>
        <v>95.20598674821359</v>
      </c>
      <c r="W155" s="334">
        <f t="shared" si="23"/>
        <v>73.238131214565655</v>
      </c>
      <c r="X155" s="325"/>
      <c r="Y155" s="327"/>
      <c r="Z155" s="327"/>
      <c r="AA155" s="327"/>
      <c r="AB155" s="345"/>
      <c r="AC155" s="327"/>
      <c r="AD155" s="327"/>
      <c r="AE155" s="345"/>
      <c r="AF155" s="345"/>
      <c r="AG155" s="345"/>
      <c r="AH155" s="345"/>
      <c r="AI155" s="345"/>
      <c r="AJ155" s="345"/>
      <c r="AK155" s="345"/>
      <c r="AL155" s="292"/>
      <c r="AM155" s="292"/>
      <c r="AN155" s="345"/>
      <c r="AO155" s="345"/>
      <c r="AP155" s="345"/>
      <c r="AQ155" s="345"/>
      <c r="AR155" s="292"/>
      <c r="AS155" s="292"/>
      <c r="AT155" s="345"/>
      <c r="AU155" s="345"/>
      <c r="AV155" s="46"/>
      <c r="AW155" s="46"/>
      <c r="AX155" s="292"/>
      <c r="AY155" s="292"/>
      <c r="AZ155" s="347"/>
      <c r="BA155" s="6"/>
      <c r="BB155" s="46"/>
      <c r="BC155" s="292"/>
      <c r="BD155" s="292"/>
    </row>
    <row r="156" spans="1:56" ht="13.5" thickBot="1">
      <c r="A156" s="35"/>
      <c r="B156" s="130" t="s">
        <v>185</v>
      </c>
      <c r="C156" s="130" t="s">
        <v>375</v>
      </c>
      <c r="D156" s="306">
        <f>+sum!H156/quantity!H156</f>
        <v>55.076335877862597</v>
      </c>
      <c r="E156" s="306">
        <f>+sum!I156/quantity!I156</f>
        <v>68.793503480278417</v>
      </c>
      <c r="F156" s="306">
        <f>+sum!J156/quantity!J156</f>
        <v>90.304761904761904</v>
      </c>
      <c r="G156" s="306">
        <f>+sum!K156/quantity!K156</f>
        <v>65.932266009852214</v>
      </c>
      <c r="H156" s="306">
        <f>+sum!L156/quantity!L156</f>
        <v>79.276990185387135</v>
      </c>
      <c r="I156" s="306">
        <f>+sum!M156/quantity!M156</f>
        <v>57.806671721000761</v>
      </c>
      <c r="J156" s="469">
        <f>+sum!N156/quantity!N156</f>
        <v>96.327328546559812</v>
      </c>
      <c r="K156" s="469">
        <f>+sum!O156/quantity!O156</f>
        <v>711.88737365381735</v>
      </c>
      <c r="L156" s="469"/>
      <c r="M156" s="300">
        <f t="shared" si="21"/>
        <v>124.90573743473973</v>
      </c>
      <c r="N156" s="37">
        <f t="shared" si="21"/>
        <v>163.96290796290796</v>
      </c>
      <c r="O156" s="37">
        <f t="shared" si="21"/>
        <v>119.71069781414607</v>
      </c>
      <c r="P156" s="37">
        <f t="shared" si="20"/>
        <v>143.94020394020396</v>
      </c>
      <c r="Q156" s="306">
        <f t="shared" si="22"/>
        <v>104.95736653431878</v>
      </c>
      <c r="R156" s="37">
        <f t="shared" si="19"/>
        <v>34.875134603704737</v>
      </c>
      <c r="S156" s="37">
        <f t="shared" si="19"/>
        <v>37.254848729005815</v>
      </c>
      <c r="T156" s="37">
        <f t="shared" si="19"/>
        <v>48.103958151103228</v>
      </c>
      <c r="U156" s="37">
        <f t="shared" si="19"/>
        <v>42.199224136539712</v>
      </c>
      <c r="V156" s="315">
        <f t="shared" si="19"/>
        <v>49.524434217577898</v>
      </c>
      <c r="W156" s="334">
        <f t="shared" si="23"/>
        <v>37.313001822832462</v>
      </c>
      <c r="X156" s="325"/>
      <c r="Y156" s="327"/>
      <c r="Z156" s="327"/>
      <c r="AA156" s="327"/>
      <c r="AB156" s="345"/>
      <c r="AC156" s="327"/>
      <c r="AD156" s="327"/>
      <c r="AE156" s="345"/>
      <c r="AF156" s="345"/>
      <c r="AG156" s="345"/>
      <c r="AH156" s="345"/>
      <c r="AI156" s="345"/>
      <c r="AJ156" s="345"/>
      <c r="AK156" s="345"/>
      <c r="AL156" s="292"/>
      <c r="AM156" s="292"/>
      <c r="AN156" s="345"/>
      <c r="AO156" s="345"/>
      <c r="AP156" s="345"/>
      <c r="AQ156" s="345"/>
      <c r="AR156" s="292"/>
      <c r="AS156" s="292"/>
      <c r="AT156" s="345"/>
      <c r="AU156" s="345"/>
      <c r="AV156" s="46"/>
      <c r="AW156" s="46"/>
      <c r="AX156" s="292"/>
      <c r="AY156" s="292"/>
      <c r="AZ156" s="347"/>
      <c r="BA156" s="6"/>
      <c r="BB156" s="46"/>
      <c r="BC156" s="292"/>
      <c r="BD156" s="292"/>
    </row>
    <row r="157" spans="1:56" ht="13.5" thickBot="1">
      <c r="A157" s="35"/>
      <c r="B157" s="130" t="s">
        <v>186</v>
      </c>
      <c r="C157" s="130" t="s">
        <v>375</v>
      </c>
      <c r="D157" s="306">
        <f>+sum!H157/quantity!H157</f>
        <v>162.43404255319149</v>
      </c>
      <c r="E157" s="306">
        <f>+sum!I157/quantity!I157</f>
        <v>137.83779971791256</v>
      </c>
      <c r="F157" s="306">
        <f>+sum!J157/quantity!J157</f>
        <v>215.55869565217392</v>
      </c>
      <c r="G157" s="306">
        <f>+sum!K157/quantity!K157</f>
        <v>165.08521739130435</v>
      </c>
      <c r="H157" s="306">
        <f>+sum!L157/quantity!L157</f>
        <v>195.08037383177569</v>
      </c>
      <c r="I157" s="306">
        <f>+sum!M157/quantity!M157</f>
        <v>403.75308641975306</v>
      </c>
      <c r="J157" s="469">
        <f>+sum!N157/quantity!N157</f>
        <v>375.03303181217603</v>
      </c>
      <c r="K157" s="469">
        <f>+sum!O157/quantity!O157</f>
        <v>389.81355505165033</v>
      </c>
      <c r="L157" s="469"/>
      <c r="M157" s="300">
        <f t="shared" si="21"/>
        <v>84.857704426567778</v>
      </c>
      <c r="N157" s="37">
        <f t="shared" si="21"/>
        <v>132.70536906177531</v>
      </c>
      <c r="O157" s="37">
        <f t="shared" si="21"/>
        <v>101.63215468656743</v>
      </c>
      <c r="P157" s="37">
        <f t="shared" si="20"/>
        <v>120.09820771892299</v>
      </c>
      <c r="Q157" s="306">
        <f t="shared" si="22"/>
        <v>248.56432806413596</v>
      </c>
      <c r="R157" s="37">
        <f t="shared" si="19"/>
        <v>102.85559138917613</v>
      </c>
      <c r="S157" s="37">
        <f t="shared" si="19"/>
        <v>74.645513280217813</v>
      </c>
      <c r="T157" s="37">
        <f t="shared" si="19"/>
        <v>114.82480276836637</v>
      </c>
      <c r="U157" s="37">
        <f t="shared" si="19"/>
        <v>105.66098379333786</v>
      </c>
      <c r="V157" s="315">
        <f t="shared" si="19"/>
        <v>121.8669517899168</v>
      </c>
      <c r="W157" s="334">
        <f t="shared" si="23"/>
        <v>260.61420249665372</v>
      </c>
      <c r="X157" s="325"/>
      <c r="Y157" s="327"/>
      <c r="Z157" s="327"/>
      <c r="AA157" s="327"/>
      <c r="AB157" s="345"/>
      <c r="AC157" s="327"/>
      <c r="AD157" s="327"/>
      <c r="AE157" s="345"/>
      <c r="AF157" s="345"/>
      <c r="AG157" s="345"/>
      <c r="AH157" s="345"/>
      <c r="AI157" s="345"/>
      <c r="AJ157" s="345"/>
      <c r="AK157" s="345"/>
      <c r="AL157" s="292"/>
      <c r="AM157" s="292"/>
      <c r="AN157" s="345"/>
      <c r="AO157" s="345"/>
      <c r="AP157" s="345"/>
      <c r="AQ157" s="345"/>
      <c r="AR157" s="292"/>
      <c r="AS157" s="292"/>
      <c r="AT157" s="345"/>
      <c r="AU157" s="345"/>
      <c r="AV157" s="46"/>
      <c r="AW157" s="46"/>
      <c r="AX157" s="292"/>
      <c r="AY157" s="292"/>
      <c r="AZ157" s="347"/>
      <c r="BA157" s="6"/>
      <c r="BB157" s="46"/>
      <c r="BC157" s="292"/>
      <c r="BD157" s="292"/>
    </row>
    <row r="158" spans="1:56" ht="13.5" thickBot="1">
      <c r="A158" s="35"/>
      <c r="B158" s="130" t="s">
        <v>183</v>
      </c>
      <c r="C158" s="130" t="s">
        <v>375</v>
      </c>
      <c r="D158" s="306">
        <f>+sum!H158/quantity!H158</f>
        <v>32.803826518818887</v>
      </c>
      <c r="E158" s="306">
        <f>+sum!I158/quantity!I158</f>
        <v>42.647376123500919</v>
      </c>
      <c r="F158" s="306">
        <f>+sum!J158/quantity!J158</f>
        <v>32.183626856500211</v>
      </c>
      <c r="G158" s="306">
        <f>+sum!K158/quantity!K158</f>
        <v>78.929397102352397</v>
      </c>
      <c r="H158" s="306">
        <f>+sum!L158/quantity!L158</f>
        <v>126.84061523377657</v>
      </c>
      <c r="I158" s="306">
        <f>+sum!M158/quantity!M158</f>
        <v>181.67663360560093</v>
      </c>
      <c r="J158" s="469">
        <f>+sum!N158/quantity!N158</f>
        <v>198.05627593470695</v>
      </c>
      <c r="K158" s="469">
        <f>+sum!O158/quantity!O158</f>
        <v>131.23422217580369</v>
      </c>
      <c r="L158" s="469"/>
      <c r="M158" s="300">
        <f t="shared" si="21"/>
        <v>130.0073212466082</v>
      </c>
      <c r="N158" s="37">
        <f t="shared" si="21"/>
        <v>98.109367936198296</v>
      </c>
      <c r="O158" s="37">
        <f t="shared" si="21"/>
        <v>240.61033567858985</v>
      </c>
      <c r="P158" s="37">
        <f t="shared" si="20"/>
        <v>386.66408371904629</v>
      </c>
      <c r="Q158" s="306">
        <f t="shared" si="22"/>
        <v>553.82756490733402</v>
      </c>
      <c r="R158" s="37">
        <f t="shared" si="19"/>
        <v>20.771858678061093</v>
      </c>
      <c r="S158" s="37">
        <f t="shared" si="19"/>
        <v>23.095517247868052</v>
      </c>
      <c r="T158" s="37">
        <f t="shared" si="19"/>
        <v>17.143723174737381</v>
      </c>
      <c r="U158" s="37">
        <f t="shared" si="19"/>
        <v>50.517895422954275</v>
      </c>
      <c r="V158" s="315">
        <f t="shared" si="19"/>
        <v>79.237489851376381</v>
      </c>
      <c r="W158" s="334">
        <f t="shared" si="23"/>
        <v>117.26848059354928</v>
      </c>
      <c r="X158" s="325"/>
      <c r="Y158" s="327"/>
      <c r="Z158" s="327"/>
      <c r="AA158" s="327"/>
      <c r="AB158" s="345"/>
      <c r="AC158" s="327"/>
      <c r="AD158" s="327"/>
      <c r="AE158" s="345"/>
      <c r="AF158" s="345"/>
      <c r="AG158" s="345"/>
      <c r="AH158" s="345"/>
      <c r="AI158" s="345"/>
      <c r="AJ158" s="345"/>
      <c r="AK158" s="345"/>
      <c r="AL158" s="292"/>
      <c r="AM158" s="292"/>
      <c r="AN158" s="345"/>
      <c r="AO158" s="345"/>
      <c r="AP158" s="345"/>
      <c r="AQ158" s="345"/>
      <c r="AR158" s="292"/>
      <c r="AS158" s="292"/>
      <c r="AT158" s="345"/>
      <c r="AU158" s="345"/>
      <c r="AV158" s="46"/>
      <c r="AW158" s="46"/>
      <c r="AX158" s="292"/>
      <c r="AY158" s="292"/>
      <c r="AZ158" s="347"/>
      <c r="BA158" s="6"/>
      <c r="BB158" s="46"/>
      <c r="BC158" s="292"/>
      <c r="BD158" s="292"/>
    </row>
    <row r="159" spans="1:56" ht="13.5" thickBot="1">
      <c r="A159" s="35"/>
      <c r="B159" s="130" t="s">
        <v>187</v>
      </c>
      <c r="C159" s="130" t="s">
        <v>375</v>
      </c>
      <c r="D159" s="306">
        <f>+sum!H159/quantity!H159</f>
        <v>53.483575757575757</v>
      </c>
      <c r="E159" s="306">
        <f>+sum!I159/quantity!I159</f>
        <v>46.46752631578947</v>
      </c>
      <c r="F159" s="306">
        <f>+sum!J159/quantity!J159</f>
        <v>181.76915422885571</v>
      </c>
      <c r="G159" s="306">
        <f>+sum!K159/quantity!K159</f>
        <v>250.01796507723304</v>
      </c>
      <c r="H159" s="306">
        <f>+sum!L159/quantity!L159</f>
        <v>257.33033033033036</v>
      </c>
      <c r="I159" s="306">
        <f>+sum!M159/quantity!M159</f>
        <v>637.30102347983143</v>
      </c>
      <c r="J159" s="469">
        <f>+sum!N159/quantity!N159</f>
        <v>505.93278527713079</v>
      </c>
      <c r="K159" s="469">
        <f>+sum!O159/quantity!O159</f>
        <v>896.77278803782735</v>
      </c>
      <c r="L159" s="469"/>
      <c r="M159" s="300">
        <f t="shared" si="21"/>
        <v>86.881861688553073</v>
      </c>
      <c r="N159" s="37">
        <f t="shared" si="21"/>
        <v>339.85976377637536</v>
      </c>
      <c r="O159" s="37">
        <f t="shared" si="21"/>
        <v>467.46680926960818</v>
      </c>
      <c r="P159" s="37">
        <f t="shared" si="20"/>
        <v>481.13897899558526</v>
      </c>
      <c r="Q159" s="306">
        <f t="shared" si="22"/>
        <v>1191.5826764622409</v>
      </c>
      <c r="R159" s="37">
        <f t="shared" si="19"/>
        <v>33.866575797076806</v>
      </c>
      <c r="S159" s="37">
        <f t="shared" si="19"/>
        <v>25.164304420142138</v>
      </c>
      <c r="T159" s="37">
        <f t="shared" si="19"/>
        <v>96.825633596241488</v>
      </c>
      <c r="U159" s="37">
        <f t="shared" si="19"/>
        <v>160.02125795098792</v>
      </c>
      <c r="V159" s="315">
        <f t="shared" si="19"/>
        <v>160.75457691860154</v>
      </c>
      <c r="W159" s="334">
        <f t="shared" si="23"/>
        <v>411.36452839849238</v>
      </c>
      <c r="X159" s="325"/>
      <c r="Y159" s="327"/>
      <c r="Z159" s="327"/>
      <c r="AA159" s="327"/>
      <c r="AB159" s="345"/>
      <c r="AC159" s="327"/>
      <c r="AD159" s="327"/>
      <c r="AE159" s="345"/>
      <c r="AF159" s="345"/>
      <c r="AG159" s="345"/>
      <c r="AH159" s="345"/>
      <c r="AI159" s="345"/>
      <c r="AJ159" s="345"/>
      <c r="AK159" s="345"/>
      <c r="AL159" s="292"/>
      <c r="AM159" s="292"/>
      <c r="AN159" s="345"/>
      <c r="AO159" s="345"/>
      <c r="AP159" s="345"/>
      <c r="AQ159" s="345"/>
      <c r="AR159" s="292"/>
      <c r="AS159" s="292"/>
      <c r="AT159" s="345"/>
      <c r="AU159" s="345"/>
      <c r="AV159" s="46"/>
      <c r="AW159" s="46"/>
      <c r="AX159" s="292"/>
      <c r="AY159" s="292"/>
      <c r="AZ159" s="347"/>
      <c r="BA159" s="6"/>
      <c r="BB159" s="46"/>
      <c r="BC159" s="292"/>
      <c r="BD159" s="292"/>
    </row>
    <row r="160" spans="1:56" ht="13.5" thickBot="1">
      <c r="A160" s="35"/>
      <c r="B160" s="130" t="s">
        <v>188</v>
      </c>
      <c r="C160" s="130" t="s">
        <v>375</v>
      </c>
      <c r="D160" s="306">
        <f>+sum!H160/quantity!H160</f>
        <v>27.226688393988773</v>
      </c>
      <c r="E160" s="306">
        <f>+sum!I160/quantity!I160</f>
        <v>33.377088688946017</v>
      </c>
      <c r="F160" s="306">
        <f>+sum!J160/quantity!J160</f>
        <v>41.144585039077036</v>
      </c>
      <c r="G160" s="306">
        <f>+sum!K160/quantity!K160</f>
        <v>70.736819907212151</v>
      </c>
      <c r="H160" s="306">
        <f>+sum!L160/quantity!L160</f>
        <v>66.950061274509807</v>
      </c>
      <c r="I160" s="306">
        <f>+sum!M160/quantity!M160</f>
        <v>55.763065084963131</v>
      </c>
      <c r="J160" s="469">
        <f>+sum!N160/quantity!N160</f>
        <v>165.80252247803634</v>
      </c>
      <c r="K160" s="469">
        <f>+sum!O160/quantity!O160</f>
        <v>167.8362594928322</v>
      </c>
      <c r="L160" s="469"/>
      <c r="M160" s="300">
        <f t="shared" si="21"/>
        <v>122.58960107801857</v>
      </c>
      <c r="N160" s="37">
        <f t="shared" si="21"/>
        <v>151.11858057684722</v>
      </c>
      <c r="O160" s="37">
        <f t="shared" si="21"/>
        <v>259.80691769635024</v>
      </c>
      <c r="P160" s="37">
        <f t="shared" si="20"/>
        <v>245.89865761746967</v>
      </c>
      <c r="Q160" s="306">
        <f t="shared" si="22"/>
        <v>204.81031067030077</v>
      </c>
      <c r="R160" s="37">
        <f t="shared" si="19"/>
        <v>17.240333936868524</v>
      </c>
      <c r="S160" s="37">
        <f t="shared" si="19"/>
        <v>18.075229886754745</v>
      </c>
      <c r="T160" s="37">
        <f t="shared" si="19"/>
        <v>21.917087815940551</v>
      </c>
      <c r="U160" s="37">
        <f t="shared" si="19"/>
        <v>45.274326192951371</v>
      </c>
      <c r="V160" s="315">
        <f t="shared" si="19"/>
        <v>41.823786418968211</v>
      </c>
      <c r="W160" s="334">
        <f t="shared" si="23"/>
        <v>35.993896330932593</v>
      </c>
      <c r="X160" s="325"/>
      <c r="Y160" s="327"/>
      <c r="Z160" s="327"/>
      <c r="AA160" s="327"/>
      <c r="AB160" s="345"/>
      <c r="AC160" s="327"/>
      <c r="AD160" s="327"/>
      <c r="AE160" s="345"/>
      <c r="AF160" s="345"/>
      <c r="AG160" s="345"/>
      <c r="AH160" s="345"/>
      <c r="AI160" s="345"/>
      <c r="AJ160" s="345"/>
      <c r="AK160" s="345"/>
      <c r="AL160" s="292"/>
      <c r="AM160" s="292"/>
      <c r="AN160" s="345"/>
      <c r="AO160" s="345"/>
      <c r="AP160" s="345"/>
      <c r="AQ160" s="345"/>
      <c r="AR160" s="292"/>
      <c r="AS160" s="292"/>
      <c r="AT160" s="345"/>
      <c r="AU160" s="345"/>
      <c r="AV160" s="46"/>
      <c r="AW160" s="46"/>
      <c r="AX160" s="292"/>
      <c r="AY160" s="292"/>
      <c r="AZ160" s="347"/>
      <c r="BA160" s="6"/>
      <c r="BB160" s="46"/>
      <c r="BC160" s="292"/>
      <c r="BD160" s="292"/>
    </row>
    <row r="161" spans="1:56" ht="13.5" thickBot="1">
      <c r="A161" s="56"/>
      <c r="B161" s="131" t="s">
        <v>189</v>
      </c>
      <c r="C161" s="131"/>
      <c r="D161" s="310">
        <f>+sum!H161/quantity!H161</f>
        <v>95.976558266786284</v>
      </c>
      <c r="E161" s="310">
        <f>+sum!I161/quantity!I161</f>
        <v>106.23150727883538</v>
      </c>
      <c r="F161" s="310">
        <f>+sum!J161/quantity!J161</f>
        <v>99.543345543345538</v>
      </c>
      <c r="G161" s="310">
        <f>+sum!K161/quantity!K161</f>
        <v>112.48763498323075</v>
      </c>
      <c r="H161" s="310">
        <f>+sum!L161/quantity!L161</f>
        <v>87.683783944853886</v>
      </c>
      <c r="I161" s="310">
        <f>+sum!M161/quantity!M161</f>
        <v>116.52112385793777</v>
      </c>
      <c r="J161" s="470">
        <f>+sum!N161/quantity!N161</f>
        <v>145.01083352993246</v>
      </c>
      <c r="K161" s="470">
        <f>+sum!O161/quantity!O161</f>
        <v>131.4975299109243</v>
      </c>
      <c r="L161" s="470"/>
      <c r="M161" s="299">
        <f t="shared" si="21"/>
        <v>110.68484763075519</v>
      </c>
      <c r="N161" s="25">
        <f t="shared" si="21"/>
        <v>103.7163108794177</v>
      </c>
      <c r="O161" s="25">
        <f t="shared" si="21"/>
        <v>117.20323901441493</v>
      </c>
      <c r="P161" s="25">
        <f t="shared" si="20"/>
        <v>91.359583556975494</v>
      </c>
      <c r="Q161" s="25">
        <f t="shared" si="22"/>
        <v>121.40581613068859</v>
      </c>
      <c r="R161" s="25">
        <f t="shared" si="19"/>
        <v>60.773748561945553</v>
      </c>
      <c r="S161" s="25">
        <f t="shared" si="19"/>
        <v>57.529251073276995</v>
      </c>
      <c r="T161" s="25">
        <f t="shared" si="19"/>
        <v>53.025209603984358</v>
      </c>
      <c r="U161" s="25">
        <f t="shared" si="19"/>
        <v>71.996477726661084</v>
      </c>
      <c r="V161" s="314">
        <f t="shared" si="19"/>
        <v>54.776168718949002</v>
      </c>
      <c r="W161" s="314">
        <f t="shared" si="23"/>
        <v>75.211956984719635</v>
      </c>
      <c r="X161" s="323"/>
      <c r="Y161" s="324"/>
      <c r="Z161" s="324"/>
      <c r="AA161" s="324"/>
      <c r="AB161" s="344"/>
      <c r="AC161" s="324"/>
      <c r="AD161" s="324"/>
      <c r="AE161" s="344"/>
      <c r="AF161" s="344"/>
      <c r="AG161" s="344"/>
      <c r="AH161" s="344"/>
      <c r="AI161" s="344"/>
      <c r="AJ161" s="344"/>
      <c r="AK161" s="344"/>
      <c r="AL161" s="343"/>
      <c r="AM161" s="343"/>
      <c r="AN161" s="344"/>
      <c r="AO161" s="344"/>
      <c r="AP161" s="344"/>
      <c r="AQ161" s="344"/>
      <c r="AR161" s="343"/>
      <c r="AS161" s="343"/>
      <c r="AT161" s="344"/>
      <c r="AU161" s="344"/>
      <c r="AV161" s="93"/>
      <c r="AW161" s="93"/>
      <c r="AX161" s="343"/>
      <c r="AY161" s="343"/>
      <c r="AZ161" s="93"/>
      <c r="BA161" s="26"/>
      <c r="BB161" s="93"/>
      <c r="BC161" s="343"/>
      <c r="BD161" s="343"/>
    </row>
    <row r="162" spans="1:56" ht="13.5" thickBot="1">
      <c r="A162" s="35"/>
      <c r="B162" s="130" t="s">
        <v>190</v>
      </c>
      <c r="C162" s="130" t="s">
        <v>400</v>
      </c>
      <c r="D162" s="306">
        <f>+sum!H162/quantity!H162</f>
        <v>272.57054545454548</v>
      </c>
      <c r="E162" s="306">
        <f>+sum!I162/quantity!I162</f>
        <v>478.52730030333669</v>
      </c>
      <c r="F162" s="306">
        <f>+sum!J162/quantity!J162</f>
        <v>328.64113326337878</v>
      </c>
      <c r="G162" s="306">
        <f>+sum!K162/quantity!K162</f>
        <v>324.5112449799197</v>
      </c>
      <c r="H162" s="306">
        <f>+sum!L162/quantity!L162</f>
        <v>253.29830917874395</v>
      </c>
      <c r="I162" s="306">
        <f>+sum!M162/quantity!M162</f>
        <v>250.19539284245167</v>
      </c>
      <c r="J162" s="469">
        <f>+sum!N162/quantity!N162</f>
        <v>321.70119130149135</v>
      </c>
      <c r="K162" s="469">
        <f>+sum!O162/quantity!O162</f>
        <v>792.50531082942314</v>
      </c>
      <c r="L162" s="469"/>
      <c r="M162" s="300">
        <f t="shared" si="21"/>
        <v>175.56089910791079</v>
      </c>
      <c r="N162" s="37">
        <f t="shared" si="21"/>
        <v>120.57103701917922</v>
      </c>
      <c r="O162" s="37">
        <f t="shared" si="21"/>
        <v>119.05587393485844</v>
      </c>
      <c r="P162" s="37">
        <f t="shared" si="20"/>
        <v>92.929450156229223</v>
      </c>
      <c r="Q162" s="306">
        <f t="shared" si="22"/>
        <v>91.791059971362472</v>
      </c>
      <c r="R162" s="37">
        <f t="shared" si="19"/>
        <v>172.59562224351444</v>
      </c>
      <c r="S162" s="37">
        <f t="shared" si="19"/>
        <v>259.144559930882</v>
      </c>
      <c r="T162" s="37">
        <f t="shared" si="19"/>
        <v>175.06207854138734</v>
      </c>
      <c r="U162" s="37">
        <f t="shared" si="19"/>
        <v>207.69986518723434</v>
      </c>
      <c r="V162" s="315">
        <f t="shared" si="19"/>
        <v>158.23576829810941</v>
      </c>
      <c r="W162" s="334">
        <f t="shared" si="23"/>
        <v>161.49591165275729</v>
      </c>
      <c r="X162" s="325"/>
      <c r="Y162" s="327"/>
      <c r="Z162" s="327"/>
      <c r="AA162" s="327"/>
      <c r="AB162" s="345"/>
      <c r="AC162" s="327"/>
      <c r="AD162" s="327"/>
      <c r="AE162" s="345"/>
      <c r="AF162" s="345"/>
      <c r="AG162" s="345"/>
      <c r="AH162" s="345"/>
      <c r="AI162" s="345"/>
      <c r="AJ162" s="345"/>
      <c r="AK162" s="345"/>
      <c r="AL162" s="292"/>
      <c r="AM162" s="292"/>
      <c r="AN162" s="345"/>
      <c r="AO162" s="345"/>
      <c r="AP162" s="345"/>
      <c r="AQ162" s="345"/>
      <c r="AR162" s="292"/>
      <c r="AS162" s="292"/>
      <c r="AT162" s="345"/>
      <c r="AU162" s="345"/>
      <c r="AV162" s="46"/>
      <c r="AW162" s="46"/>
      <c r="AX162" s="292"/>
      <c r="AY162" s="292"/>
      <c r="AZ162" s="347"/>
      <c r="BA162" s="6"/>
      <c r="BB162" s="46"/>
      <c r="BC162" s="292"/>
      <c r="BD162" s="292"/>
    </row>
    <row r="163" spans="1:56" ht="13.5" thickBot="1">
      <c r="A163" s="35"/>
      <c r="B163" s="130" t="s">
        <v>191</v>
      </c>
      <c r="C163" s="130" t="s">
        <v>399</v>
      </c>
      <c r="D163" s="306">
        <f>+sum!H163/quantity!H163</f>
        <v>54.032058823529411</v>
      </c>
      <c r="E163" s="306">
        <f>+sum!I163/quantity!I163</f>
        <v>154.07454545454544</v>
      </c>
      <c r="F163" s="306">
        <f>+sum!J163/quantity!J163</f>
        <v>198.79569892473117</v>
      </c>
      <c r="G163" s="306">
        <f>+sum!K163/quantity!K163</f>
        <v>242.13055303717135</v>
      </c>
      <c r="H163" s="306">
        <f>+sum!L163/quantity!L163</f>
        <v>218.75802016498625</v>
      </c>
      <c r="I163" s="306">
        <f>+sum!M163/quantity!M163</f>
        <v>183.39638865004298</v>
      </c>
      <c r="J163" s="469">
        <f>+sum!N163/quantity!N163</f>
        <v>253.95670443061542</v>
      </c>
      <c r="K163" s="469">
        <f>+sum!O163/quantity!O163</f>
        <v>582.29136714003471</v>
      </c>
      <c r="L163" s="469"/>
      <c r="M163" s="300">
        <f t="shared" si="21"/>
        <v>285.15394158449203</v>
      </c>
      <c r="N163" s="37">
        <f t="shared" si="21"/>
        <v>367.92175470123186</v>
      </c>
      <c r="O163" s="37">
        <f t="shared" si="21"/>
        <v>448.12386999351287</v>
      </c>
      <c r="P163" s="37">
        <f t="shared" si="20"/>
        <v>404.86708248422951</v>
      </c>
      <c r="Q163" s="306">
        <f t="shared" si="22"/>
        <v>339.42143357709534</v>
      </c>
      <c r="R163" s="37">
        <f t="shared" si="19"/>
        <v>34.213883228627907</v>
      </c>
      <c r="S163" s="37">
        <f t="shared" si="19"/>
        <v>83.43845848096629</v>
      </c>
      <c r="T163" s="37">
        <f t="shared" si="19"/>
        <v>105.89541215755447</v>
      </c>
      <c r="U163" s="37">
        <f t="shared" si="19"/>
        <v>154.97300633339498</v>
      </c>
      <c r="V163" s="315">
        <f t="shared" si="19"/>
        <v>136.65840685795123</v>
      </c>
      <c r="W163" s="334">
        <f t="shared" si="23"/>
        <v>118.37854663260094</v>
      </c>
      <c r="X163" s="325"/>
      <c r="Y163" s="327"/>
      <c r="Z163" s="327"/>
      <c r="AA163" s="327"/>
      <c r="AB163" s="345"/>
      <c r="AC163" s="327"/>
      <c r="AD163" s="327"/>
      <c r="AE163" s="345"/>
      <c r="AF163" s="345"/>
      <c r="AG163" s="345"/>
      <c r="AH163" s="345"/>
      <c r="AI163" s="345"/>
      <c r="AJ163" s="345"/>
      <c r="AK163" s="345"/>
      <c r="AL163" s="292"/>
      <c r="AM163" s="292"/>
      <c r="AN163" s="345"/>
      <c r="AO163" s="345"/>
      <c r="AP163" s="345"/>
      <c r="AQ163" s="345"/>
      <c r="AR163" s="292"/>
      <c r="AS163" s="292"/>
      <c r="AT163" s="345"/>
      <c r="AU163" s="345"/>
      <c r="AV163" s="46"/>
      <c r="AW163" s="46"/>
      <c r="AX163" s="292"/>
      <c r="AY163" s="292"/>
      <c r="AZ163" s="347"/>
      <c r="BA163" s="6"/>
      <c r="BB163" s="46"/>
      <c r="BC163" s="292"/>
      <c r="BD163" s="292"/>
    </row>
    <row r="164" spans="1:56" ht="13.5" thickBot="1">
      <c r="A164" s="35"/>
      <c r="B164" s="130" t="s">
        <v>192</v>
      </c>
      <c r="C164" s="130" t="s">
        <v>399</v>
      </c>
      <c r="D164" s="306">
        <f>+sum!H164/quantity!H164</f>
        <v>49.382644394110983</v>
      </c>
      <c r="E164" s="306">
        <f>+sum!I164/quantity!I164</f>
        <v>68.256862388656614</v>
      </c>
      <c r="F164" s="306">
        <f>+sum!J164/quantity!J164</f>
        <v>69.263702359346638</v>
      </c>
      <c r="G164" s="306">
        <f>+sum!K164/quantity!K164</f>
        <v>93.273705179282871</v>
      </c>
      <c r="H164" s="306">
        <f>+sum!L164/quantity!L164</f>
        <v>105.16141732283465</v>
      </c>
      <c r="I164" s="306">
        <f>+sum!M164/quantity!M164</f>
        <v>110.70025480657864</v>
      </c>
      <c r="J164" s="469">
        <f>+sum!N164/quantity!N164</f>
        <v>110.74235416080256</v>
      </c>
      <c r="K164" s="469">
        <f>+sum!O164/quantity!O164</f>
        <v>113.5018610485305</v>
      </c>
      <c r="L164" s="469"/>
      <c r="M164" s="300">
        <f t="shared" si="21"/>
        <v>138.22034689741409</v>
      </c>
      <c r="N164" s="37">
        <f t="shared" si="21"/>
        <v>140.25920079647764</v>
      </c>
      <c r="O164" s="37">
        <f t="shared" si="21"/>
        <v>188.87952705587799</v>
      </c>
      <c r="P164" s="37">
        <f t="shared" si="20"/>
        <v>212.95217907645187</v>
      </c>
      <c r="Q164" s="306">
        <f t="shared" si="22"/>
        <v>224.16834125590074</v>
      </c>
      <c r="R164" s="37">
        <f t="shared" si="19"/>
        <v>31.269806585367597</v>
      </c>
      <c r="S164" s="37">
        <f t="shared" si="19"/>
        <v>36.964232876073275</v>
      </c>
      <c r="T164" s="37">
        <f t="shared" si="19"/>
        <v>36.895709256155925</v>
      </c>
      <c r="U164" s="37">
        <f t="shared" si="19"/>
        <v>59.698812571039447</v>
      </c>
      <c r="V164" s="315">
        <f t="shared" si="19"/>
        <v>65.69446799447195</v>
      </c>
      <c r="W164" s="334">
        <f t="shared" si="23"/>
        <v>71.454707327238893</v>
      </c>
      <c r="X164" s="325"/>
      <c r="Y164" s="327"/>
      <c r="Z164" s="327"/>
      <c r="AA164" s="327"/>
      <c r="AB164" s="345"/>
      <c r="AC164" s="327"/>
      <c r="AD164" s="327"/>
      <c r="AE164" s="345"/>
      <c r="AF164" s="345"/>
      <c r="AG164" s="345"/>
      <c r="AH164" s="345"/>
      <c r="AI164" s="345"/>
      <c r="AJ164" s="345"/>
      <c r="AK164" s="345"/>
      <c r="AL164" s="292"/>
      <c r="AM164" s="292"/>
      <c r="AN164" s="345"/>
      <c r="AO164" s="345"/>
      <c r="AP164" s="345"/>
      <c r="AQ164" s="345"/>
      <c r="AR164" s="292"/>
      <c r="AS164" s="292"/>
      <c r="AT164" s="345"/>
      <c r="AU164" s="345"/>
      <c r="AV164" s="46"/>
      <c r="AW164" s="46"/>
      <c r="AX164" s="292"/>
      <c r="AY164" s="292"/>
      <c r="AZ164" s="347"/>
      <c r="BA164" s="6"/>
      <c r="BB164" s="46"/>
      <c r="BC164" s="292"/>
      <c r="BD164" s="292"/>
    </row>
    <row r="165" spans="1:56" ht="13.5" thickBot="1">
      <c r="A165" s="35"/>
      <c r="B165" s="130" t="s">
        <v>193</v>
      </c>
      <c r="C165" s="130" t="s">
        <v>399</v>
      </c>
      <c r="D165" s="306">
        <f>+sum!H165/quantity!H165</f>
        <v>43.286602209944753</v>
      </c>
      <c r="E165" s="306">
        <f>+sum!I165/quantity!I165</f>
        <v>88.635509628933775</v>
      </c>
      <c r="F165" s="306">
        <f>+sum!J165/quantity!J165</f>
        <v>85.59943846513805</v>
      </c>
      <c r="G165" s="306">
        <f>+sum!K165/quantity!K165</f>
        <v>92.533753795842088</v>
      </c>
      <c r="H165" s="306">
        <f>+sum!L165/quantity!L165</f>
        <v>88.227901131126941</v>
      </c>
      <c r="I165" s="306">
        <f>+sum!M165/quantity!M165</f>
        <v>105.85926467007548</v>
      </c>
      <c r="J165" s="469">
        <f>+sum!N165/quantity!N165</f>
        <v>119.3915637967021</v>
      </c>
      <c r="K165" s="469">
        <f>+sum!O165/quantity!O165</f>
        <v>202.58807098141807</v>
      </c>
      <c r="L165" s="469"/>
      <c r="M165" s="300">
        <f t="shared" si="21"/>
        <v>204.76430374239553</v>
      </c>
      <c r="N165" s="37">
        <f t="shared" si="21"/>
        <v>197.75042182791665</v>
      </c>
      <c r="O165" s="37">
        <f t="shared" si="21"/>
        <v>213.76996361840384</v>
      </c>
      <c r="P165" s="37">
        <f t="shared" si="20"/>
        <v>203.82265326165353</v>
      </c>
      <c r="Q165" s="306">
        <f t="shared" si="22"/>
        <v>244.55434075570653</v>
      </c>
      <c r="R165" s="37">
        <f t="shared" si="19"/>
        <v>27.409704268573648</v>
      </c>
      <c r="S165" s="37">
        <f t="shared" si="19"/>
        <v>48.000208394545659</v>
      </c>
      <c r="T165" s="37">
        <f t="shared" si="19"/>
        <v>45.597504703324013</v>
      </c>
      <c r="U165" s="37">
        <f t="shared" si="19"/>
        <v>59.225214799118575</v>
      </c>
      <c r="V165" s="315">
        <f t="shared" si="19"/>
        <v>55.116079400916341</v>
      </c>
      <c r="W165" s="334">
        <f t="shared" si="23"/>
        <v>68.329949087230517</v>
      </c>
      <c r="X165" s="325"/>
      <c r="Y165" s="327"/>
      <c r="Z165" s="327"/>
      <c r="AA165" s="327"/>
      <c r="AB165" s="345"/>
      <c r="AC165" s="327"/>
      <c r="AD165" s="327"/>
      <c r="AE165" s="345"/>
      <c r="AF165" s="345"/>
      <c r="AG165" s="345"/>
      <c r="AH165" s="345"/>
      <c r="AI165" s="345"/>
      <c r="AJ165" s="345"/>
      <c r="AK165" s="345"/>
      <c r="AL165" s="292"/>
      <c r="AM165" s="292"/>
      <c r="AN165" s="345"/>
      <c r="AO165" s="345"/>
      <c r="AP165" s="345"/>
      <c r="AQ165" s="345"/>
      <c r="AR165" s="292"/>
      <c r="AS165" s="292"/>
      <c r="AT165" s="345"/>
      <c r="AU165" s="345"/>
      <c r="AV165" s="46"/>
      <c r="AW165" s="46"/>
      <c r="AX165" s="292"/>
      <c r="AY165" s="292"/>
      <c r="AZ165" s="347"/>
      <c r="BA165" s="6"/>
      <c r="BB165" s="46"/>
      <c r="BC165" s="292"/>
      <c r="BD165" s="292"/>
    </row>
    <row r="166" spans="1:56" ht="13.5" thickBot="1">
      <c r="A166" s="35"/>
      <c r="B166" s="130" t="s">
        <v>194</v>
      </c>
      <c r="C166" s="130" t="s">
        <v>399</v>
      </c>
      <c r="D166" s="306">
        <f>+sum!H166/quantity!H166</f>
        <v>169.33793103448275</v>
      </c>
      <c r="E166" s="306">
        <f>+sum!I166/quantity!I166</f>
        <v>34.150072150072148</v>
      </c>
      <c r="F166" s="306">
        <f>+sum!J166/quantity!J166</f>
        <v>43.421791443850267</v>
      </c>
      <c r="G166" s="306">
        <f>+sum!K166/quantity!K166</f>
        <v>79.817715019255459</v>
      </c>
      <c r="H166" s="306">
        <f>+sum!L166/quantity!L166</f>
        <v>83.731439638476431</v>
      </c>
      <c r="I166" s="306">
        <f>+sum!M166/quantity!M166</f>
        <v>73.18352059925094</v>
      </c>
      <c r="J166" s="469">
        <f>+sum!N166/quantity!N166</f>
        <v>87.976287701709438</v>
      </c>
      <c r="K166" s="469">
        <f>+sum!O166/quantity!O166</f>
        <v>52.46926563293038</v>
      </c>
      <c r="L166" s="469"/>
      <c r="M166" s="300">
        <f t="shared" si="21"/>
        <v>20.166817877985103</v>
      </c>
      <c r="N166" s="37">
        <f t="shared" si="21"/>
        <v>25.642093994291315</v>
      </c>
      <c r="O166" s="37">
        <f t="shared" si="21"/>
        <v>47.135166073927024</v>
      </c>
      <c r="P166" s="37">
        <f t="shared" si="20"/>
        <v>49.44635801734578</v>
      </c>
      <c r="Q166" s="306">
        <f t="shared" si="22"/>
        <v>43.217441096731235</v>
      </c>
      <c r="R166" s="37">
        <f t="shared" si="19"/>
        <v>107.227233696826</v>
      </c>
      <c r="S166" s="37">
        <f t="shared" si="19"/>
        <v>18.493836011714389</v>
      </c>
      <c r="T166" s="37">
        <f t="shared" si="19"/>
        <v>23.13012065370123</v>
      </c>
      <c r="U166" s="37">
        <f t="shared" si="19"/>
        <v>51.086453568283218</v>
      </c>
      <c r="V166" s="315">
        <f t="shared" si="19"/>
        <v>52.307134322604213</v>
      </c>
      <c r="W166" s="334">
        <f t="shared" si="23"/>
        <v>47.238437298390664</v>
      </c>
      <c r="X166" s="325"/>
      <c r="Y166" s="329"/>
      <c r="Z166" s="329"/>
      <c r="AA166" s="327"/>
      <c r="AB166" s="345"/>
      <c r="AC166" s="329"/>
      <c r="AD166" s="327"/>
      <c r="AE166" s="345"/>
      <c r="AF166" s="345"/>
      <c r="AG166" s="345"/>
      <c r="AH166" s="345"/>
      <c r="AI166" s="345"/>
      <c r="AJ166" s="345"/>
      <c r="AK166" s="345"/>
      <c r="AL166" s="292"/>
      <c r="AM166" s="292"/>
      <c r="AN166" s="345"/>
      <c r="AO166" s="345"/>
      <c r="AP166" s="345"/>
      <c r="AQ166" s="345"/>
      <c r="AR166" s="292"/>
      <c r="AS166" s="292"/>
      <c r="AT166" s="345"/>
      <c r="AU166" s="345"/>
      <c r="AV166" s="46"/>
      <c r="AW166" s="46"/>
      <c r="AX166" s="292"/>
      <c r="AY166" s="292"/>
      <c r="AZ166" s="347"/>
      <c r="BA166" s="6"/>
      <c r="BB166" s="46"/>
      <c r="BC166" s="292"/>
      <c r="BD166" s="292"/>
    </row>
    <row r="167" spans="1:56" ht="13.5" thickBot="1">
      <c r="A167" s="35"/>
      <c r="B167" s="130" t="s">
        <v>195</v>
      </c>
      <c r="C167" s="130" t="s">
        <v>371</v>
      </c>
      <c r="D167" s="306">
        <f>+sum!H167/quantity!H167</f>
        <v>65.110689916603491</v>
      </c>
      <c r="E167" s="306">
        <f>+sum!I167/quantity!I167</f>
        <v>186.06792452830189</v>
      </c>
      <c r="F167" s="306">
        <f>+sum!J167/quantity!J167</f>
        <v>145.41580756013747</v>
      </c>
      <c r="G167" s="306">
        <f>+sum!K167/quantity!K167</f>
        <v>122.27053701015966</v>
      </c>
      <c r="H167" s="306">
        <f>+sum!L167/quantity!L167</f>
        <v>139.11577813677974</v>
      </c>
      <c r="I167" s="306">
        <f>+sum!M167/quantity!M167</f>
        <v>102.65357852882704</v>
      </c>
      <c r="J167" s="469">
        <f>+sum!N167/quantity!N167</f>
        <v>255.46799582983567</v>
      </c>
      <c r="K167" s="469">
        <f>+sum!O167/quantity!O167</f>
        <v>338.85662325472254</v>
      </c>
      <c r="L167" s="469"/>
      <c r="M167" s="300">
        <f t="shared" si="21"/>
        <v>285.77169857457432</v>
      </c>
      <c r="N167" s="37">
        <f t="shared" si="21"/>
        <v>223.33630275826005</v>
      </c>
      <c r="O167" s="37">
        <f t="shared" si="21"/>
        <v>187.78872895797741</v>
      </c>
      <c r="P167" s="37">
        <f t="shared" si="20"/>
        <v>213.66042705885175</v>
      </c>
      <c r="Q167" s="306">
        <f t="shared" si="22"/>
        <v>157.66009953251924</v>
      </c>
      <c r="R167" s="37">
        <f t="shared" ref="R167:V217" si="24">+D167/D$3*100</f>
        <v>41.229033100844518</v>
      </c>
      <c r="S167" s="37">
        <f t="shared" si="24"/>
        <v>100.76434591834953</v>
      </c>
      <c r="T167" s="37">
        <f t="shared" si="24"/>
        <v>77.460764790664612</v>
      </c>
      <c r="U167" s="37">
        <f t="shared" si="24"/>
        <v>78.257916932747122</v>
      </c>
      <c r="V167" s="315">
        <f t="shared" si="24"/>
        <v>86.90579936058235</v>
      </c>
      <c r="W167" s="334">
        <f t="shared" si="23"/>
        <v>66.260745494103105</v>
      </c>
      <c r="X167" s="325"/>
      <c r="Y167" s="327"/>
      <c r="Z167" s="327"/>
      <c r="AA167" s="327"/>
      <c r="AB167" s="345"/>
      <c r="AC167" s="327"/>
      <c r="AD167" s="327"/>
      <c r="AE167" s="345"/>
      <c r="AF167" s="345"/>
      <c r="AG167" s="345"/>
      <c r="AH167" s="345"/>
      <c r="AI167" s="345"/>
      <c r="AJ167" s="345"/>
      <c r="AK167" s="345"/>
      <c r="AL167" s="292"/>
      <c r="AM167" s="292"/>
      <c r="AN167" s="345"/>
      <c r="AO167" s="345"/>
      <c r="AP167" s="345"/>
      <c r="AQ167" s="345"/>
      <c r="AR167" s="292"/>
      <c r="AS167" s="292"/>
      <c r="AT167" s="345"/>
      <c r="AU167" s="345"/>
      <c r="AV167" s="46"/>
      <c r="AW167" s="46"/>
      <c r="AX167" s="292"/>
      <c r="AY167" s="292"/>
      <c r="AZ167" s="347"/>
      <c r="BA167" s="6"/>
      <c r="BB167" s="46"/>
      <c r="BC167" s="292"/>
      <c r="BD167" s="292"/>
    </row>
    <row r="168" spans="1:56" ht="13.5" thickBot="1">
      <c r="A168" s="35"/>
      <c r="B168" s="130" t="s">
        <v>196</v>
      </c>
      <c r="C168" s="130" t="s">
        <v>400</v>
      </c>
      <c r="D168" s="306">
        <f>+sum!H168/quantity!H168</f>
        <v>82.750330639235855</v>
      </c>
      <c r="E168" s="306">
        <f>+sum!I168/quantity!I168</f>
        <v>90.829762254182569</v>
      </c>
      <c r="F168" s="306">
        <f>+sum!J168/quantity!J168</f>
        <v>99.685176396139852</v>
      </c>
      <c r="G168" s="306">
        <f>+sum!K168/quantity!K168</f>
        <v>82.070076292738065</v>
      </c>
      <c r="H168" s="306">
        <f>+sum!L168/quantity!L168</f>
        <v>127.67885315533981</v>
      </c>
      <c r="I168" s="306">
        <f>+sum!M168/quantity!M168</f>
        <v>111.31023550724638</v>
      </c>
      <c r="J168" s="469">
        <f>+sum!N168/quantity!N168</f>
        <v>40.321397976138663</v>
      </c>
      <c r="K168" s="469">
        <f>+sum!O168/quantity!O168</f>
        <v>259.28148408901467</v>
      </c>
      <c r="L168" s="469"/>
      <c r="M168" s="300">
        <f t="shared" si="21"/>
        <v>109.76362457108524</v>
      </c>
      <c r="N168" s="37">
        <f t="shared" si="21"/>
        <v>120.46498863035889</v>
      </c>
      <c r="O168" s="37">
        <f t="shared" si="21"/>
        <v>99.177943651411525</v>
      </c>
      <c r="P168" s="37">
        <f t="shared" si="20"/>
        <v>154.29407008894924</v>
      </c>
      <c r="Q168" s="306">
        <f t="shared" si="22"/>
        <v>134.51334230013205</v>
      </c>
      <c r="R168" s="37">
        <f t="shared" si="24"/>
        <v>52.398709419309682</v>
      </c>
      <c r="S168" s="37">
        <f t="shared" si="24"/>
        <v>49.188497193506194</v>
      </c>
      <c r="T168" s="37">
        <f t="shared" si="24"/>
        <v>53.100760718493113</v>
      </c>
      <c r="U168" s="37">
        <f t="shared" si="24"/>
        <v>52.528052711894503</v>
      </c>
      <c r="V168" s="315">
        <f t="shared" si="24"/>
        <v>79.761138121928269</v>
      </c>
      <c r="W168" s="334">
        <f t="shared" si="23"/>
        <v>71.848437156656473</v>
      </c>
      <c r="X168" s="325"/>
      <c r="Y168" s="327"/>
      <c r="Z168" s="327"/>
      <c r="AA168" s="327"/>
      <c r="AB168" s="345"/>
      <c r="AC168" s="327"/>
      <c r="AD168" s="327"/>
      <c r="AE168" s="345"/>
      <c r="AF168" s="345"/>
      <c r="AG168" s="345"/>
      <c r="AH168" s="345"/>
      <c r="AI168" s="345"/>
      <c r="AJ168" s="345"/>
      <c r="AK168" s="345"/>
      <c r="AL168" s="292"/>
      <c r="AM168" s="292"/>
      <c r="AN168" s="345"/>
      <c r="AO168" s="345"/>
      <c r="AP168" s="345"/>
      <c r="AQ168" s="345"/>
      <c r="AR168" s="292"/>
      <c r="AS168" s="292"/>
      <c r="AT168" s="345"/>
      <c r="AU168" s="345"/>
      <c r="AV168" s="46"/>
      <c r="AW168" s="46"/>
      <c r="AX168" s="292"/>
      <c r="AY168" s="292"/>
      <c r="AZ168" s="347"/>
      <c r="BA168" s="6"/>
      <c r="BB168" s="46"/>
      <c r="BC168" s="292"/>
      <c r="BD168" s="292"/>
    </row>
    <row r="169" spans="1:56" ht="13.5" thickBot="1">
      <c r="A169" s="35"/>
      <c r="B169" s="130" t="s">
        <v>197</v>
      </c>
      <c r="C169" s="130" t="s">
        <v>400</v>
      </c>
      <c r="D169" s="306">
        <f>+sum!H169/quantity!H169</f>
        <v>82.402234636871512</v>
      </c>
      <c r="E169" s="306">
        <f>+sum!I169/quantity!I169</f>
        <v>71.553042121684868</v>
      </c>
      <c r="F169" s="306">
        <f>+sum!J169/quantity!J169</f>
        <v>71.031892697466475</v>
      </c>
      <c r="G169" s="306">
        <f>+sum!K169/quantity!K169</f>
        <v>86.727703455964331</v>
      </c>
      <c r="H169" s="306">
        <f>+sum!L169/quantity!L169</f>
        <v>66.168050314465404</v>
      </c>
      <c r="I169" s="306">
        <f>+sum!M169/quantity!M169</f>
        <v>60.308298171589314</v>
      </c>
      <c r="J169" s="469">
        <f>+sum!N169/quantity!N169</f>
        <v>2771.3176636272069</v>
      </c>
      <c r="K169" s="469">
        <f>+sum!O169/quantity!O169</f>
        <v>111.03726829865164</v>
      </c>
      <c r="L169" s="469"/>
      <c r="M169" s="300">
        <f t="shared" si="21"/>
        <v>86.833861286654852</v>
      </c>
      <c r="N169" s="37">
        <f t="shared" si="21"/>
        <v>86.201415544722025</v>
      </c>
      <c r="O169" s="37">
        <f t="shared" si="21"/>
        <v>105.24921300757705</v>
      </c>
      <c r="P169" s="37">
        <f t="shared" si="20"/>
        <v>80.298854279927497</v>
      </c>
      <c r="Q169" s="306">
        <f t="shared" si="22"/>
        <v>73.187697442132119</v>
      </c>
      <c r="R169" s="37">
        <f t="shared" si="24"/>
        <v>52.17828998246862</v>
      </c>
      <c r="S169" s="37">
        <f t="shared" si="24"/>
        <v>38.749265926073207</v>
      </c>
      <c r="T169" s="37">
        <f t="shared" si="24"/>
        <v>37.837597061782439</v>
      </c>
      <c r="U169" s="37">
        <f t="shared" si="24"/>
        <v>55.509115922675868</v>
      </c>
      <c r="V169" s="315">
        <f t="shared" si="24"/>
        <v>41.335263201101611</v>
      </c>
      <c r="W169" s="334">
        <f t="shared" si="23"/>
        <v>38.927749559242017</v>
      </c>
      <c r="X169" s="325"/>
      <c r="Y169" s="327"/>
      <c r="Z169" s="327"/>
      <c r="AA169" s="327"/>
      <c r="AB169" s="345"/>
      <c r="AC169" s="327"/>
      <c r="AD169" s="327"/>
      <c r="AE169" s="345"/>
      <c r="AF169" s="345"/>
      <c r="AG169" s="345"/>
      <c r="AH169" s="345"/>
      <c r="AI169" s="345"/>
      <c r="AJ169" s="345"/>
      <c r="AK169" s="345"/>
      <c r="AL169" s="292"/>
      <c r="AM169" s="292"/>
      <c r="AN169" s="345"/>
      <c r="AO169" s="345"/>
      <c r="AP169" s="345"/>
      <c r="AQ169" s="345"/>
      <c r="AR169" s="292"/>
      <c r="AS169" s="292"/>
      <c r="AT169" s="345"/>
      <c r="AU169" s="345"/>
      <c r="AV169" s="46"/>
      <c r="AW169" s="46"/>
      <c r="AX169" s="292"/>
      <c r="AY169" s="292"/>
      <c r="AZ169" s="347"/>
      <c r="BA169" s="6"/>
      <c r="BB169" s="46"/>
      <c r="BC169" s="292"/>
      <c r="BD169" s="292"/>
    </row>
    <row r="170" spans="1:56" ht="13.5" thickBot="1">
      <c r="A170" s="35"/>
      <c r="B170" s="130" t="s">
        <v>189</v>
      </c>
      <c r="C170" s="130" t="s">
        <v>399</v>
      </c>
      <c r="D170" s="306">
        <f>+sum!H170/quantity!H170</f>
        <v>113.5492348074355</v>
      </c>
      <c r="E170" s="306">
        <f>+sum!I170/quantity!I170</f>
        <v>108.4246240523634</v>
      </c>
      <c r="F170" s="306">
        <f>+sum!J170/quantity!J170</f>
        <v>99.20940746981185</v>
      </c>
      <c r="G170" s="306">
        <f>+sum!K170/quantity!K170</f>
        <v>109.5486876466162</v>
      </c>
      <c r="H170" s="306">
        <f>+sum!L170/quantity!L170</f>
        <v>66.653914334631295</v>
      </c>
      <c r="I170" s="306">
        <f>+sum!M170/quantity!M170</f>
        <v>109.41148568094766</v>
      </c>
      <c r="J170" s="469">
        <f>+sum!N170/quantity!N170</f>
        <v>4.1247248964877166</v>
      </c>
      <c r="K170" s="469">
        <f>+sum!O170/quantity!O170</f>
        <v>170.07017267208073</v>
      </c>
      <c r="L170" s="469"/>
      <c r="M170" s="300">
        <f t="shared" si="21"/>
        <v>95.486882176033362</v>
      </c>
      <c r="N170" s="37">
        <f t="shared" si="21"/>
        <v>87.371269069367045</v>
      </c>
      <c r="O170" s="37">
        <f t="shared" si="21"/>
        <v>96.476817155480006</v>
      </c>
      <c r="P170" s="37">
        <f t="shared" si="20"/>
        <v>58.70045222908594</v>
      </c>
      <c r="Q170" s="306">
        <f t="shared" si="22"/>
        <v>96.355986780972231</v>
      </c>
      <c r="R170" s="37">
        <f t="shared" si="24"/>
        <v>71.901022189253695</v>
      </c>
      <c r="S170" s="37">
        <f t="shared" si="24"/>
        <v>58.716924756247003</v>
      </c>
      <c r="T170" s="37">
        <f t="shared" si="24"/>
        <v>52.847325926806107</v>
      </c>
      <c r="U170" s="37">
        <f t="shared" si="24"/>
        <v>70.115436699423356</v>
      </c>
      <c r="V170" s="315">
        <f t="shared" si="24"/>
        <v>41.638783057861126</v>
      </c>
      <c r="W170" s="334">
        <f t="shared" si="23"/>
        <v>70.622833716421596</v>
      </c>
      <c r="X170" s="325"/>
      <c r="Y170" s="327"/>
      <c r="Z170" s="327"/>
      <c r="AA170" s="327"/>
      <c r="AB170" s="345"/>
      <c r="AC170" s="327"/>
      <c r="AD170" s="327"/>
      <c r="AE170" s="345"/>
      <c r="AF170" s="345"/>
      <c r="AG170" s="345"/>
      <c r="AH170" s="345"/>
      <c r="AI170" s="345"/>
      <c r="AJ170" s="345"/>
      <c r="AK170" s="345"/>
      <c r="AL170" s="292"/>
      <c r="AM170" s="292"/>
      <c r="AN170" s="345"/>
      <c r="AO170" s="345"/>
      <c r="AP170" s="345"/>
      <c r="AQ170" s="345"/>
      <c r="AR170" s="292"/>
      <c r="AS170" s="292"/>
      <c r="AT170" s="345"/>
      <c r="AU170" s="345"/>
      <c r="AV170" s="46"/>
      <c r="AW170" s="46"/>
      <c r="AX170" s="292"/>
      <c r="AY170" s="292"/>
      <c r="AZ170" s="347"/>
      <c r="BA170" s="6"/>
      <c r="BB170" s="46"/>
      <c r="BC170" s="292"/>
      <c r="BD170" s="292"/>
    </row>
    <row r="171" spans="1:56" ht="13.5" thickBot="1">
      <c r="A171" s="35"/>
      <c r="B171" s="130" t="s">
        <v>198</v>
      </c>
      <c r="C171" s="130" t="s">
        <v>399</v>
      </c>
      <c r="D171" s="306">
        <f>+sum!H171/quantity!H171</f>
        <v>460.51701323251416</v>
      </c>
      <c r="E171" s="306">
        <f>+sum!I171/quantity!I171</f>
        <v>594.43973634651604</v>
      </c>
      <c r="F171" s="306">
        <f>+sum!J171/quantity!J171</f>
        <v>585.63573543928919</v>
      </c>
      <c r="G171" s="306">
        <f>+sum!K171/quantity!K171</f>
        <v>128.47527047913448</v>
      </c>
      <c r="H171" s="306">
        <f>+sum!L171/quantity!L171</f>
        <v>150.3304721030043</v>
      </c>
      <c r="I171" s="306">
        <f>+sum!M171/quantity!M171</f>
        <v>162.19740777666999</v>
      </c>
      <c r="J171" s="469">
        <f>+sum!N171/quantity!N171</f>
        <v>864.91176169399341</v>
      </c>
      <c r="K171" s="469">
        <f>+sum!O171/quantity!O171</f>
        <v>118.65375896172716</v>
      </c>
      <c r="L171" s="469"/>
      <c r="M171" s="300">
        <f t="shared" si="21"/>
        <v>129.08095016380742</v>
      </c>
      <c r="N171" s="37">
        <f t="shared" si="21"/>
        <v>127.16918563519017</v>
      </c>
      <c r="O171" s="37">
        <f t="shared" si="21"/>
        <v>27.89805084014726</v>
      </c>
      <c r="P171" s="37">
        <f t="shared" si="20"/>
        <v>32.643847628513726</v>
      </c>
      <c r="Q171" s="306">
        <f t="shared" si="22"/>
        <v>35.220719998628333</v>
      </c>
      <c r="R171" s="37">
        <f t="shared" si="24"/>
        <v>291.60605127029532</v>
      </c>
      <c r="S171" s="37">
        <f t="shared" si="24"/>
        <v>321.91647954734935</v>
      </c>
      <c r="T171" s="37">
        <f t="shared" si="24"/>
        <v>311.95915160124696</v>
      </c>
      <c r="U171" s="37">
        <f t="shared" si="24"/>
        <v>82.229188575763786</v>
      </c>
      <c r="V171" s="315">
        <f t="shared" si="24"/>
        <v>93.911632608057616</v>
      </c>
      <c r="W171" s="334">
        <f t="shared" si="23"/>
        <v>104.69504629568409</v>
      </c>
      <c r="X171" s="325"/>
      <c r="Y171" s="327"/>
      <c r="Z171" s="327"/>
      <c r="AA171" s="327"/>
      <c r="AB171" s="345"/>
      <c r="AC171" s="327"/>
      <c r="AD171" s="327"/>
      <c r="AE171" s="345"/>
      <c r="AF171" s="345"/>
      <c r="AG171" s="345"/>
      <c r="AH171" s="345"/>
      <c r="AI171" s="345"/>
      <c r="AJ171" s="345"/>
      <c r="AK171" s="345"/>
      <c r="AL171" s="292"/>
      <c r="AM171" s="292"/>
      <c r="AN171" s="345"/>
      <c r="AO171" s="345"/>
      <c r="AP171" s="345"/>
      <c r="AQ171" s="345"/>
      <c r="AR171" s="292"/>
      <c r="AS171" s="292"/>
      <c r="AT171" s="345"/>
      <c r="AU171" s="345"/>
      <c r="AV171" s="46"/>
      <c r="AW171" s="46"/>
      <c r="AX171" s="292"/>
      <c r="AY171" s="292"/>
      <c r="AZ171" s="347"/>
      <c r="BA171" s="6"/>
      <c r="BB171" s="46"/>
      <c r="BC171" s="292"/>
      <c r="BD171" s="292"/>
    </row>
    <row r="172" spans="1:56" ht="13.5" thickBot="1">
      <c r="A172" s="35"/>
      <c r="B172" s="130" t="s">
        <v>199</v>
      </c>
      <c r="C172" s="130" t="s">
        <v>401</v>
      </c>
      <c r="D172" s="306">
        <f>+sum!H172/quantity!H172</f>
        <v>32.704112718964204</v>
      </c>
      <c r="E172" s="306">
        <f>+sum!I172/quantity!I172</f>
        <v>37.747751196172246</v>
      </c>
      <c r="F172" s="306">
        <f>+sum!J172/quantity!J172</f>
        <v>44.053672643146328</v>
      </c>
      <c r="G172" s="306">
        <f>+sum!K172/quantity!K172</f>
        <v>104.3020767778477</v>
      </c>
      <c r="H172" s="306">
        <f>+sum!L172/quantity!L172</f>
        <v>153.86662465868514</v>
      </c>
      <c r="I172" s="306">
        <f>+sum!M172/quantity!M172</f>
        <v>91.086659316427784</v>
      </c>
      <c r="J172" s="469">
        <f>+sum!N172/quantity!N172</f>
        <v>89.805586499389577</v>
      </c>
      <c r="K172" s="469">
        <f>+sum!O172/quantity!O172</f>
        <v>146.29264991306206</v>
      </c>
      <c r="L172" s="469"/>
      <c r="M172" s="300">
        <f t="shared" si="21"/>
        <v>115.4220312305962</v>
      </c>
      <c r="N172" s="37">
        <f t="shared" si="21"/>
        <v>134.70376958920161</v>
      </c>
      <c r="O172" s="37">
        <f t="shared" si="21"/>
        <v>318.92648387725814</v>
      </c>
      <c r="P172" s="37">
        <f t="shared" si="20"/>
        <v>470.48096360511306</v>
      </c>
      <c r="Q172" s="306">
        <f t="shared" si="22"/>
        <v>278.51744549427622</v>
      </c>
      <c r="R172" s="37">
        <f t="shared" si="24"/>
        <v>20.708718453927617</v>
      </c>
      <c r="S172" s="37">
        <f t="shared" si="24"/>
        <v>20.442144817885264</v>
      </c>
      <c r="T172" s="37">
        <f t="shared" si="24"/>
        <v>23.466714052834082</v>
      </c>
      <c r="U172" s="37">
        <f t="shared" si="24"/>
        <v>66.757400924112943</v>
      </c>
      <c r="V172" s="315">
        <f t="shared" si="24"/>
        <v>96.120671500901665</v>
      </c>
      <c r="W172" s="334">
        <f t="shared" si="23"/>
        <v>58.794540213510658</v>
      </c>
      <c r="X172" s="325"/>
      <c r="Y172" s="327"/>
      <c r="Z172" s="327"/>
      <c r="AA172" s="327"/>
      <c r="AB172" s="345"/>
      <c r="AC172" s="327"/>
      <c r="AD172" s="327"/>
      <c r="AE172" s="345"/>
      <c r="AF172" s="345"/>
      <c r="AG172" s="345"/>
      <c r="AH172" s="345"/>
      <c r="AI172" s="345"/>
      <c r="AJ172" s="345"/>
      <c r="AK172" s="345"/>
      <c r="AL172" s="292"/>
      <c r="AM172" s="292"/>
      <c r="AN172" s="345"/>
      <c r="AO172" s="345"/>
      <c r="AP172" s="345"/>
      <c r="AQ172" s="345"/>
      <c r="AR172" s="292"/>
      <c r="AS172" s="292"/>
      <c r="AT172" s="345"/>
      <c r="AU172" s="345"/>
      <c r="AV172" s="46"/>
      <c r="AW172" s="46"/>
      <c r="AX172" s="292"/>
      <c r="AY172" s="292"/>
      <c r="AZ172" s="347"/>
      <c r="BA172" s="6"/>
      <c r="BB172" s="46"/>
      <c r="BC172" s="292"/>
      <c r="BD172" s="292"/>
    </row>
    <row r="173" spans="1:56" ht="13.5" thickBot="1">
      <c r="A173" s="56"/>
      <c r="B173" s="131" t="s">
        <v>200</v>
      </c>
      <c r="C173" s="131"/>
      <c r="D173" s="310">
        <f>+sum!H173/quantity!H173</f>
        <v>118.82593739464845</v>
      </c>
      <c r="E173" s="310">
        <f>+sum!I173/quantity!I173</f>
        <v>161.61909659794534</v>
      </c>
      <c r="F173" s="310">
        <f>+sum!J173/quantity!J173</f>
        <v>157.50473370359762</v>
      </c>
      <c r="G173" s="310">
        <f>+sum!K173/quantity!K173</f>
        <v>125.89229003707371</v>
      </c>
      <c r="H173" s="310">
        <f>+sum!L173/quantity!L173</f>
        <v>139.26152586432568</v>
      </c>
      <c r="I173" s="310">
        <f>+sum!M173/quantity!M173</f>
        <v>132.90810928038627</v>
      </c>
      <c r="J173" s="470">
        <f>+sum!N173/quantity!N173</f>
        <v>133.63020668045067</v>
      </c>
      <c r="K173" s="470">
        <f>+sum!O173/quantity!O173</f>
        <v>142.56123833265147</v>
      </c>
      <c r="L173" s="470"/>
      <c r="M173" s="299">
        <f t="shared" si="21"/>
        <v>136.01331505693989</v>
      </c>
      <c r="N173" s="25">
        <f t="shared" si="21"/>
        <v>132.55080259159914</v>
      </c>
      <c r="O173" s="25">
        <f t="shared" si="21"/>
        <v>105.94680992833767</v>
      </c>
      <c r="P173" s="25">
        <f t="shared" si="20"/>
        <v>117.1979190046748</v>
      </c>
      <c r="Q173" s="25">
        <f t="shared" si="22"/>
        <v>111.85109261033446</v>
      </c>
      <c r="R173" s="25">
        <f t="shared" si="24"/>
        <v>75.242306791062802</v>
      </c>
      <c r="S173" s="25">
        <f t="shared" si="24"/>
        <v>87.524180204038416</v>
      </c>
      <c r="T173" s="25">
        <f t="shared" si="24"/>
        <v>83.900349869357143</v>
      </c>
      <c r="U173" s="25">
        <f t="shared" si="24"/>
        <v>80.57598025741882</v>
      </c>
      <c r="V173" s="314">
        <f t="shared" si="24"/>
        <v>86.9968481469746</v>
      </c>
      <c r="W173" s="314">
        <f t="shared" si="23"/>
        <v>85.789414546878774</v>
      </c>
      <c r="X173" s="323"/>
      <c r="Y173" s="324"/>
      <c r="Z173" s="324"/>
      <c r="AA173" s="324"/>
      <c r="AB173" s="344"/>
      <c r="AC173" s="324"/>
      <c r="AD173" s="324"/>
      <c r="AE173" s="344"/>
      <c r="AF173" s="344"/>
      <c r="AG173" s="344"/>
      <c r="AH173" s="344"/>
      <c r="AI173" s="344"/>
      <c r="AJ173" s="344"/>
      <c r="AK173" s="344"/>
      <c r="AL173" s="343"/>
      <c r="AM173" s="343"/>
      <c r="AN173" s="344"/>
      <c r="AO173" s="344"/>
      <c r="AP173" s="344"/>
      <c r="AQ173" s="344"/>
      <c r="AR173" s="343"/>
      <c r="AS173" s="343"/>
      <c r="AT173" s="344"/>
      <c r="AU173" s="344"/>
      <c r="AV173" s="93"/>
      <c r="AW173" s="93"/>
      <c r="AX173" s="343"/>
      <c r="AY173" s="343"/>
      <c r="AZ173" s="93"/>
      <c r="BA173" s="26"/>
      <c r="BB173" s="93"/>
      <c r="BC173" s="343"/>
      <c r="BD173" s="343"/>
    </row>
    <row r="174" spans="1:56" ht="13.5" thickBot="1">
      <c r="A174" s="35"/>
      <c r="B174" s="130" t="s">
        <v>201</v>
      </c>
      <c r="C174" s="130" t="s">
        <v>368</v>
      </c>
      <c r="D174" s="306">
        <f>+sum!H174/quantity!H174</f>
        <v>76.283994752377822</v>
      </c>
      <c r="E174" s="306">
        <f>+sum!I174/quantity!I174</f>
        <v>156.55055389484789</v>
      </c>
      <c r="F174" s="306">
        <f>+sum!J174/quantity!J174</f>
        <v>184.28234047384754</v>
      </c>
      <c r="G174" s="306">
        <f>+sum!K174/quantity!K174</f>
        <v>169.80881488736532</v>
      </c>
      <c r="H174" s="306">
        <f>+sum!L174/quantity!L174</f>
        <v>105.18632165808401</v>
      </c>
      <c r="I174" s="306">
        <f>+sum!M174/quantity!M174</f>
        <v>78.708626538450758</v>
      </c>
      <c r="J174" s="469">
        <f>+sum!N174/quantity!N174</f>
        <v>82.597154836066892</v>
      </c>
      <c r="K174" s="469">
        <f>+sum!O174/quantity!O174</f>
        <v>88.961739773598069</v>
      </c>
      <c r="L174" s="469"/>
      <c r="M174" s="300">
        <f t="shared" si="21"/>
        <v>205.22070770286723</v>
      </c>
      <c r="N174" s="37">
        <f t="shared" si="21"/>
        <v>241.57405635617076</v>
      </c>
      <c r="O174" s="37">
        <f t="shared" si="21"/>
        <v>222.60084233734005</v>
      </c>
      <c r="P174" s="37">
        <f t="shared" si="20"/>
        <v>137.88779939950021</v>
      </c>
      <c r="Q174" s="306">
        <f t="shared" si="22"/>
        <v>103.17842791786592</v>
      </c>
      <c r="R174" s="37">
        <f t="shared" si="24"/>
        <v>48.304131759912714</v>
      </c>
      <c r="S174" s="37">
        <f t="shared" si="24"/>
        <v>84.779331023119255</v>
      </c>
      <c r="T174" s="37">
        <f t="shared" si="24"/>
        <v>98.16436926648791</v>
      </c>
      <c r="U174" s="37">
        <f t="shared" si="24"/>
        <v>108.68427059250973</v>
      </c>
      <c r="V174" s="315">
        <f t="shared" si="24"/>
        <v>65.710025763629247</v>
      </c>
      <c r="W174" s="334">
        <f t="shared" si="23"/>
        <v>50.804778031095552</v>
      </c>
      <c r="X174" s="325"/>
      <c r="Y174" s="327"/>
      <c r="Z174" s="327"/>
      <c r="AA174" s="327"/>
      <c r="AB174" s="345"/>
      <c r="AC174" s="327"/>
      <c r="AD174" s="327"/>
      <c r="AE174" s="345"/>
      <c r="AF174" s="345"/>
      <c r="AG174" s="345"/>
      <c r="AH174" s="345"/>
      <c r="AI174" s="345"/>
      <c r="AJ174" s="345"/>
      <c r="AK174" s="345"/>
      <c r="AL174" s="292"/>
      <c r="AM174" s="292"/>
      <c r="AN174" s="345"/>
      <c r="AO174" s="345"/>
      <c r="AP174" s="345"/>
      <c r="AQ174" s="345"/>
      <c r="AR174" s="292"/>
      <c r="AS174" s="292"/>
      <c r="AT174" s="345"/>
      <c r="AU174" s="345"/>
      <c r="AV174" s="46"/>
      <c r="AW174" s="46"/>
      <c r="AX174" s="292"/>
      <c r="AY174" s="292"/>
      <c r="AZ174" s="347"/>
      <c r="BA174" s="6"/>
      <c r="BB174" s="46"/>
      <c r="BC174" s="292"/>
      <c r="BD174" s="292"/>
    </row>
    <row r="175" spans="1:56" ht="13.5" thickBot="1">
      <c r="A175" s="35"/>
      <c r="B175" s="130" t="s">
        <v>202</v>
      </c>
      <c r="C175" s="130" t="s">
        <v>378</v>
      </c>
      <c r="D175" s="306">
        <f>+sum!H175/quantity!H175</f>
        <v>57.588218634947609</v>
      </c>
      <c r="E175" s="306">
        <f>+sum!I175/quantity!I175</f>
        <v>112.69159570529433</v>
      </c>
      <c r="F175" s="306">
        <f>+sum!J175/quantity!J175</f>
        <v>119.61781984334203</v>
      </c>
      <c r="G175" s="306">
        <f>+sum!K175/quantity!K175</f>
        <v>149.12339011217284</v>
      </c>
      <c r="H175" s="306">
        <f>+sum!L175/quantity!L175</f>
        <v>180.80252479711453</v>
      </c>
      <c r="I175" s="306">
        <f>+sum!M175/quantity!M175</f>
        <v>177.9496826835902</v>
      </c>
      <c r="J175" s="469">
        <f>+sum!N175/quantity!N175</f>
        <v>169.92932153129249</v>
      </c>
      <c r="K175" s="469">
        <f>+sum!O175/quantity!O175</f>
        <v>204.8759348648212</v>
      </c>
      <c r="L175" s="469"/>
      <c r="M175" s="300">
        <f t="shared" si="21"/>
        <v>195.68515640264494</v>
      </c>
      <c r="N175" s="37">
        <f t="shared" si="21"/>
        <v>207.71231109196276</v>
      </c>
      <c r="O175" s="37">
        <f t="shared" si="21"/>
        <v>258.94773904618887</v>
      </c>
      <c r="P175" s="37">
        <f t="shared" si="20"/>
        <v>313.95748832451972</v>
      </c>
      <c r="Q175" s="306">
        <f t="shared" si="22"/>
        <v>309.00362418156277</v>
      </c>
      <c r="R175" s="37">
        <f t="shared" si="24"/>
        <v>36.465695193216938</v>
      </c>
      <c r="S175" s="37">
        <f t="shared" si="24"/>
        <v>61.027686316842178</v>
      </c>
      <c r="T175" s="37">
        <f t="shared" si="24"/>
        <v>63.718573400799905</v>
      </c>
      <c r="U175" s="37">
        <f t="shared" si="24"/>
        <v>95.444791210480901</v>
      </c>
      <c r="V175" s="315">
        <f t="shared" si="24"/>
        <v>112.94756176726275</v>
      </c>
      <c r="W175" s="334">
        <f t="shared" si="23"/>
        <v>114.86281144833758</v>
      </c>
      <c r="X175" s="325"/>
      <c r="Y175" s="327"/>
      <c r="Z175" s="327"/>
      <c r="AA175" s="327"/>
      <c r="AB175" s="345"/>
      <c r="AC175" s="327"/>
      <c r="AD175" s="327"/>
      <c r="AE175" s="345"/>
      <c r="AF175" s="345"/>
      <c r="AG175" s="345"/>
      <c r="AH175" s="345"/>
      <c r="AI175" s="345"/>
      <c r="AJ175" s="345"/>
      <c r="AK175" s="345"/>
      <c r="AL175" s="292"/>
      <c r="AM175" s="292"/>
      <c r="AN175" s="345"/>
      <c r="AO175" s="345"/>
      <c r="AP175" s="345"/>
      <c r="AQ175" s="345"/>
      <c r="AR175" s="292"/>
      <c r="AS175" s="292"/>
      <c r="AT175" s="345"/>
      <c r="AU175" s="345"/>
      <c r="AV175" s="46"/>
      <c r="AW175" s="46"/>
      <c r="AX175" s="292"/>
      <c r="AY175" s="292"/>
      <c r="AZ175" s="347"/>
      <c r="BA175" s="6"/>
      <c r="BB175" s="46"/>
      <c r="BC175" s="292"/>
      <c r="BD175" s="292"/>
    </row>
    <row r="176" spans="1:56" ht="13.5" thickBot="1">
      <c r="A176" s="35"/>
      <c r="B176" s="130" t="s">
        <v>203</v>
      </c>
      <c r="C176" s="130"/>
      <c r="D176" s="306">
        <f>+sum!H176/quantity!H176</f>
        <v>76.54738529352835</v>
      </c>
      <c r="E176" s="306">
        <f>+sum!I176/quantity!I176</f>
        <v>98.520126639529622</v>
      </c>
      <c r="F176" s="306">
        <f>+sum!J176/quantity!J176</f>
        <v>95.116570519196344</v>
      </c>
      <c r="G176" s="306">
        <f>+sum!K176/quantity!K176</f>
        <v>87.78694608164156</v>
      </c>
      <c r="H176" s="306">
        <f>+sum!L176/quantity!L176</f>
        <v>81.823078474883999</v>
      </c>
      <c r="I176" s="306">
        <f>+sum!M176/quantity!M176</f>
        <v>98.105795148247978</v>
      </c>
      <c r="J176" s="469">
        <f>+sum!N176/quantity!N176</f>
        <v>98.876180873969773</v>
      </c>
      <c r="K176" s="469">
        <f>+sum!O176/quantity!O176</f>
        <v>59.541593307491787</v>
      </c>
      <c r="L176" s="469"/>
      <c r="M176" s="300">
        <f t="shared" si="21"/>
        <v>128.70475753253316</v>
      </c>
      <c r="N176" s="37">
        <f t="shared" si="21"/>
        <v>124.25841869642269</v>
      </c>
      <c r="O176" s="37">
        <f t="shared" si="21"/>
        <v>114.68314135749252</v>
      </c>
      <c r="P176" s="37">
        <f t="shared" si="20"/>
        <v>106.89206190534854</v>
      </c>
      <c r="Q176" s="306">
        <f t="shared" si="22"/>
        <v>128.16348301388979</v>
      </c>
      <c r="R176" s="37">
        <f t="shared" si="24"/>
        <v>48.470914470301025</v>
      </c>
      <c r="S176" s="37">
        <f t="shared" si="24"/>
        <v>53.353183498938691</v>
      </c>
      <c r="T176" s="37">
        <f t="shared" si="24"/>
        <v>50.667134614200315</v>
      </c>
      <c r="U176" s="37">
        <f t="shared" si="24"/>
        <v>56.187072554247585</v>
      </c>
      <c r="V176" s="315">
        <f t="shared" si="24"/>
        <v>51.114978733842541</v>
      </c>
      <c r="W176" s="334">
        <f t="shared" si="23"/>
        <v>63.32524610419884</v>
      </c>
      <c r="X176" s="325"/>
      <c r="Y176" s="327"/>
      <c r="Z176" s="327"/>
      <c r="AA176" s="327"/>
      <c r="AB176" s="345"/>
      <c r="AC176" s="327"/>
      <c r="AD176" s="327"/>
      <c r="AE176" s="345"/>
      <c r="AF176" s="345"/>
      <c r="AG176" s="345"/>
      <c r="AH176" s="345"/>
      <c r="AI176" s="345"/>
      <c r="AJ176" s="345"/>
      <c r="AK176" s="345"/>
      <c r="AL176" s="292"/>
      <c r="AM176" s="292"/>
      <c r="AN176" s="345"/>
      <c r="AO176" s="345"/>
      <c r="AP176" s="345"/>
      <c r="AQ176" s="345"/>
      <c r="AR176" s="292"/>
      <c r="AS176" s="292"/>
      <c r="AT176" s="345"/>
      <c r="AU176" s="345"/>
      <c r="AV176" s="46"/>
      <c r="AW176" s="46"/>
      <c r="AX176" s="292"/>
      <c r="AY176" s="292"/>
      <c r="AZ176" s="347"/>
      <c r="BA176" s="6"/>
      <c r="BB176" s="46"/>
      <c r="BC176" s="292"/>
      <c r="BD176" s="292"/>
    </row>
    <row r="177" spans="1:56" ht="13.5" thickBot="1">
      <c r="A177" s="35"/>
      <c r="B177" s="130" t="s">
        <v>204</v>
      </c>
      <c r="C177" s="130" t="s">
        <v>372</v>
      </c>
      <c r="D177" s="306">
        <f>+sum!H177/quantity!H177</f>
        <v>66.901140058443431</v>
      </c>
      <c r="E177" s="306">
        <f>+sum!I177/quantity!I177</f>
        <v>89.537066529668635</v>
      </c>
      <c r="F177" s="306">
        <f>+sum!J177/quantity!J177</f>
        <v>76.43847634394163</v>
      </c>
      <c r="G177" s="306">
        <f>+sum!K177/quantity!K177</f>
        <v>53.591025443330764</v>
      </c>
      <c r="H177" s="306">
        <f>+sum!L177/quantity!L177</f>
        <v>177.55566636921947</v>
      </c>
      <c r="I177" s="306">
        <f>+sum!M177/quantity!M177</f>
        <v>136.03927867004791</v>
      </c>
      <c r="J177" s="469">
        <f>+sum!N177/quantity!N177</f>
        <v>69.629210125207578</v>
      </c>
      <c r="K177" s="469">
        <f>+sum!O177/quantity!O177</f>
        <v>118.25916906264021</v>
      </c>
      <c r="L177" s="469"/>
      <c r="M177" s="300">
        <f t="shared" si="21"/>
        <v>133.83488898911281</v>
      </c>
      <c r="N177" s="37">
        <f t="shared" si="21"/>
        <v>114.25586511256247</v>
      </c>
      <c r="O177" s="37">
        <f t="shared" si="21"/>
        <v>80.104801497425555</v>
      </c>
      <c r="P177" s="37">
        <f t="shared" si="20"/>
        <v>265.40006076744066</v>
      </c>
      <c r="Q177" s="306">
        <f t="shared" si="22"/>
        <v>203.34373756741192</v>
      </c>
      <c r="R177" s="37">
        <f t="shared" si="24"/>
        <v>42.362772096052225</v>
      </c>
      <c r="S177" s="37">
        <f t="shared" si="24"/>
        <v>48.488442955343935</v>
      </c>
      <c r="T177" s="37">
        <f t="shared" si="24"/>
        <v>40.717601039255591</v>
      </c>
      <c r="U177" s="37">
        <f t="shared" si="24"/>
        <v>34.300348391668848</v>
      </c>
      <c r="V177" s="315">
        <f t="shared" si="24"/>
        <v>110.91924527530142</v>
      </c>
      <c r="W177" s="334">
        <f t="shared" si="23"/>
        <v>87.810519129891759</v>
      </c>
      <c r="X177" s="325"/>
      <c r="Y177" s="327"/>
      <c r="Z177" s="327"/>
      <c r="AA177" s="327"/>
      <c r="AB177" s="345"/>
      <c r="AC177" s="327"/>
      <c r="AD177" s="327"/>
      <c r="AE177" s="345"/>
      <c r="AF177" s="345"/>
      <c r="AG177" s="345"/>
      <c r="AH177" s="345"/>
      <c r="AI177" s="345"/>
      <c r="AJ177" s="345"/>
      <c r="AK177" s="345"/>
      <c r="AL177" s="292"/>
      <c r="AM177" s="292"/>
      <c r="AN177" s="345"/>
      <c r="AO177" s="345"/>
      <c r="AP177" s="345"/>
      <c r="AQ177" s="345"/>
      <c r="AR177" s="292"/>
      <c r="AS177" s="292"/>
      <c r="AT177" s="345"/>
      <c r="AU177" s="345"/>
      <c r="AV177" s="46"/>
      <c r="AW177" s="46"/>
      <c r="AX177" s="292"/>
      <c r="AY177" s="292"/>
      <c r="AZ177" s="347"/>
      <c r="BA177" s="6"/>
      <c r="BB177" s="46"/>
      <c r="BC177" s="292"/>
      <c r="BD177" s="292"/>
    </row>
    <row r="178" spans="1:56" ht="13.5" thickBot="1">
      <c r="A178" s="35"/>
      <c r="B178" s="130" t="s">
        <v>205</v>
      </c>
      <c r="C178" s="130" t="s">
        <v>379</v>
      </c>
      <c r="D178" s="306">
        <f>+sum!H178/quantity!H178</f>
        <v>56.63111888111888</v>
      </c>
      <c r="E178" s="306">
        <f>+sum!I178/quantity!I178</f>
        <v>51.902213625617883</v>
      </c>
      <c r="F178" s="306">
        <f>+sum!J178/quantity!J178</f>
        <v>66.902053274139845</v>
      </c>
      <c r="G178" s="306">
        <f>+sum!K178/quantity!K178</f>
        <v>87.350587576944605</v>
      </c>
      <c r="H178" s="306">
        <f>+sum!L178/quantity!L178</f>
        <v>86.884364820846912</v>
      </c>
      <c r="I178" s="306">
        <f>+sum!M178/quantity!M178</f>
        <v>89.137931034482762</v>
      </c>
      <c r="J178" s="469">
        <f>+sum!N178/quantity!N178</f>
        <v>108.27132694798443</v>
      </c>
      <c r="K178" s="469">
        <f>+sum!O178/quantity!O178</f>
        <v>556.21150716405532</v>
      </c>
      <c r="L178" s="469"/>
      <c r="M178" s="300">
        <f t="shared" si="21"/>
        <v>91.649634778666467</v>
      </c>
      <c r="N178" s="37">
        <f t="shared" si="21"/>
        <v>118.13655565340657</v>
      </c>
      <c r="O178" s="37">
        <f t="shared" si="21"/>
        <v>154.2448556602115</v>
      </c>
      <c r="P178" s="37">
        <f t="shared" si="20"/>
        <v>153.42159317607025</v>
      </c>
      <c r="Q178" s="306">
        <f t="shared" si="22"/>
        <v>157.40097104844918</v>
      </c>
      <c r="R178" s="37">
        <f t="shared" si="24"/>
        <v>35.859645749078695</v>
      </c>
      <c r="S178" s="37">
        <f t="shared" si="24"/>
        <v>28.107437759399211</v>
      </c>
      <c r="T178" s="37">
        <f t="shared" si="24"/>
        <v>35.637695100909163</v>
      </c>
      <c r="U178" s="37">
        <f t="shared" si="24"/>
        <v>55.907786076503285</v>
      </c>
      <c r="V178" s="315">
        <f t="shared" si="24"/>
        <v>54.276770599436951</v>
      </c>
      <c r="W178" s="334">
        <f t="shared" si="23"/>
        <v>57.536676721778036</v>
      </c>
      <c r="X178" s="325"/>
      <c r="Y178" s="327"/>
      <c r="Z178" s="327"/>
      <c r="AA178" s="327"/>
      <c r="AB178" s="345"/>
      <c r="AC178" s="327"/>
      <c r="AD178" s="327"/>
      <c r="AE178" s="345"/>
      <c r="AF178" s="345"/>
      <c r="AG178" s="345"/>
      <c r="AH178" s="345"/>
      <c r="AI178" s="345"/>
      <c r="AJ178" s="345"/>
      <c r="AK178" s="345"/>
      <c r="AL178" s="292"/>
      <c r="AM178" s="292"/>
      <c r="AN178" s="345"/>
      <c r="AO178" s="345"/>
      <c r="AP178" s="345"/>
      <c r="AQ178" s="345"/>
      <c r="AR178" s="292"/>
      <c r="AS178" s="292"/>
      <c r="AT178" s="345"/>
      <c r="AU178" s="345"/>
      <c r="AV178" s="46"/>
      <c r="AW178" s="46"/>
      <c r="AX178" s="292"/>
      <c r="AY178" s="292"/>
      <c r="AZ178" s="347"/>
      <c r="BA178" s="6"/>
      <c r="BB178" s="46"/>
      <c r="BC178" s="292"/>
      <c r="BD178" s="292"/>
    </row>
    <row r="179" spans="1:56" ht="13.5" thickBot="1">
      <c r="A179" s="35"/>
      <c r="B179" s="130" t="s">
        <v>206</v>
      </c>
      <c r="C179" s="130" t="s">
        <v>368</v>
      </c>
      <c r="D179" s="306">
        <f>+sum!H179/quantity!H179</f>
        <v>34.305400981996726</v>
      </c>
      <c r="E179" s="306">
        <f>+sum!I179/quantity!I179</f>
        <v>18.562062710546773</v>
      </c>
      <c r="F179" s="306">
        <f>+sum!J179/quantity!J179</f>
        <v>111.30752047654505</v>
      </c>
      <c r="G179" s="306">
        <f>+sum!K179/quantity!K179</f>
        <v>57.927564604541892</v>
      </c>
      <c r="H179" s="306">
        <f>+sum!L179/quantity!L179</f>
        <v>57.947328244274807</v>
      </c>
      <c r="I179" s="306">
        <f>+sum!M179/quantity!M179</f>
        <v>60.061293984108964</v>
      </c>
      <c r="J179" s="469">
        <f>+sum!N179/quantity!N179</f>
        <v>165.61202212420051</v>
      </c>
      <c r="K179" s="469">
        <f>+sum!O179/quantity!O179</f>
        <v>28.440638851197239</v>
      </c>
      <c r="L179" s="469"/>
      <c r="M179" s="300">
        <f t="shared" si="21"/>
        <v>54.108280851426386</v>
      </c>
      <c r="N179" s="37">
        <f t="shared" si="21"/>
        <v>324.46063095125629</v>
      </c>
      <c r="O179" s="37">
        <f t="shared" si="21"/>
        <v>168.85843903979415</v>
      </c>
      <c r="P179" s="37">
        <f t="shared" si="20"/>
        <v>168.9160499091243</v>
      </c>
      <c r="Q179" s="306">
        <f t="shared" si="22"/>
        <v>175.07824501345658</v>
      </c>
      <c r="R179" s="37">
        <f t="shared" si="24"/>
        <v>21.722677404218611</v>
      </c>
      <c r="S179" s="37">
        <f t="shared" si="24"/>
        <v>10.052211377459287</v>
      </c>
      <c r="T179" s="37">
        <f t="shared" si="24"/>
        <v>59.291804706308035</v>
      </c>
      <c r="U179" s="37">
        <f t="shared" si="24"/>
        <v>37.075902746398363</v>
      </c>
      <c r="V179" s="315">
        <f t="shared" si="24"/>
        <v>36.199767915091257</v>
      </c>
      <c r="W179" s="334">
        <f t="shared" si="23"/>
        <v>38.768313504141247</v>
      </c>
      <c r="X179" s="325"/>
      <c r="Y179" s="327"/>
      <c r="Z179" s="327"/>
      <c r="AA179" s="327"/>
      <c r="AB179" s="345"/>
      <c r="AC179" s="327"/>
      <c r="AD179" s="327"/>
      <c r="AE179" s="345"/>
      <c r="AF179" s="345"/>
      <c r="AG179" s="345"/>
      <c r="AH179" s="345"/>
      <c r="AI179" s="345"/>
      <c r="AJ179" s="345"/>
      <c r="AK179" s="345"/>
      <c r="AL179" s="292"/>
      <c r="AM179" s="292"/>
      <c r="AN179" s="345"/>
      <c r="AO179" s="345"/>
      <c r="AP179" s="345"/>
      <c r="AQ179" s="345"/>
      <c r="AR179" s="292"/>
      <c r="AS179" s="292"/>
      <c r="AT179" s="345"/>
      <c r="AU179" s="345"/>
      <c r="AV179" s="46"/>
      <c r="AW179" s="46"/>
      <c r="AX179" s="292"/>
      <c r="AY179" s="292"/>
      <c r="AZ179" s="347"/>
      <c r="BA179" s="6"/>
      <c r="BB179" s="46"/>
      <c r="BC179" s="292"/>
      <c r="BD179" s="292"/>
    </row>
    <row r="180" spans="1:56" ht="13.5" thickBot="1">
      <c r="A180" s="60"/>
      <c r="B180" s="130" t="s">
        <v>207</v>
      </c>
      <c r="C180" s="130" t="s">
        <v>368</v>
      </c>
      <c r="D180" s="306">
        <f>+sum!H180/quantity!H180</f>
        <v>1302.3322724379377</v>
      </c>
      <c r="E180" s="306">
        <f>+sum!I180/quantity!I180</f>
        <v>2775.6888020833335</v>
      </c>
      <c r="F180" s="306">
        <f>+sum!J180/quantity!J180</f>
        <v>3661.3875838926174</v>
      </c>
      <c r="G180" s="306">
        <f>+sum!K180/quantity!K180</f>
        <v>3815.8566666666666</v>
      </c>
      <c r="H180" s="306">
        <f>+sum!L180/quantity!L180</f>
        <v>4410.51</v>
      </c>
      <c r="I180" s="306">
        <f>+sum!M180/quantity!M180</f>
        <v>4022.7624810892585</v>
      </c>
      <c r="J180" s="469">
        <f>+sum!N180/quantity!N180</f>
        <v>257.65907531976461</v>
      </c>
      <c r="K180" s="469">
        <f>+sum!O180/quantity!O180</f>
        <v>0.99751328206631074</v>
      </c>
      <c r="L180" s="469"/>
      <c r="M180" s="300">
        <f t="shared" si="21"/>
        <v>213.13215227994809</v>
      </c>
      <c r="N180" s="37">
        <f t="shared" si="21"/>
        <v>281.14081647063693</v>
      </c>
      <c r="O180" s="37">
        <f t="shared" si="21"/>
        <v>293.00177438768873</v>
      </c>
      <c r="P180" s="37">
        <f t="shared" si="20"/>
        <v>338.6624207464061</v>
      </c>
      <c r="Q180" s="306">
        <f t="shared" si="22"/>
        <v>308.88910351263388</v>
      </c>
      <c r="R180" s="37">
        <f t="shared" si="24"/>
        <v>824.65568153885636</v>
      </c>
      <c r="S180" s="37">
        <f t="shared" si="24"/>
        <v>1503.1632524727383</v>
      </c>
      <c r="T180" s="37">
        <f t="shared" si="24"/>
        <v>1950.3648688680275</v>
      </c>
      <c r="U180" s="37">
        <f t="shared" si="24"/>
        <v>2442.2972316090868</v>
      </c>
      <c r="V180" s="315">
        <f t="shared" si="24"/>
        <v>2755.2510741159749</v>
      </c>
      <c r="W180" s="334">
        <f t="shared" si="23"/>
        <v>2596.6093414642091</v>
      </c>
      <c r="X180" s="325"/>
      <c r="Y180" s="327"/>
      <c r="Z180" s="327"/>
      <c r="AA180" s="327"/>
      <c r="AB180" s="345"/>
      <c r="AC180" s="327"/>
      <c r="AD180" s="327"/>
      <c r="AE180" s="345"/>
      <c r="AF180" s="345"/>
      <c r="AG180" s="345"/>
      <c r="AH180" s="345"/>
      <c r="AI180" s="345"/>
      <c r="AJ180" s="345"/>
      <c r="AK180" s="345"/>
      <c r="AL180" s="292"/>
      <c r="AM180" s="292"/>
      <c r="AN180" s="345"/>
      <c r="AO180" s="346"/>
      <c r="AP180" s="345"/>
      <c r="AQ180" s="345"/>
      <c r="AR180" s="292"/>
      <c r="AS180" s="292"/>
      <c r="AT180" s="345"/>
      <c r="AU180" s="346"/>
      <c r="AV180" s="46"/>
      <c r="AW180" s="46"/>
      <c r="AX180" s="292"/>
      <c r="AY180" s="292"/>
      <c r="AZ180" s="347"/>
      <c r="BA180" s="6"/>
      <c r="BB180" s="46"/>
      <c r="BC180" s="292"/>
      <c r="BD180" s="292"/>
    </row>
    <row r="181" spans="1:56" ht="13.5" thickBot="1">
      <c r="A181" s="35"/>
      <c r="B181" s="130" t="s">
        <v>208</v>
      </c>
      <c r="C181" s="130" t="s">
        <v>378</v>
      </c>
      <c r="D181" s="306">
        <f>+sum!H181/quantity!H181</f>
        <v>10.25435091758651</v>
      </c>
      <c r="E181" s="306">
        <f>+sum!I181/quantity!I181</f>
        <v>9.0058282712198334</v>
      </c>
      <c r="F181" s="306">
        <f>+sum!J181/quantity!J181</f>
        <v>9.5370489460521615</v>
      </c>
      <c r="G181" s="306">
        <f>+sum!K181/quantity!K181</f>
        <v>9.9057838053450347</v>
      </c>
      <c r="H181" s="306">
        <f>+sum!L181/quantity!L181</f>
        <v>9.572668525088698</v>
      </c>
      <c r="I181" s="306">
        <f>+sum!M181/quantity!M181</f>
        <v>8.5075590984057179</v>
      </c>
      <c r="J181" s="469">
        <f>+sum!N181/quantity!N181</f>
        <v>174.36295159057403</v>
      </c>
      <c r="K181" s="469">
        <f>+sum!O181/quantity!O181</f>
        <v>417.74441352929682</v>
      </c>
      <c r="L181" s="469"/>
      <c r="M181" s="300">
        <f t="shared" si="21"/>
        <v>87.824459525512978</v>
      </c>
      <c r="N181" s="37">
        <f t="shared" si="21"/>
        <v>93.004901262895586</v>
      </c>
      <c r="O181" s="37">
        <f t="shared" si="21"/>
        <v>96.600788143073274</v>
      </c>
      <c r="P181" s="37">
        <f t="shared" si="20"/>
        <v>93.352261903493982</v>
      </c>
      <c r="Q181" s="306">
        <f t="shared" si="22"/>
        <v>82.965359453566251</v>
      </c>
      <c r="R181" s="37">
        <f t="shared" si="24"/>
        <v>6.4932037112547896</v>
      </c>
      <c r="S181" s="37">
        <f t="shared" si="24"/>
        <v>4.8770705509987931</v>
      </c>
      <c r="T181" s="37">
        <f t="shared" si="24"/>
        <v>5.0802393330016047</v>
      </c>
      <c r="U181" s="37">
        <f t="shared" si="24"/>
        <v>6.3400883413804774</v>
      </c>
      <c r="V181" s="315">
        <f t="shared" si="24"/>
        <v>5.9800579152766504</v>
      </c>
      <c r="W181" s="334">
        <f t="shared" si="23"/>
        <v>5.4914520884159943</v>
      </c>
      <c r="X181" s="325"/>
      <c r="Y181" s="327"/>
      <c r="Z181" s="327"/>
      <c r="AA181" s="327"/>
      <c r="AB181" s="345"/>
      <c r="AC181" s="327"/>
      <c r="AD181" s="327"/>
      <c r="AE181" s="345"/>
      <c r="AF181" s="345"/>
      <c r="AG181" s="345"/>
      <c r="AH181" s="345"/>
      <c r="AI181" s="345"/>
      <c r="AJ181" s="345"/>
      <c r="AK181" s="345"/>
      <c r="AL181" s="292"/>
      <c r="AM181" s="292"/>
      <c r="AN181" s="345"/>
      <c r="AO181" s="345"/>
      <c r="AP181" s="345"/>
      <c r="AQ181" s="345"/>
      <c r="AR181" s="292"/>
      <c r="AS181" s="292"/>
      <c r="AT181" s="345"/>
      <c r="AU181" s="345"/>
      <c r="AV181" s="46"/>
      <c r="AW181" s="46"/>
      <c r="AX181" s="292"/>
      <c r="AY181" s="292"/>
      <c r="AZ181" s="347"/>
      <c r="BA181" s="6"/>
      <c r="BB181" s="46"/>
      <c r="BC181" s="292"/>
      <c r="BD181" s="292"/>
    </row>
    <row r="182" spans="1:56" ht="13.5" thickBot="1">
      <c r="A182" s="35"/>
      <c r="B182" s="130" t="s">
        <v>209</v>
      </c>
      <c r="C182" s="130" t="s">
        <v>379</v>
      </c>
      <c r="D182" s="306">
        <f>+sum!H182/quantity!H182</f>
        <v>10377.696046128502</v>
      </c>
      <c r="E182" s="306">
        <f>+sum!I182/quantity!I182</f>
        <v>8044.1418100701085</v>
      </c>
      <c r="F182" s="306">
        <f>+sum!J182/quantity!J182</f>
        <v>12982.654789449329</v>
      </c>
      <c r="G182" s="306">
        <f>+sum!K182/quantity!K182</f>
        <v>14673.423200859292</v>
      </c>
      <c r="H182" s="306">
        <f>+sum!L182/quantity!L182</f>
        <v>15500.9266004415</v>
      </c>
      <c r="I182" s="306">
        <f>+sum!M182/quantity!M182</f>
        <v>18658.298602287166</v>
      </c>
      <c r="J182" s="469">
        <f>+sum!N182/quantity!N182</f>
        <v>127.819118488838</v>
      </c>
      <c r="K182" s="469">
        <f>+sum!O182/quantity!O182</f>
        <v>17.515859460497147</v>
      </c>
      <c r="L182" s="469"/>
      <c r="M182" s="300">
        <f t="shared" si="21"/>
        <v>77.513754250598353</v>
      </c>
      <c r="N182" s="37">
        <f t="shared" si="21"/>
        <v>125.1015132042977</v>
      </c>
      <c r="O182" s="37">
        <f t="shared" si="21"/>
        <v>141.3938424833068</v>
      </c>
      <c r="P182" s="37">
        <f t="shared" si="20"/>
        <v>149.36770677750067</v>
      </c>
      <c r="Q182" s="306">
        <f t="shared" si="22"/>
        <v>179.79230186885096</v>
      </c>
      <c r="R182" s="37">
        <f t="shared" si="24"/>
        <v>6571.3076354183841</v>
      </c>
      <c r="S182" s="37">
        <f t="shared" si="24"/>
        <v>4356.2730654464413</v>
      </c>
      <c r="T182" s="37">
        <f t="shared" si="24"/>
        <v>6915.6605865427637</v>
      </c>
      <c r="U182" s="37">
        <f t="shared" si="24"/>
        <v>9391.5636755277828</v>
      </c>
      <c r="V182" s="315">
        <f t="shared" si="24"/>
        <v>9683.4480968548596</v>
      </c>
      <c r="W182" s="334">
        <f t="shared" si="23"/>
        <v>12043.542882355045</v>
      </c>
      <c r="X182" s="325"/>
      <c r="Y182" s="327"/>
      <c r="Z182" s="327"/>
      <c r="AA182" s="327"/>
      <c r="AB182" s="345"/>
      <c r="AC182" s="327"/>
      <c r="AD182" s="327"/>
      <c r="AE182" s="345"/>
      <c r="AF182" s="345"/>
      <c r="AG182" s="345"/>
      <c r="AH182" s="345"/>
      <c r="AI182" s="345"/>
      <c r="AJ182" s="345"/>
      <c r="AK182" s="345"/>
      <c r="AL182" s="292"/>
      <c r="AM182" s="292"/>
      <c r="AN182" s="345"/>
      <c r="AO182" s="345"/>
      <c r="AP182" s="345"/>
      <c r="AQ182" s="345"/>
      <c r="AR182" s="292"/>
      <c r="AS182" s="292"/>
      <c r="AT182" s="345"/>
      <c r="AU182" s="345"/>
      <c r="AV182" s="46"/>
      <c r="AW182" s="46"/>
      <c r="AX182" s="292"/>
      <c r="AY182" s="292"/>
      <c r="AZ182" s="347"/>
      <c r="BA182" s="6"/>
      <c r="BB182" s="46"/>
      <c r="BC182" s="292"/>
      <c r="BD182" s="292"/>
    </row>
    <row r="183" spans="1:56" ht="13.5" thickBot="1">
      <c r="A183" s="35"/>
      <c r="B183" s="130" t="s">
        <v>200</v>
      </c>
      <c r="C183" s="130" t="s">
        <v>378</v>
      </c>
      <c r="D183" s="306">
        <f>+sum!H183/quantity!H183</f>
        <v>5.1650562079664164</v>
      </c>
      <c r="E183" s="306">
        <f>+sum!I183/quantity!I183</f>
        <v>7.6365170621682799</v>
      </c>
      <c r="F183" s="306">
        <f>+sum!J183/quantity!J183</f>
        <v>6.2409527050017015</v>
      </c>
      <c r="G183" s="306">
        <f>+sum!K183/quantity!K183</f>
        <v>4.5752812278860935</v>
      </c>
      <c r="H183" s="306">
        <f>+sum!L183/quantity!L183</f>
        <v>4.8224248626576447</v>
      </c>
      <c r="I183" s="306">
        <f>+sum!M183/quantity!M183</f>
        <v>4.8866167627015216</v>
      </c>
      <c r="J183" s="469">
        <f>+sum!N183/quantity!N183</f>
        <v>145.87823749861869</v>
      </c>
      <c r="K183" s="469">
        <f>+sum!O183/quantity!O183</f>
        <v>2197.1861502050165</v>
      </c>
      <c r="L183" s="469"/>
      <c r="M183" s="300">
        <f t="shared" si="21"/>
        <v>147.84964102404078</v>
      </c>
      <c r="N183" s="37">
        <f t="shared" si="21"/>
        <v>120.83029600676672</v>
      </c>
      <c r="O183" s="37">
        <f t="shared" si="21"/>
        <v>88.58144120153672</v>
      </c>
      <c r="P183" s="37">
        <f t="shared" si="20"/>
        <v>93.366357857242519</v>
      </c>
      <c r="Q183" s="306">
        <f t="shared" si="22"/>
        <v>94.609169115421452</v>
      </c>
      <c r="R183" s="37">
        <f t="shared" si="24"/>
        <v>3.270588495356531</v>
      </c>
      <c r="S183" s="37">
        <f t="shared" si="24"/>
        <v>4.1355255013158363</v>
      </c>
      <c r="T183" s="37">
        <f t="shared" si="24"/>
        <v>3.3244595457882005</v>
      </c>
      <c r="U183" s="37">
        <f t="shared" si="24"/>
        <v>2.9283585975100119</v>
      </c>
      <c r="V183" s="315">
        <f t="shared" si="24"/>
        <v>3.0125748003475921</v>
      </c>
      <c r="W183" s="334">
        <f t="shared" si="23"/>
        <v>3.1542092762957794</v>
      </c>
      <c r="X183" s="325"/>
      <c r="Y183" s="327"/>
      <c r="Z183" s="327"/>
      <c r="AA183" s="327"/>
      <c r="AB183" s="345"/>
      <c r="AC183" s="327"/>
      <c r="AD183" s="327"/>
      <c r="AE183" s="345"/>
      <c r="AF183" s="345"/>
      <c r="AG183" s="345"/>
      <c r="AH183" s="345"/>
      <c r="AI183" s="345"/>
      <c r="AJ183" s="345"/>
      <c r="AK183" s="345"/>
      <c r="AL183" s="292"/>
      <c r="AM183" s="292"/>
      <c r="AN183" s="345"/>
      <c r="AO183" s="345"/>
      <c r="AP183" s="345"/>
      <c r="AQ183" s="345"/>
      <c r="AR183" s="292"/>
      <c r="AS183" s="292"/>
      <c r="AT183" s="345"/>
      <c r="AU183" s="345"/>
      <c r="AV183" s="46"/>
      <c r="AW183" s="46"/>
      <c r="AX183" s="292"/>
      <c r="AY183" s="292"/>
      <c r="AZ183" s="347"/>
      <c r="BA183" s="6"/>
      <c r="BB183" s="46"/>
      <c r="BC183" s="292"/>
      <c r="BD183" s="292"/>
    </row>
    <row r="184" spans="1:56" ht="13.5" thickBot="1">
      <c r="A184" s="35"/>
      <c r="B184" s="130" t="s">
        <v>210</v>
      </c>
      <c r="C184" s="130" t="s">
        <v>368</v>
      </c>
      <c r="D184" s="306">
        <f>+sum!H184/quantity!H184</f>
        <v>61.449270889591851</v>
      </c>
      <c r="E184" s="306">
        <f>+sum!I184/quantity!I184</f>
        <v>145.98381452318461</v>
      </c>
      <c r="F184" s="306">
        <f>+sum!J184/quantity!J184</f>
        <v>178.85295774647886</v>
      </c>
      <c r="G184" s="306">
        <f>+sum!K184/quantity!K184</f>
        <v>250.05686452197554</v>
      </c>
      <c r="H184" s="306">
        <f>+sum!L184/quantity!L184</f>
        <v>156.64285714285714</v>
      </c>
      <c r="I184" s="306">
        <f>+sum!M184/quantity!M184</f>
        <v>231.83744486195067</v>
      </c>
      <c r="J184" s="469">
        <f>+sum!N184/quantity!N184</f>
        <v>173.67973813452014</v>
      </c>
      <c r="K184" s="469">
        <f>+sum!O184/quantity!O184</f>
        <v>266.45635205377653</v>
      </c>
      <c r="L184" s="469"/>
      <c r="M184" s="300">
        <f t="shared" si="21"/>
        <v>237.56801734145725</v>
      </c>
      <c r="N184" s="37">
        <f t="shared" si="21"/>
        <v>291.0579005369006</v>
      </c>
      <c r="O184" s="37">
        <f t="shared" si="21"/>
        <v>406.9321912236548</v>
      </c>
      <c r="P184" s="37">
        <f t="shared" si="20"/>
        <v>254.91410211246134</v>
      </c>
      <c r="Q184" s="306">
        <f t="shared" si="22"/>
        <v>377.28266178861827</v>
      </c>
      <c r="R184" s="37">
        <f t="shared" si="24"/>
        <v>38.910569474455727</v>
      </c>
      <c r="S184" s="37">
        <f t="shared" si="24"/>
        <v>79.056955261823717</v>
      </c>
      <c r="T184" s="37">
        <f t="shared" si="24"/>
        <v>95.272220569178813</v>
      </c>
      <c r="U184" s="37">
        <f t="shared" si="24"/>
        <v>160.04615511419524</v>
      </c>
      <c r="V184" s="315">
        <f t="shared" si="24"/>
        <v>97.854987381380468</v>
      </c>
      <c r="W184" s="334">
        <f t="shared" si="23"/>
        <v>149.64623883703203</v>
      </c>
      <c r="X184" s="325"/>
      <c r="Y184" s="327"/>
      <c r="Z184" s="327"/>
      <c r="AA184" s="327"/>
      <c r="AB184" s="345"/>
      <c r="AC184" s="327"/>
      <c r="AD184" s="327"/>
      <c r="AE184" s="345"/>
      <c r="AF184" s="345"/>
      <c r="AG184" s="345"/>
      <c r="AH184" s="345"/>
      <c r="AI184" s="345"/>
      <c r="AJ184" s="345"/>
      <c r="AK184" s="345"/>
      <c r="AL184" s="292"/>
      <c r="AM184" s="292"/>
      <c r="AN184" s="345"/>
      <c r="AO184" s="345"/>
      <c r="AP184" s="345"/>
      <c r="AQ184" s="345"/>
      <c r="AR184" s="292"/>
      <c r="AS184" s="292"/>
      <c r="AT184" s="345"/>
      <c r="AU184" s="345"/>
      <c r="AV184" s="46"/>
      <c r="AW184" s="46"/>
      <c r="AX184" s="292"/>
      <c r="AY184" s="292"/>
      <c r="AZ184" s="347"/>
      <c r="BA184" s="6"/>
      <c r="BB184" s="46"/>
      <c r="BC184" s="292"/>
      <c r="BD184" s="292"/>
    </row>
    <row r="185" spans="1:56" ht="13.5" thickBot="1">
      <c r="A185" s="35"/>
      <c r="B185" s="130" t="s">
        <v>211</v>
      </c>
      <c r="C185" s="130" t="s">
        <v>379</v>
      </c>
      <c r="D185" s="306">
        <f>+sum!H185/quantity!H185</f>
        <v>174.43557678797245</v>
      </c>
      <c r="E185" s="306">
        <f>+sum!I185/quantity!I185</f>
        <v>142.24386768447837</v>
      </c>
      <c r="F185" s="306">
        <f>+sum!J185/quantity!J185</f>
        <v>146.29652857521421</v>
      </c>
      <c r="G185" s="306">
        <f>+sum!K185/quantity!K185</f>
        <v>182.38461538461539</v>
      </c>
      <c r="H185" s="306">
        <f>+sum!L185/quantity!L185</f>
        <v>218.65544098288723</v>
      </c>
      <c r="I185" s="306">
        <f>+sum!M185/quantity!M185</f>
        <v>182.09983326385995</v>
      </c>
      <c r="J185" s="469">
        <f>+sum!N185/quantity!N185</f>
        <v>150.86735843058949</v>
      </c>
      <c r="K185" s="469">
        <f>+sum!O185/quantity!O185</f>
        <v>345.94400683467325</v>
      </c>
      <c r="L185" s="469"/>
      <c r="M185" s="300">
        <f t="shared" si="21"/>
        <v>81.545215892155241</v>
      </c>
      <c r="N185" s="37">
        <f t="shared" si="21"/>
        <v>83.868515396396788</v>
      </c>
      <c r="O185" s="37">
        <f t="shared" si="21"/>
        <v>104.55700536726236</v>
      </c>
      <c r="P185" s="37">
        <f t="shared" si="20"/>
        <v>125.35025538320335</v>
      </c>
      <c r="Q185" s="306">
        <f t="shared" si="22"/>
        <v>104.39374617094508</v>
      </c>
      <c r="R185" s="37">
        <f t="shared" si="24"/>
        <v>110.45513691481068</v>
      </c>
      <c r="S185" s="37">
        <f t="shared" si="24"/>
        <v>77.031601897309173</v>
      </c>
      <c r="T185" s="37">
        <f t="shared" si="24"/>
        <v>77.929911333531649</v>
      </c>
      <c r="U185" s="37">
        <f t="shared" si="24"/>
        <v>116.73327384989152</v>
      </c>
      <c r="V185" s="315">
        <f t="shared" si="24"/>
        <v>136.59432551550779</v>
      </c>
      <c r="W185" s="334">
        <f t="shared" si="23"/>
        <v>117.54164715287403</v>
      </c>
      <c r="X185" s="325"/>
      <c r="Y185" s="327"/>
      <c r="Z185" s="327"/>
      <c r="AA185" s="327"/>
      <c r="AB185" s="345"/>
      <c r="AC185" s="327"/>
      <c r="AD185" s="327"/>
      <c r="AE185" s="345"/>
      <c r="AF185" s="345"/>
      <c r="AG185" s="345"/>
      <c r="AH185" s="345"/>
      <c r="AI185" s="345"/>
      <c r="AJ185" s="345"/>
      <c r="AK185" s="345"/>
      <c r="AL185" s="292"/>
      <c r="AM185" s="292"/>
      <c r="AN185" s="345"/>
      <c r="AO185" s="345"/>
      <c r="AP185" s="345"/>
      <c r="AQ185" s="345"/>
      <c r="AR185" s="292"/>
      <c r="AS185" s="292"/>
      <c r="AT185" s="345"/>
      <c r="AU185" s="345"/>
      <c r="AV185" s="46"/>
      <c r="AW185" s="46"/>
      <c r="AX185" s="292"/>
      <c r="AY185" s="292"/>
      <c r="AZ185" s="347"/>
      <c r="BA185" s="6"/>
      <c r="BB185" s="46"/>
      <c r="BC185" s="292"/>
      <c r="BD185" s="292"/>
    </row>
    <row r="186" spans="1:56" ht="13.5" thickBot="1">
      <c r="A186" s="35"/>
      <c r="B186" s="130" t="s">
        <v>212</v>
      </c>
      <c r="C186" s="130"/>
      <c r="D186" s="306">
        <f>+sum!H186/quantity!H186</f>
        <v>26.378865465185875</v>
      </c>
      <c r="E186" s="306">
        <f>+sum!I186/quantity!I186</f>
        <v>40.546563375638698</v>
      </c>
      <c r="F186" s="306">
        <f>+sum!J186/quantity!J186</f>
        <v>35.370787327704406</v>
      </c>
      <c r="G186" s="306">
        <f>+sum!K186/quantity!K186</f>
        <v>30.653815044486386</v>
      </c>
      <c r="H186" s="306">
        <f>+sum!L186/quantity!L186</f>
        <v>35.769734026291651</v>
      </c>
      <c r="I186" s="306">
        <f>+sum!M186/quantity!M186</f>
        <v>49.389870346500871</v>
      </c>
      <c r="J186" s="469">
        <f>+sum!N186/quantity!N186</f>
        <v>104.79740555219027</v>
      </c>
      <c r="K186" s="469">
        <f>+sum!O186/quantity!O186</f>
        <v>342.0265196018579</v>
      </c>
      <c r="L186" s="469"/>
      <c r="M186" s="300">
        <f t="shared" si="21"/>
        <v>153.7085187729206</v>
      </c>
      <c r="N186" s="37">
        <f t="shared" si="21"/>
        <v>134.08759893175025</v>
      </c>
      <c r="O186" s="37">
        <f t="shared" si="21"/>
        <v>116.20596452467782</v>
      </c>
      <c r="P186" s="37">
        <f t="shared" si="20"/>
        <v>135.59997139945079</v>
      </c>
      <c r="Q186" s="306">
        <f t="shared" si="22"/>
        <v>187.2327314898524</v>
      </c>
      <c r="R186" s="37">
        <f t="shared" si="24"/>
        <v>16.703480163086656</v>
      </c>
      <c r="S186" s="37">
        <f t="shared" si="24"/>
        <v>21.957830443589927</v>
      </c>
      <c r="T186" s="37">
        <f t="shared" si="24"/>
        <v>18.841474552337463</v>
      </c>
      <c r="U186" s="37">
        <f t="shared" si="24"/>
        <v>19.619638304392829</v>
      </c>
      <c r="V186" s="315">
        <f t="shared" si="24"/>
        <v>22.345397266253293</v>
      </c>
      <c r="W186" s="334">
        <f t="shared" si="23"/>
        <v>31.880131953677914</v>
      </c>
      <c r="X186" s="325"/>
      <c r="Y186" s="327"/>
      <c r="Z186" s="327"/>
      <c r="AA186" s="327"/>
      <c r="AB186" s="345"/>
      <c r="AC186" s="327"/>
      <c r="AD186" s="327"/>
      <c r="AE186" s="345"/>
      <c r="AF186" s="345"/>
      <c r="AG186" s="345"/>
      <c r="AH186" s="345"/>
      <c r="AI186" s="345"/>
      <c r="AJ186" s="345"/>
      <c r="AK186" s="345"/>
      <c r="AL186" s="292"/>
      <c r="AM186" s="292"/>
      <c r="AN186" s="345"/>
      <c r="AO186" s="345"/>
      <c r="AP186" s="345"/>
      <c r="AQ186" s="345"/>
      <c r="AR186" s="292"/>
      <c r="AS186" s="292"/>
      <c r="AT186" s="345"/>
      <c r="AU186" s="345"/>
      <c r="AV186" s="46"/>
      <c r="AW186" s="46"/>
      <c r="AX186" s="292"/>
      <c r="AY186" s="292"/>
      <c r="AZ186" s="347"/>
      <c r="BA186" s="6"/>
      <c r="BB186" s="46"/>
      <c r="BC186" s="292"/>
      <c r="BD186" s="292"/>
    </row>
    <row r="187" spans="1:56" ht="13.5" thickBot="1">
      <c r="A187" s="35"/>
      <c r="B187" s="130" t="s">
        <v>213</v>
      </c>
      <c r="C187" s="130" t="s">
        <v>368</v>
      </c>
      <c r="D187" s="306">
        <f>+sum!H187/quantity!H187</f>
        <v>104.39438156279832</v>
      </c>
      <c r="E187" s="306">
        <f>+sum!I187/quantity!I187</f>
        <v>161.47144913627639</v>
      </c>
      <c r="F187" s="306">
        <f>+sum!J187/quantity!J187</f>
        <v>274.14622057001242</v>
      </c>
      <c r="G187" s="306">
        <f>+sum!K187/quantity!K187</f>
        <v>216.72394627142197</v>
      </c>
      <c r="H187" s="306">
        <f>+sum!L187/quantity!L187</f>
        <v>210.84351648351648</v>
      </c>
      <c r="I187" s="306">
        <f>+sum!M187/quantity!M187</f>
        <v>184.64598759255554</v>
      </c>
      <c r="J187" s="469">
        <f>+sum!N187/quantity!N187</f>
        <v>175.44011029197375</v>
      </c>
      <c r="K187" s="469">
        <f>+sum!O187/quantity!O187</f>
        <v>234.59330109914822</v>
      </c>
      <c r="L187" s="469"/>
      <c r="M187" s="300">
        <f t="shared" si="21"/>
        <v>154.67446304966464</v>
      </c>
      <c r="N187" s="37">
        <f t="shared" si="21"/>
        <v>262.60629783519539</v>
      </c>
      <c r="O187" s="37">
        <f t="shared" si="21"/>
        <v>207.60115920707088</v>
      </c>
      <c r="P187" s="37">
        <f t="shared" si="20"/>
        <v>201.96826048218296</v>
      </c>
      <c r="Q187" s="306">
        <f t="shared" si="22"/>
        <v>176.8734914929133</v>
      </c>
      <c r="R187" s="37">
        <f t="shared" si="24"/>
        <v>66.104036349601742</v>
      </c>
      <c r="S187" s="37">
        <f t="shared" si="24"/>
        <v>87.44422230726876</v>
      </c>
      <c r="T187" s="37">
        <f t="shared" si="24"/>
        <v>146.03347645709914</v>
      </c>
      <c r="U187" s="37">
        <f t="shared" si="24"/>
        <v>138.71178617001434</v>
      </c>
      <c r="V187" s="315">
        <f t="shared" si="24"/>
        <v>131.7142065796468</v>
      </c>
      <c r="W187" s="334">
        <f t="shared" si="23"/>
        <v>119.18513670657751</v>
      </c>
      <c r="X187" s="325"/>
      <c r="Y187" s="327"/>
      <c r="Z187" s="327"/>
      <c r="AA187" s="327"/>
      <c r="AB187" s="345"/>
      <c r="AC187" s="327"/>
      <c r="AD187" s="327"/>
      <c r="AE187" s="345"/>
      <c r="AF187" s="345"/>
      <c r="AG187" s="345"/>
      <c r="AH187" s="345"/>
      <c r="AI187" s="345"/>
      <c r="AJ187" s="345"/>
      <c r="AK187" s="345"/>
      <c r="AL187" s="292"/>
      <c r="AM187" s="292"/>
      <c r="AN187" s="345"/>
      <c r="AO187" s="345"/>
      <c r="AP187" s="345"/>
      <c r="AQ187" s="345"/>
      <c r="AR187" s="292"/>
      <c r="AS187" s="292"/>
      <c r="AT187" s="345"/>
      <c r="AU187" s="345"/>
      <c r="AV187" s="46"/>
      <c r="AW187" s="46"/>
      <c r="AX187" s="292"/>
      <c r="AY187" s="292"/>
      <c r="AZ187" s="347"/>
      <c r="BA187" s="6"/>
      <c r="BB187" s="46"/>
      <c r="BC187" s="292"/>
      <c r="BD187" s="292"/>
    </row>
    <row r="188" spans="1:56" ht="13.5" thickBot="1">
      <c r="A188" s="35"/>
      <c r="B188" s="130" t="s">
        <v>214</v>
      </c>
      <c r="C188" s="130" t="s">
        <v>372</v>
      </c>
      <c r="D188" s="306">
        <f>+sum!H188/quantity!H188</f>
        <v>89.846621768411907</v>
      </c>
      <c r="E188" s="306">
        <f>+sum!I188/quantity!I188</f>
        <v>190.33973240255963</v>
      </c>
      <c r="F188" s="306">
        <f>+sum!J188/quantity!J188</f>
        <v>89.013568198048077</v>
      </c>
      <c r="G188" s="306">
        <f>+sum!K188/quantity!K188</f>
        <v>83.397631133671737</v>
      </c>
      <c r="H188" s="306">
        <f>+sum!L188/quantity!L188</f>
        <v>167.65075154730326</v>
      </c>
      <c r="I188" s="306">
        <f>+sum!M188/quantity!M188</f>
        <v>161.93875214653693</v>
      </c>
      <c r="J188" s="469">
        <f>+sum!N188/quantity!N188</f>
        <v>133.78576858061967</v>
      </c>
      <c r="K188" s="469">
        <f>+sum!O188/quantity!O188</f>
        <v>276.21324316881373</v>
      </c>
      <c r="L188" s="469"/>
      <c r="M188" s="300">
        <f t="shared" si="21"/>
        <v>211.84962623656364</v>
      </c>
      <c r="N188" s="37">
        <f t="shared" si="21"/>
        <v>99.072804793360945</v>
      </c>
      <c r="O188" s="37">
        <f t="shared" si="21"/>
        <v>92.822222463340864</v>
      </c>
      <c r="P188" s="37">
        <f t="shared" si="20"/>
        <v>186.59661125538898</v>
      </c>
      <c r="Q188" s="306">
        <f t="shared" si="22"/>
        <v>180.23911078587824</v>
      </c>
      <c r="R188" s="37">
        <f t="shared" si="24"/>
        <v>56.892183873854229</v>
      </c>
      <c r="S188" s="37">
        <f t="shared" si="24"/>
        <v>103.07772651540652</v>
      </c>
      <c r="T188" s="37">
        <f t="shared" si="24"/>
        <v>47.416159116781706</v>
      </c>
      <c r="U188" s="37">
        <f t="shared" si="24"/>
        <v>53.377739635710185</v>
      </c>
      <c r="V188" s="315">
        <f t="shared" si="24"/>
        <v>104.73163268580228</v>
      </c>
      <c r="W188" s="334">
        <f t="shared" si="23"/>
        <v>104.5280894771836</v>
      </c>
      <c r="X188" s="325"/>
      <c r="Y188" s="327"/>
      <c r="Z188" s="327"/>
      <c r="AA188" s="327"/>
      <c r="AB188" s="345"/>
      <c r="AC188" s="327"/>
      <c r="AD188" s="327"/>
      <c r="AE188" s="345"/>
      <c r="AF188" s="345"/>
      <c r="AG188" s="345"/>
      <c r="AH188" s="345"/>
      <c r="AI188" s="345"/>
      <c r="AJ188" s="345"/>
      <c r="AK188" s="345"/>
      <c r="AL188" s="292"/>
      <c r="AM188" s="292"/>
      <c r="AN188" s="345"/>
      <c r="AO188" s="345"/>
      <c r="AP188" s="345"/>
      <c r="AQ188" s="345"/>
      <c r="AR188" s="292"/>
      <c r="AS188" s="292"/>
      <c r="AT188" s="345"/>
      <c r="AU188" s="345"/>
      <c r="AV188" s="46"/>
      <c r="AW188" s="46"/>
      <c r="AX188" s="292"/>
      <c r="AY188" s="292"/>
      <c r="AZ188" s="347"/>
      <c r="BA188" s="6"/>
      <c r="BB188" s="46"/>
      <c r="BC188" s="292"/>
      <c r="BD188" s="292"/>
    </row>
    <row r="189" spans="1:56" ht="13.5" thickBot="1">
      <c r="A189" s="35"/>
      <c r="B189" s="130" t="s">
        <v>215</v>
      </c>
      <c r="C189" s="130" t="s">
        <v>379</v>
      </c>
      <c r="D189" s="306">
        <f>+sum!H189/quantity!H189</f>
        <v>50.52954452195322</v>
      </c>
      <c r="E189" s="306">
        <f>+sum!I189/quantity!I189</f>
        <v>349.24549310710501</v>
      </c>
      <c r="F189" s="306">
        <f>+sum!J189/quantity!J189</f>
        <v>71.358384111938619</v>
      </c>
      <c r="G189" s="306">
        <f>+sum!K189/quantity!K189</f>
        <v>111.00898472596586</v>
      </c>
      <c r="H189" s="306">
        <f>+sum!L189/quantity!L189</f>
        <v>103.95120311869874</v>
      </c>
      <c r="I189" s="306">
        <f>+sum!M189/quantity!M189</f>
        <v>114.75011116051579</v>
      </c>
      <c r="J189" s="469">
        <f>+sum!N189/quantity!N189</f>
        <v>151.07578035811937</v>
      </c>
      <c r="K189" s="469">
        <f>+sum!O189/quantity!O189</f>
        <v>134.0951778566382</v>
      </c>
      <c r="L189" s="469"/>
      <c r="M189" s="300">
        <f t="shared" si="21"/>
        <v>691.17087124221109</v>
      </c>
      <c r="N189" s="37">
        <f t="shared" si="21"/>
        <v>141.22111091054074</v>
      </c>
      <c r="O189" s="37">
        <f t="shared" si="21"/>
        <v>219.69124356095585</v>
      </c>
      <c r="P189" s="37">
        <f t="shared" si="20"/>
        <v>205.72361002291598</v>
      </c>
      <c r="Q189" s="306">
        <f t="shared" si="22"/>
        <v>227.09508317586574</v>
      </c>
      <c r="R189" s="37">
        <f t="shared" si="24"/>
        <v>31.996040378846608</v>
      </c>
      <c r="S189" s="37">
        <f t="shared" si="24"/>
        <v>189.13251043715533</v>
      </c>
      <c r="T189" s="37">
        <f t="shared" si="24"/>
        <v>38.011514018177564</v>
      </c>
      <c r="U189" s="37">
        <f t="shared" si="24"/>
        <v>71.050083837869991</v>
      </c>
      <c r="V189" s="315">
        <f t="shared" si="24"/>
        <v>64.938445678264557</v>
      </c>
      <c r="W189" s="334">
        <f t="shared" si="23"/>
        <v>74.068805198951651</v>
      </c>
      <c r="X189" s="325"/>
      <c r="Y189" s="327"/>
      <c r="Z189" s="327"/>
      <c r="AA189" s="327"/>
      <c r="AB189" s="345"/>
      <c r="AC189" s="327"/>
      <c r="AD189" s="327"/>
      <c r="AE189" s="345"/>
      <c r="AF189" s="345"/>
      <c r="AG189" s="345"/>
      <c r="AH189" s="345"/>
      <c r="AI189" s="345"/>
      <c r="AJ189" s="345"/>
      <c r="AK189" s="345"/>
      <c r="AL189" s="292"/>
      <c r="AM189" s="292"/>
      <c r="AN189" s="345"/>
      <c r="AO189" s="345"/>
      <c r="AP189" s="345"/>
      <c r="AQ189" s="345"/>
      <c r="AR189" s="292"/>
      <c r="AS189" s="292"/>
      <c r="AT189" s="345"/>
      <c r="AU189" s="345"/>
      <c r="AV189" s="46"/>
      <c r="AW189" s="46"/>
      <c r="AX189" s="292"/>
      <c r="AY189" s="292"/>
      <c r="AZ189" s="347"/>
      <c r="BA189" s="6"/>
      <c r="BB189" s="46"/>
      <c r="BC189" s="292"/>
      <c r="BD189" s="292"/>
    </row>
    <row r="190" spans="1:56" ht="13.5" thickBot="1">
      <c r="A190" s="60"/>
      <c r="B190" s="130" t="s">
        <v>216</v>
      </c>
      <c r="C190" s="130" t="s">
        <v>379</v>
      </c>
      <c r="D190" s="306">
        <f>+sum!H190/quantity!H190</f>
        <v>87.31857555341675</v>
      </c>
      <c r="E190" s="306">
        <f>+sum!I190/quantity!I190</f>
        <v>119.33688524590164</v>
      </c>
      <c r="F190" s="306">
        <f>+sum!J190/quantity!J190</f>
        <v>86.763416815742403</v>
      </c>
      <c r="G190" s="306">
        <f>+sum!K190/quantity!K190</f>
        <v>128.55843408175014</v>
      </c>
      <c r="H190" s="306">
        <f>+sum!L190/quantity!L190</f>
        <v>108.84998760228117</v>
      </c>
      <c r="I190" s="306">
        <f>+sum!M190/quantity!M190</f>
        <v>114.96363636363637</v>
      </c>
      <c r="J190" s="469">
        <f>+sum!N190/quantity!N190</f>
        <v>151.32203770244124</v>
      </c>
      <c r="K190" s="469">
        <f>+sum!O190/quantity!O190</f>
        <v>226.89909439254734</v>
      </c>
      <c r="L190" s="469"/>
      <c r="M190" s="300">
        <f t="shared" si="21"/>
        <v>136.66838297527866</v>
      </c>
      <c r="N190" s="37">
        <f t="shared" si="21"/>
        <v>99.364214619677654</v>
      </c>
      <c r="O190" s="37">
        <f t="shared" si="21"/>
        <v>147.22919294887612</v>
      </c>
      <c r="P190" s="37">
        <f t="shared" si="20"/>
        <v>124.65845544593508</v>
      </c>
      <c r="Q190" s="306">
        <f t="shared" si="22"/>
        <v>131.65999975951038</v>
      </c>
      <c r="R190" s="37">
        <f t="shared" si="24"/>
        <v>55.291388348388267</v>
      </c>
      <c r="S190" s="37">
        <f t="shared" si="24"/>
        <v>64.626416488605301</v>
      </c>
      <c r="T190" s="37">
        <f t="shared" si="24"/>
        <v>46.217538073494602</v>
      </c>
      <c r="U190" s="37">
        <f t="shared" si="24"/>
        <v>82.282416528011865</v>
      </c>
      <c r="V190" s="315">
        <f t="shared" si="24"/>
        <v>67.998722428629748</v>
      </c>
      <c r="W190" s="334">
        <f t="shared" si="23"/>
        <v>74.206631267397739</v>
      </c>
      <c r="X190" s="325"/>
      <c r="Y190" s="46"/>
      <c r="Z190" s="64"/>
      <c r="AA190" s="327"/>
      <c r="AB190" s="345"/>
      <c r="AC190" s="64"/>
      <c r="AD190" s="327"/>
      <c r="AE190" s="64"/>
      <c r="AF190" s="345"/>
      <c r="AG190" s="345"/>
      <c r="AH190" s="64"/>
      <c r="AI190" s="64"/>
      <c r="AJ190" s="345"/>
      <c r="AK190" s="345"/>
      <c r="AL190" s="292"/>
      <c r="AM190" s="292"/>
      <c r="AN190" s="346"/>
      <c r="AO190" s="346"/>
      <c r="AP190" s="345"/>
      <c r="AQ190" s="345"/>
      <c r="AR190" s="292"/>
      <c r="AS190" s="292"/>
      <c r="AT190" s="64"/>
      <c r="AU190" s="346"/>
      <c r="AV190" s="46"/>
      <c r="AW190" s="46"/>
      <c r="AX190" s="292"/>
      <c r="AY190" s="292"/>
      <c r="AZ190" s="347"/>
      <c r="BA190" s="6"/>
      <c r="BB190" s="46"/>
      <c r="BC190" s="292"/>
      <c r="BD190" s="292"/>
    </row>
    <row r="191" spans="1:56" ht="13.5" thickBot="1">
      <c r="A191" s="35"/>
      <c r="B191" s="130" t="s">
        <v>217</v>
      </c>
      <c r="C191" s="130" t="s">
        <v>372</v>
      </c>
      <c r="D191" s="306">
        <f>+sum!H191/quantity!H191</f>
        <v>68.758122743682307</v>
      </c>
      <c r="E191" s="306">
        <f>+sum!I191/quantity!I191</f>
        <v>78.411282051282058</v>
      </c>
      <c r="F191" s="306">
        <f>+sum!J191/quantity!J191</f>
        <v>56.30690245293782</v>
      </c>
      <c r="G191" s="306">
        <f>+sum!K191/quantity!K191</f>
        <v>62.181855333060888</v>
      </c>
      <c r="H191" s="306">
        <f>+sum!L191/quantity!L191</f>
        <v>51.887807565185454</v>
      </c>
      <c r="I191" s="306">
        <f>+sum!M191/quantity!M191</f>
        <v>72.063698083067095</v>
      </c>
      <c r="J191" s="469">
        <f>+sum!N191/quantity!N191</f>
        <v>160.150133444072</v>
      </c>
      <c r="K191" s="469">
        <f>+sum!O191/quantity!O191</f>
        <v>223.70803669486381</v>
      </c>
      <c r="L191" s="469"/>
      <c r="M191" s="300">
        <f t="shared" si="21"/>
        <v>114.03930026359934</v>
      </c>
      <c r="N191" s="37">
        <f t="shared" si="21"/>
        <v>81.891273650445115</v>
      </c>
      <c r="O191" s="37">
        <f t="shared" si="21"/>
        <v>90.435650148366406</v>
      </c>
      <c r="P191" s="37">
        <f t="shared" si="20"/>
        <v>75.464258613653115</v>
      </c>
      <c r="Q191" s="306">
        <f t="shared" si="22"/>
        <v>104.80754157833449</v>
      </c>
      <c r="R191" s="37">
        <f t="shared" si="24"/>
        <v>43.538640462605741</v>
      </c>
      <c r="S191" s="37">
        <f t="shared" si="24"/>
        <v>42.463318535671988</v>
      </c>
      <c r="T191" s="37">
        <f t="shared" si="24"/>
        <v>29.99382116826715</v>
      </c>
      <c r="U191" s="37">
        <f t="shared" si="24"/>
        <v>39.79881489335763</v>
      </c>
      <c r="V191" s="315">
        <f t="shared" si="24"/>
        <v>32.41437782195262</v>
      </c>
      <c r="W191" s="334">
        <f t="shared" si="23"/>
        <v>46.515615202884391</v>
      </c>
      <c r="X191" s="325"/>
      <c r="Y191" s="327"/>
      <c r="Z191" s="327"/>
      <c r="AA191" s="327"/>
      <c r="AB191" s="345"/>
      <c r="AC191" s="327"/>
      <c r="AD191" s="327"/>
      <c r="AE191" s="345"/>
      <c r="AF191" s="345"/>
      <c r="AG191" s="345"/>
      <c r="AH191" s="345"/>
      <c r="AI191" s="345"/>
      <c r="AJ191" s="345"/>
      <c r="AK191" s="345"/>
      <c r="AL191" s="292"/>
      <c r="AM191" s="292"/>
      <c r="AN191" s="345"/>
      <c r="AO191" s="345"/>
      <c r="AP191" s="345"/>
      <c r="AQ191" s="345"/>
      <c r="AR191" s="292"/>
      <c r="AS191" s="292"/>
      <c r="AT191" s="345"/>
      <c r="AU191" s="345"/>
      <c r="AV191" s="46"/>
      <c r="AW191" s="46"/>
      <c r="AX191" s="292"/>
      <c r="AY191" s="292"/>
      <c r="AZ191" s="347"/>
      <c r="BA191" s="6"/>
      <c r="BB191" s="46"/>
      <c r="BC191" s="292"/>
      <c r="BD191" s="292"/>
    </row>
    <row r="192" spans="1:56" ht="13.5" thickBot="1">
      <c r="A192" s="56"/>
      <c r="B192" s="131" t="s">
        <v>218</v>
      </c>
      <c r="C192" s="131"/>
      <c r="D192" s="310">
        <f>+sum!H192/quantity!H192</f>
        <v>130.87910576096303</v>
      </c>
      <c r="E192" s="310">
        <f>+sum!I192/quantity!I192</f>
        <v>117.8482163980968</v>
      </c>
      <c r="F192" s="310">
        <f>+sum!J192/quantity!J192</f>
        <v>98.618235205864067</v>
      </c>
      <c r="G192" s="310">
        <f>+sum!K192/quantity!K192</f>
        <v>87.587423340961095</v>
      </c>
      <c r="H192" s="310">
        <f>+sum!L192/quantity!L192</f>
        <v>108.57761908626146</v>
      </c>
      <c r="I192" s="310">
        <f>+sum!M192/quantity!M192</f>
        <v>126.43760445093186</v>
      </c>
      <c r="J192" s="470">
        <f>+sum!N192/quantity!N192</f>
        <v>130.86756449616516</v>
      </c>
      <c r="K192" s="470">
        <f>+sum!O192/quantity!O192</f>
        <v>109.11506862387455</v>
      </c>
      <c r="L192" s="470"/>
      <c r="M192" s="299">
        <f t="shared" si="21"/>
        <v>90.043567850573652</v>
      </c>
      <c r="N192" s="25">
        <f t="shared" si="21"/>
        <v>75.350633420417722</v>
      </c>
      <c r="O192" s="25">
        <f t="shared" si="21"/>
        <v>66.922388284750625</v>
      </c>
      <c r="P192" s="25">
        <f t="shared" si="20"/>
        <v>82.960239111479808</v>
      </c>
      <c r="Q192" s="25">
        <f t="shared" si="22"/>
        <v>96.60640918639595</v>
      </c>
      <c r="R192" s="25">
        <f t="shared" si="24"/>
        <v>82.874547797590893</v>
      </c>
      <c r="S192" s="25">
        <f t="shared" si="24"/>
        <v>63.820233783454192</v>
      </c>
      <c r="T192" s="25">
        <f t="shared" si="24"/>
        <v>52.532417551597412</v>
      </c>
      <c r="U192" s="25">
        <f t="shared" si="24"/>
        <v>56.059370211163341</v>
      </c>
      <c r="V192" s="314">
        <f t="shared" si="24"/>
        <v>67.82857347843607</v>
      </c>
      <c r="W192" s="314">
        <f t="shared" si="23"/>
        <v>81.61283853396904</v>
      </c>
      <c r="X192" s="323"/>
      <c r="Y192" s="324"/>
      <c r="Z192" s="324"/>
      <c r="AA192" s="324"/>
      <c r="AB192" s="344"/>
      <c r="AC192" s="324"/>
      <c r="AD192" s="324"/>
      <c r="AE192" s="344"/>
      <c r="AF192" s="344"/>
      <c r="AG192" s="344"/>
      <c r="AH192" s="344"/>
      <c r="AI192" s="344"/>
      <c r="AJ192" s="344"/>
      <c r="AK192" s="344"/>
      <c r="AL192" s="343"/>
      <c r="AM192" s="343"/>
      <c r="AN192" s="344"/>
      <c r="AO192" s="344"/>
      <c r="AP192" s="344"/>
      <c r="AQ192" s="344"/>
      <c r="AR192" s="343"/>
      <c r="AS192" s="343"/>
      <c r="AT192" s="344"/>
      <c r="AU192" s="344"/>
      <c r="AV192" s="93"/>
      <c r="AW192" s="93"/>
      <c r="AX192" s="343"/>
      <c r="AY192" s="343"/>
      <c r="AZ192" s="93"/>
      <c r="BA192" s="26"/>
      <c r="BB192" s="93"/>
      <c r="BC192" s="343"/>
      <c r="BD192" s="343"/>
    </row>
    <row r="193" spans="1:56" ht="13.5" thickBot="1">
      <c r="A193" s="35"/>
      <c r="B193" s="130" t="s">
        <v>219</v>
      </c>
      <c r="C193" s="130" t="s">
        <v>408</v>
      </c>
      <c r="D193" s="306">
        <f>+sum!H193/quantity!H193</f>
        <v>79.331587429492345</v>
      </c>
      <c r="E193" s="306">
        <f>+sum!I193/quantity!I193</f>
        <v>61.644299471885681</v>
      </c>
      <c r="F193" s="306">
        <f>+sum!J193/quantity!J193</f>
        <v>61.385630870779387</v>
      </c>
      <c r="G193" s="306">
        <f>+sum!K193/quantity!K193</f>
        <v>458.76550387596899</v>
      </c>
      <c r="H193" s="306">
        <f>+sum!L193/quantity!L193</f>
        <v>447.32075471698113</v>
      </c>
      <c r="I193" s="306">
        <f>+sum!M193/quantity!M193</f>
        <v>287.8804483188045</v>
      </c>
      <c r="J193" s="469">
        <f>+sum!N193/quantity!N193</f>
        <v>351.09172677500652</v>
      </c>
      <c r="K193" s="469">
        <f>+sum!O193/quantity!O193</f>
        <v>270.16157632672747</v>
      </c>
      <c r="L193" s="469"/>
      <c r="M193" s="300">
        <f t="shared" si="21"/>
        <v>77.704608554156778</v>
      </c>
      <c r="N193" s="37">
        <f t="shared" si="21"/>
        <v>77.37854851995391</v>
      </c>
      <c r="O193" s="37">
        <f t="shared" si="21"/>
        <v>578.28857172901871</v>
      </c>
      <c r="P193" s="37">
        <f t="shared" si="20"/>
        <v>563.86209984080688</v>
      </c>
      <c r="Q193" s="306">
        <f t="shared" si="22"/>
        <v>362.88250071217146</v>
      </c>
      <c r="R193" s="37">
        <f t="shared" si="24"/>
        <v>50.233911639738629</v>
      </c>
      <c r="S193" s="37">
        <f t="shared" si="24"/>
        <v>33.38322567753805</v>
      </c>
      <c r="T193" s="37">
        <f t="shared" si="24"/>
        <v>32.699181706511219</v>
      </c>
      <c r="U193" s="37">
        <f t="shared" si="24"/>
        <v>293.62783195229036</v>
      </c>
      <c r="V193" s="315">
        <f t="shared" si="24"/>
        <v>279.44183096928265</v>
      </c>
      <c r="W193" s="334">
        <f t="shared" si="23"/>
        <v>185.82082955270712</v>
      </c>
      <c r="X193" s="325"/>
      <c r="Y193" s="327"/>
      <c r="Z193" s="327"/>
      <c r="AA193" s="327"/>
      <c r="AB193" s="345"/>
      <c r="AC193" s="327"/>
      <c r="AD193" s="327"/>
      <c r="AE193" s="345"/>
      <c r="AF193" s="345"/>
      <c r="AG193" s="345"/>
      <c r="AH193" s="345"/>
      <c r="AI193" s="345"/>
      <c r="AJ193" s="345"/>
      <c r="AK193" s="345"/>
      <c r="AL193" s="292"/>
      <c r="AM193" s="292"/>
      <c r="AN193" s="345"/>
      <c r="AO193" s="345"/>
      <c r="AP193" s="345"/>
      <c r="AQ193" s="345"/>
      <c r="AR193" s="292"/>
      <c r="AS193" s="292"/>
      <c r="AT193" s="345"/>
      <c r="AU193" s="345"/>
      <c r="AV193" s="46"/>
      <c r="AW193" s="46"/>
      <c r="AX193" s="292"/>
      <c r="AY193" s="292"/>
      <c r="AZ193" s="347"/>
      <c r="BA193" s="6"/>
      <c r="BB193" s="46"/>
      <c r="BC193" s="292"/>
      <c r="BD193" s="292"/>
    </row>
    <row r="194" spans="1:56" ht="13.5" thickBot="1">
      <c r="A194" s="35"/>
      <c r="B194" s="130" t="s">
        <v>220</v>
      </c>
      <c r="C194" s="130" t="s">
        <v>408</v>
      </c>
      <c r="D194" s="306">
        <f>+sum!H194/quantity!H194</f>
        <v>96.050678371907424</v>
      </c>
      <c r="E194" s="306">
        <f>+sum!I194/quantity!I194</f>
        <v>104.98192505510654</v>
      </c>
      <c r="F194" s="306">
        <f>+sum!J194/quantity!J194</f>
        <v>89.579421526789943</v>
      </c>
      <c r="G194" s="306">
        <f>+sum!K194/quantity!K194</f>
        <v>72.89717073170732</v>
      </c>
      <c r="H194" s="306">
        <f>+sum!L194/quantity!L194</f>
        <v>92.251643618227163</v>
      </c>
      <c r="I194" s="306">
        <f>+sum!M194/quantity!M194</f>
        <v>93.947630922693264</v>
      </c>
      <c r="J194" s="469">
        <f>+sum!N194/quantity!N194</f>
        <v>111.29172284896629</v>
      </c>
      <c r="K194" s="469">
        <f>+sum!O194/quantity!O194</f>
        <v>92.602651013763278</v>
      </c>
      <c r="L194" s="469"/>
      <c r="M194" s="300">
        <f t="shared" si="21"/>
        <v>109.29847330033154</v>
      </c>
      <c r="N194" s="37">
        <f t="shared" si="21"/>
        <v>93.262664090657609</v>
      </c>
      <c r="O194" s="37">
        <f t="shared" si="21"/>
        <v>75.894488167433948</v>
      </c>
      <c r="P194" s="37">
        <f t="shared" si="20"/>
        <v>96.044760101568016</v>
      </c>
      <c r="Q194" s="306">
        <f t="shared" si="22"/>
        <v>97.810481419952936</v>
      </c>
      <c r="R194" s="37">
        <f t="shared" si="24"/>
        <v>60.820682487409897</v>
      </c>
      <c r="S194" s="37">
        <f t="shared" si="24"/>
        <v>56.852544780322781</v>
      </c>
      <c r="T194" s="37">
        <f t="shared" si="24"/>
        <v>47.717580484507231</v>
      </c>
      <c r="U194" s="37">
        <f t="shared" si="24"/>
        <v>46.657035057269901</v>
      </c>
      <c r="V194" s="315">
        <f t="shared" si="24"/>
        <v>57.629716329423239</v>
      </c>
      <c r="W194" s="334">
        <f t="shared" si="23"/>
        <v>60.641237758646682</v>
      </c>
      <c r="X194" s="325"/>
      <c r="Y194" s="327"/>
      <c r="Z194" s="327"/>
      <c r="AA194" s="327"/>
      <c r="AB194" s="345"/>
      <c r="AC194" s="327"/>
      <c r="AD194" s="327"/>
      <c r="AE194" s="345"/>
      <c r="AF194" s="345"/>
      <c r="AG194" s="345"/>
      <c r="AH194" s="345"/>
      <c r="AI194" s="345"/>
      <c r="AJ194" s="345"/>
      <c r="AK194" s="345"/>
      <c r="AL194" s="292"/>
      <c r="AM194" s="292"/>
      <c r="AN194" s="345"/>
      <c r="AO194" s="345"/>
      <c r="AP194" s="345"/>
      <c r="AQ194" s="345"/>
      <c r="AR194" s="292"/>
      <c r="AS194" s="292"/>
      <c r="AT194" s="345"/>
      <c r="AU194" s="345"/>
      <c r="AV194" s="46"/>
      <c r="AW194" s="46"/>
      <c r="AX194" s="292"/>
      <c r="AY194" s="292"/>
      <c r="AZ194" s="347"/>
      <c r="BA194" s="6"/>
      <c r="BB194" s="46"/>
      <c r="BC194" s="292"/>
      <c r="BD194" s="292"/>
    </row>
    <row r="195" spans="1:56" ht="13.5" thickBot="1">
      <c r="A195" s="60"/>
      <c r="B195" s="130" t="s">
        <v>221</v>
      </c>
      <c r="C195" s="130" t="s">
        <v>408</v>
      </c>
      <c r="D195" s="306">
        <f>+sum!H195/quantity!H195</f>
        <v>88.951506911398141</v>
      </c>
      <c r="E195" s="306">
        <f>+sum!I195/quantity!I195</f>
        <v>88.475380483437775</v>
      </c>
      <c r="F195" s="306">
        <f>+sum!J195/quantity!J195</f>
        <v>59.079729332156518</v>
      </c>
      <c r="G195" s="306">
        <f>+sum!K195/quantity!K195</f>
        <v>74.960638113403846</v>
      </c>
      <c r="H195" s="306">
        <f>+sum!L195/quantity!L195</f>
        <v>101.7480964467005</v>
      </c>
      <c r="I195" s="306">
        <f>+sum!M195/quantity!M195</f>
        <v>114.83391347588264</v>
      </c>
      <c r="J195" s="469">
        <f>+sum!N195/quantity!N195</f>
        <v>111.57697163106674</v>
      </c>
      <c r="K195" s="469">
        <f>+sum!O195/quantity!O195</f>
        <v>94.742941268298466</v>
      </c>
      <c r="L195" s="469"/>
      <c r="M195" s="300">
        <f t="shared" si="21"/>
        <v>99.464734837561977</v>
      </c>
      <c r="N195" s="37">
        <f t="shared" si="21"/>
        <v>66.417907221070479</v>
      </c>
      <c r="O195" s="37">
        <f t="shared" si="21"/>
        <v>84.271352691157702</v>
      </c>
      <c r="P195" s="37">
        <f t="shared" si="20"/>
        <v>114.38602894951364</v>
      </c>
      <c r="Q195" s="306">
        <f t="shared" si="22"/>
        <v>129.09720977550742</v>
      </c>
      <c r="R195" s="37">
        <f t="shared" si="24"/>
        <v>56.325384165294125</v>
      </c>
      <c r="S195" s="37">
        <f t="shared" si="24"/>
        <v>47.91349109144641</v>
      </c>
      <c r="T195" s="37">
        <f t="shared" si="24"/>
        <v>31.470863412161897</v>
      </c>
      <c r="U195" s="37">
        <f t="shared" si="24"/>
        <v>47.977734736022612</v>
      </c>
      <c r="V195" s="315">
        <f t="shared" si="24"/>
        <v>63.562162204377124</v>
      </c>
      <c r="W195" s="334">
        <f t="shared" si="23"/>
        <v>74.122897846961777</v>
      </c>
      <c r="X195" s="328"/>
      <c r="Y195" s="46"/>
      <c r="Z195" s="64"/>
      <c r="AA195" s="327"/>
      <c r="AB195" s="345"/>
      <c r="AC195" s="64"/>
      <c r="AD195" s="327"/>
      <c r="AE195" s="64"/>
      <c r="AF195" s="345"/>
      <c r="AG195" s="345"/>
      <c r="AH195" s="64"/>
      <c r="AI195" s="64"/>
      <c r="AJ195" s="345"/>
      <c r="AK195" s="345"/>
      <c r="AL195" s="292"/>
      <c r="AM195" s="292"/>
      <c r="AN195" s="345"/>
      <c r="AO195" s="345"/>
      <c r="AP195" s="345"/>
      <c r="AQ195" s="345"/>
      <c r="AR195" s="292"/>
      <c r="AS195" s="292"/>
      <c r="AT195" s="64"/>
      <c r="AU195" s="345"/>
      <c r="AV195" s="46"/>
      <c r="AW195" s="46"/>
      <c r="AX195" s="292"/>
      <c r="AY195" s="292"/>
      <c r="AZ195" s="347"/>
      <c r="BA195" s="6"/>
      <c r="BB195" s="46"/>
      <c r="BC195" s="292"/>
      <c r="BD195" s="292"/>
    </row>
    <row r="196" spans="1:56" ht="13.5" thickBot="1">
      <c r="A196" s="35"/>
      <c r="B196" s="130" t="s">
        <v>222</v>
      </c>
      <c r="C196" s="130" t="s">
        <v>408</v>
      </c>
      <c r="D196" s="306">
        <f>+sum!H196/quantity!H196</f>
        <v>49.242723004694838</v>
      </c>
      <c r="E196" s="306">
        <f>+sum!I196/quantity!I196</f>
        <v>46.187412095639942</v>
      </c>
      <c r="F196" s="306">
        <f>+sum!J196/quantity!J196</f>
        <v>40.881862604196606</v>
      </c>
      <c r="G196" s="306">
        <f>+sum!K196/quantity!K196</f>
        <v>64.43883928571428</v>
      </c>
      <c r="H196" s="306">
        <f>+sum!L196/quantity!L196</f>
        <v>49.974502804691483</v>
      </c>
      <c r="I196" s="306">
        <f>+sum!M196/quantity!M196</f>
        <v>85.534990791896874</v>
      </c>
      <c r="J196" s="469">
        <f>+sum!N196/quantity!N196</f>
        <v>102.44145345717379</v>
      </c>
      <c r="K196" s="469">
        <f>+sum!O196/quantity!O196</f>
        <v>155.42751551829303</v>
      </c>
      <c r="L196" s="469"/>
      <c r="M196" s="300">
        <f t="shared" si="21"/>
        <v>93.795406259796792</v>
      </c>
      <c r="N196" s="37">
        <f t="shared" si="21"/>
        <v>83.02112496967095</v>
      </c>
      <c r="O196" s="37">
        <f t="shared" si="21"/>
        <v>130.85961814006637</v>
      </c>
      <c r="P196" s="37">
        <f t="shared" si="20"/>
        <v>101.48606688530786</v>
      </c>
      <c r="Q196" s="306">
        <f t="shared" si="22"/>
        <v>173.70077358179788</v>
      </c>
      <c r="R196" s="37">
        <f t="shared" si="24"/>
        <v>31.181206332426903</v>
      </c>
      <c r="S196" s="37">
        <f t="shared" si="24"/>
        <v>25.01260967615362</v>
      </c>
      <c r="T196" s="37">
        <f t="shared" si="24"/>
        <v>21.777139614469487</v>
      </c>
      <c r="U196" s="37">
        <f t="shared" si="24"/>
        <v>41.243372732100227</v>
      </c>
      <c r="V196" s="315">
        <f t="shared" si="24"/>
        <v>31.219133962067431</v>
      </c>
      <c r="W196" s="334">
        <f t="shared" si="23"/>
        <v>55.211053885576518</v>
      </c>
      <c r="X196" s="325"/>
      <c r="Y196" s="327"/>
      <c r="Z196" s="327"/>
      <c r="AA196" s="327"/>
      <c r="AB196" s="345"/>
      <c r="AC196" s="327"/>
      <c r="AD196" s="327"/>
      <c r="AE196" s="345"/>
      <c r="AF196" s="345"/>
      <c r="AG196" s="345"/>
      <c r="AH196" s="345"/>
      <c r="AI196" s="345"/>
      <c r="AJ196" s="345"/>
      <c r="AK196" s="345"/>
      <c r="AL196" s="292"/>
      <c r="AM196" s="292"/>
      <c r="AN196" s="345"/>
      <c r="AO196" s="345"/>
      <c r="AP196" s="345"/>
      <c r="AQ196" s="345"/>
      <c r="AR196" s="292"/>
      <c r="AS196" s="292"/>
      <c r="AT196" s="345"/>
      <c r="AU196" s="345"/>
      <c r="AV196" s="46"/>
      <c r="AW196" s="46"/>
      <c r="AX196" s="292"/>
      <c r="AY196" s="292"/>
      <c r="AZ196" s="347"/>
      <c r="BA196" s="6"/>
      <c r="BB196" s="46"/>
      <c r="BC196" s="292"/>
      <c r="BD196" s="292"/>
    </row>
    <row r="197" spans="1:56" ht="13.5" thickBot="1">
      <c r="A197" s="35"/>
      <c r="B197" s="130" t="s">
        <v>218</v>
      </c>
      <c r="C197" s="130" t="s">
        <v>408</v>
      </c>
      <c r="D197" s="306">
        <f>+sum!H197/quantity!H197</f>
        <v>204.98401465323454</v>
      </c>
      <c r="E197" s="306">
        <f>+sum!I197/quantity!I197</f>
        <v>177.58384694401644</v>
      </c>
      <c r="F197" s="306">
        <f>+sum!J197/quantity!J197</f>
        <v>151.38210487715438</v>
      </c>
      <c r="G197" s="306">
        <f>+sum!K197/quantity!K197</f>
        <v>91.459497796825019</v>
      </c>
      <c r="H197" s="306">
        <f>+sum!L197/quantity!L197</f>
        <v>121.6703678739934</v>
      </c>
      <c r="I197" s="306">
        <f>+sum!M197/quantity!M197</f>
        <v>141.27881587234936</v>
      </c>
      <c r="J197" s="469">
        <f>+sum!N197/quantity!N197</f>
        <v>139.41039534836003</v>
      </c>
      <c r="K197" s="469">
        <f>+sum!O197/quantity!O197</f>
        <v>109.73983409054948</v>
      </c>
      <c r="L197" s="469"/>
      <c r="M197" s="300">
        <f t="shared" si="21"/>
        <v>86.633022211234305</v>
      </c>
      <c r="N197" s="37">
        <f t="shared" si="21"/>
        <v>73.850687885708084</v>
      </c>
      <c r="O197" s="37">
        <f t="shared" si="21"/>
        <v>44.617868350146409</v>
      </c>
      <c r="P197" s="37">
        <f t="shared" si="20"/>
        <v>59.356027385754743</v>
      </c>
      <c r="Q197" s="306">
        <f t="shared" si="22"/>
        <v>68.921869888901625</v>
      </c>
      <c r="R197" s="37">
        <f t="shared" si="24"/>
        <v>129.79885078943221</v>
      </c>
      <c r="S197" s="37">
        <f t="shared" si="24"/>
        <v>96.169827380733338</v>
      </c>
      <c r="T197" s="37">
        <f t="shared" si="24"/>
        <v>80.63891963434277</v>
      </c>
      <c r="U197" s="37">
        <f t="shared" si="24"/>
        <v>58.537649022511275</v>
      </c>
      <c r="V197" s="315">
        <f t="shared" si="24"/>
        <v>76.00762990513708</v>
      </c>
      <c r="W197" s="334">
        <f t="shared" si="23"/>
        <v>91.192531194586493</v>
      </c>
      <c r="X197" s="325"/>
      <c r="Y197" s="327"/>
      <c r="Z197" s="327"/>
      <c r="AA197" s="327"/>
      <c r="AB197" s="345"/>
      <c r="AC197" s="327"/>
      <c r="AD197" s="327"/>
      <c r="AE197" s="345"/>
      <c r="AF197" s="345"/>
      <c r="AG197" s="345"/>
      <c r="AH197" s="345"/>
      <c r="AI197" s="345"/>
      <c r="AJ197" s="345"/>
      <c r="AK197" s="345"/>
      <c r="AL197" s="292"/>
      <c r="AM197" s="292"/>
      <c r="AN197" s="345"/>
      <c r="AO197" s="345"/>
      <c r="AP197" s="345"/>
      <c r="AQ197" s="345"/>
      <c r="AR197" s="292"/>
      <c r="AS197" s="292"/>
      <c r="AT197" s="345"/>
      <c r="AU197" s="345"/>
      <c r="AV197" s="46"/>
      <c r="AW197" s="46"/>
      <c r="AX197" s="292"/>
      <c r="AY197" s="292"/>
      <c r="AZ197" s="347"/>
      <c r="BA197" s="6"/>
      <c r="BB197" s="46"/>
      <c r="BC197" s="292"/>
      <c r="BD197" s="292"/>
    </row>
    <row r="198" spans="1:56" ht="13.5" thickBot="1">
      <c r="A198" s="35"/>
      <c r="B198" s="130" t="s">
        <v>223</v>
      </c>
      <c r="C198" s="130" t="s">
        <v>408</v>
      </c>
      <c r="D198" s="306">
        <f>+sum!H198/quantity!H198</f>
        <v>62.762020693852712</v>
      </c>
      <c r="E198" s="306">
        <f>+sum!I198/quantity!I198</f>
        <v>58.122362869198312</v>
      </c>
      <c r="F198" s="306">
        <f>+sum!J198/quantity!J198</f>
        <v>44.646946564885496</v>
      </c>
      <c r="G198" s="306">
        <f>+sum!K198/quantity!K198</f>
        <v>91.400556328233662</v>
      </c>
      <c r="H198" s="306">
        <f>+sum!L198/quantity!L198</f>
        <v>91.829236739974121</v>
      </c>
      <c r="I198" s="306">
        <f>+sum!M198/quantity!M198</f>
        <v>119.86767895878525</v>
      </c>
      <c r="J198" s="469">
        <f>+sum!N198/quantity!N198</f>
        <v>117.23952213082647</v>
      </c>
      <c r="K198" s="469">
        <f>+sum!O198/quantity!O198</f>
        <v>126.15897285112221</v>
      </c>
      <c r="L198" s="469"/>
      <c r="M198" s="300">
        <f t="shared" si="21"/>
        <v>92.607539124200258</v>
      </c>
      <c r="N198" s="37">
        <f t="shared" si="21"/>
        <v>71.136885127821387</v>
      </c>
      <c r="O198" s="37">
        <f t="shared" si="21"/>
        <v>145.63035943995024</v>
      </c>
      <c r="P198" s="37">
        <f t="shared" si="20"/>
        <v>146.31338463098339</v>
      </c>
      <c r="Q198" s="306">
        <f t="shared" si="22"/>
        <v>190.98760306569577</v>
      </c>
      <c r="R198" s="37">
        <f t="shared" si="24"/>
        <v>39.74182168822157</v>
      </c>
      <c r="S198" s="37">
        <f t="shared" si="24"/>
        <v>31.47593489093229</v>
      </c>
      <c r="T198" s="37">
        <f t="shared" si="24"/>
        <v>23.782741948833404</v>
      </c>
      <c r="U198" s="37">
        <f t="shared" si="24"/>
        <v>58.499924181632124</v>
      </c>
      <c r="V198" s="315">
        <f t="shared" si="24"/>
        <v>57.365838228019847</v>
      </c>
      <c r="W198" s="334">
        <f t="shared" si="23"/>
        <v>77.372088555359213</v>
      </c>
      <c r="X198" s="325"/>
      <c r="Y198" s="327"/>
      <c r="Z198" s="327"/>
      <c r="AA198" s="327"/>
      <c r="AB198" s="345"/>
      <c r="AC198" s="327"/>
      <c r="AD198" s="327"/>
      <c r="AE198" s="345"/>
      <c r="AF198" s="345"/>
      <c r="AG198" s="345"/>
      <c r="AH198" s="345"/>
      <c r="AI198" s="345"/>
      <c r="AJ198" s="345"/>
      <c r="AK198" s="345"/>
      <c r="AL198" s="292"/>
      <c r="AM198" s="292"/>
      <c r="AN198" s="345"/>
      <c r="AO198" s="345"/>
      <c r="AP198" s="345"/>
      <c r="AQ198" s="345"/>
      <c r="AR198" s="292"/>
      <c r="AS198" s="292"/>
      <c r="AT198" s="345"/>
      <c r="AU198" s="345"/>
      <c r="AV198" s="46"/>
      <c r="AW198" s="46"/>
      <c r="AX198" s="292"/>
      <c r="AY198" s="292"/>
      <c r="AZ198" s="347"/>
      <c r="BA198" s="6"/>
      <c r="BB198" s="46"/>
      <c r="BC198" s="292"/>
      <c r="BD198" s="292"/>
    </row>
    <row r="199" spans="1:56" ht="13.5" thickBot="1">
      <c r="A199" s="35"/>
      <c r="B199" s="130" t="s">
        <v>224</v>
      </c>
      <c r="C199" s="130" t="s">
        <v>408</v>
      </c>
      <c r="D199" s="306">
        <f>+sum!H199/quantity!H199</f>
        <v>46.52601156069364</v>
      </c>
      <c r="E199" s="306">
        <f>+sum!I199/quantity!I199</f>
        <v>29.119744544970729</v>
      </c>
      <c r="F199" s="306">
        <f>+sum!J199/quantity!J199</f>
        <v>23.16245644599303</v>
      </c>
      <c r="G199" s="306">
        <f>+sum!K199/quantity!K199</f>
        <v>48.4765625</v>
      </c>
      <c r="H199" s="306">
        <f>+sum!L199/quantity!L199</f>
        <v>33.623794212218648</v>
      </c>
      <c r="I199" s="306">
        <f>+sum!M199/quantity!M199</f>
        <v>44.246143527833667</v>
      </c>
      <c r="J199" s="469">
        <f>+sum!N199/quantity!N199</f>
        <v>53.547264776258977</v>
      </c>
      <c r="K199" s="469">
        <f>+sum!O199/quantity!O199</f>
        <v>57.11498516320475</v>
      </c>
      <c r="L199" s="469"/>
      <c r="M199" s="300">
        <f t="shared" si="21"/>
        <v>62.588095493600903</v>
      </c>
      <c r="N199" s="37">
        <f t="shared" si="21"/>
        <v>49.783885764154483</v>
      </c>
      <c r="O199" s="37">
        <f t="shared" si="21"/>
        <v>104.19238802956889</v>
      </c>
      <c r="P199" s="37">
        <f t="shared" si="20"/>
        <v>72.268808531666366</v>
      </c>
      <c r="Q199" s="306">
        <f t="shared" si="22"/>
        <v>95.099799109395263</v>
      </c>
      <c r="R199" s="37">
        <f t="shared" si="24"/>
        <v>29.460945247900966</v>
      </c>
      <c r="S199" s="37">
        <f t="shared" si="24"/>
        <v>15.76968206541741</v>
      </c>
      <c r="T199" s="37">
        <f t="shared" si="24"/>
        <v>12.338284405531953</v>
      </c>
      <c r="U199" s="37">
        <f t="shared" si="24"/>
        <v>31.026892447482268</v>
      </c>
      <c r="V199" s="315">
        <f t="shared" si="24"/>
        <v>21.004825999503442</v>
      </c>
      <c r="W199" s="334">
        <f t="shared" si="23"/>
        <v>28.559963494794722</v>
      </c>
      <c r="X199" s="325"/>
      <c r="Y199" s="327"/>
      <c r="Z199" s="327"/>
      <c r="AA199" s="327"/>
      <c r="AB199" s="345"/>
      <c r="AC199" s="327"/>
      <c r="AD199" s="327"/>
      <c r="AE199" s="345"/>
      <c r="AF199" s="345"/>
      <c r="AG199" s="345"/>
      <c r="AH199" s="345"/>
      <c r="AI199" s="345"/>
      <c r="AJ199" s="345"/>
      <c r="AK199" s="345"/>
      <c r="AL199" s="292"/>
      <c r="AM199" s="292"/>
      <c r="AN199" s="345"/>
      <c r="AO199" s="345"/>
      <c r="AP199" s="345"/>
      <c r="AQ199" s="345"/>
      <c r="AR199" s="292"/>
      <c r="AS199" s="292"/>
      <c r="AT199" s="345"/>
      <c r="AU199" s="345"/>
      <c r="AV199" s="46"/>
      <c r="AW199" s="46"/>
      <c r="AX199" s="292"/>
      <c r="AY199" s="292"/>
      <c r="AZ199" s="347"/>
      <c r="BA199" s="6"/>
      <c r="BB199" s="46"/>
      <c r="BC199" s="292"/>
      <c r="BD199" s="292"/>
    </row>
    <row r="200" spans="1:56" ht="13.5" thickBot="1">
      <c r="A200" s="56"/>
      <c r="B200" s="131" t="s">
        <v>225</v>
      </c>
      <c r="C200" s="131"/>
      <c r="D200" s="310">
        <f>+sum!H200/quantity!H200</f>
        <v>112.21133052185557</v>
      </c>
      <c r="E200" s="310">
        <f>+sum!I200/quantity!I200</f>
        <v>112.59420836767728</v>
      </c>
      <c r="F200" s="310">
        <f>+sum!J200/quantity!J200</f>
        <v>146.55531333223351</v>
      </c>
      <c r="G200" s="310">
        <f>+sum!K200/quantity!K200</f>
        <v>115.8801677818094</v>
      </c>
      <c r="H200" s="310">
        <f>+sum!L200/quantity!L200</f>
        <v>87.869052764456882</v>
      </c>
      <c r="I200" s="310">
        <f>+sum!M200/quantity!M200</f>
        <v>115.54660924026982</v>
      </c>
      <c r="J200" s="470">
        <f>+sum!N200/quantity!N200</f>
        <v>130.66654809681276</v>
      </c>
      <c r="K200" s="470">
        <f>+sum!O200/quantity!O200</f>
        <v>123.8573851331804</v>
      </c>
      <c r="L200" s="470"/>
      <c r="M200" s="299">
        <f t="shared" si="21"/>
        <v>100.34121139464357</v>
      </c>
      <c r="N200" s="25">
        <f t="shared" si="21"/>
        <v>130.60651954722942</v>
      </c>
      <c r="O200" s="25">
        <f t="shared" si="21"/>
        <v>103.26957825283006</v>
      </c>
      <c r="P200" s="25">
        <f t="shared" si="20"/>
        <v>78.306755971797784</v>
      </c>
      <c r="Q200" s="25">
        <f t="shared" si="22"/>
        <v>102.97231901885758</v>
      </c>
      <c r="R200" s="25">
        <f t="shared" si="24"/>
        <v>71.053841793122302</v>
      </c>
      <c r="S200" s="25">
        <f t="shared" si="24"/>
        <v>60.974946590741673</v>
      </c>
      <c r="T200" s="25">
        <f t="shared" si="24"/>
        <v>78.067761994551361</v>
      </c>
      <c r="U200" s="25">
        <f t="shared" si="24"/>
        <v>74.167831156806969</v>
      </c>
      <c r="V200" s="314">
        <f t="shared" si="24"/>
        <v>54.891906380627887</v>
      </c>
      <c r="W200" s="314">
        <f t="shared" si="23"/>
        <v>74.582928109282562</v>
      </c>
      <c r="X200" s="323"/>
      <c r="Y200" s="324"/>
      <c r="Z200" s="324"/>
      <c r="AA200" s="324"/>
      <c r="AB200" s="344"/>
      <c r="AC200" s="324"/>
      <c r="AD200" s="324"/>
      <c r="AE200" s="344"/>
      <c r="AF200" s="344"/>
      <c r="AG200" s="344"/>
      <c r="AH200" s="344"/>
      <c r="AI200" s="344"/>
      <c r="AJ200" s="344"/>
      <c r="AK200" s="344"/>
      <c r="AL200" s="343"/>
      <c r="AM200" s="343"/>
      <c r="AN200" s="344"/>
      <c r="AO200" s="344"/>
      <c r="AP200" s="344"/>
      <c r="AQ200" s="344"/>
      <c r="AR200" s="343"/>
      <c r="AS200" s="343"/>
      <c r="AT200" s="344"/>
      <c r="AU200" s="344"/>
      <c r="AV200" s="93"/>
      <c r="AW200" s="93"/>
      <c r="AX200" s="343"/>
      <c r="AY200" s="343"/>
      <c r="AZ200" s="93"/>
      <c r="BA200" s="26"/>
      <c r="BB200" s="93"/>
      <c r="BC200" s="343"/>
      <c r="BD200" s="343"/>
    </row>
    <row r="201" spans="1:56" ht="13.5" thickBot="1">
      <c r="A201" s="35"/>
      <c r="B201" s="130" t="s">
        <v>226</v>
      </c>
      <c r="C201" s="130" t="s">
        <v>397</v>
      </c>
      <c r="D201" s="306">
        <f>+sum!H201/quantity!H201</f>
        <v>37.200589180503485</v>
      </c>
      <c r="E201" s="306">
        <f>+sum!I201/quantity!I201</f>
        <v>54.278204609785682</v>
      </c>
      <c r="F201" s="306">
        <f>+sum!J201/quantity!J201</f>
        <v>62.548926014319811</v>
      </c>
      <c r="G201" s="306">
        <f>+sum!K201/quantity!K201</f>
        <v>174.98044692737429</v>
      </c>
      <c r="H201" s="306">
        <f>+sum!L201/quantity!L201</f>
        <v>101.97212294496069</v>
      </c>
      <c r="I201" s="306">
        <f>+sum!M201/quantity!M201</f>
        <v>165.42357642357643</v>
      </c>
      <c r="J201" s="469">
        <f>+sum!N201/quantity!N201</f>
        <v>321.29056719452086</v>
      </c>
      <c r="K201" s="469">
        <f>+sum!O201/quantity!O201</f>
        <v>273.93884325752549</v>
      </c>
      <c r="L201" s="469"/>
      <c r="M201" s="300">
        <f t="shared" si="21"/>
        <v>145.90684127721406</v>
      </c>
      <c r="N201" s="37">
        <f t="shared" si="21"/>
        <v>168.13961120567728</v>
      </c>
      <c r="O201" s="37">
        <f t="shared" si="21"/>
        <v>470.37009569482854</v>
      </c>
      <c r="P201" s="37">
        <f t="shared" si="20"/>
        <v>274.11426859444316</v>
      </c>
      <c r="Q201" s="306">
        <f t="shared" si="22"/>
        <v>444.67999047249913</v>
      </c>
      <c r="R201" s="37">
        <f t="shared" si="24"/>
        <v>23.555952557995944</v>
      </c>
      <c r="S201" s="37">
        <f t="shared" si="24"/>
        <v>29.394146245208908</v>
      </c>
      <c r="T201" s="37">
        <f t="shared" si="24"/>
        <v>33.318851142783771</v>
      </c>
      <c r="U201" s="37">
        <f t="shared" si="24"/>
        <v>111.99431699036046</v>
      </c>
      <c r="V201" s="315">
        <f t="shared" si="24"/>
        <v>63.70211183604372</v>
      </c>
      <c r="W201" s="334">
        <f t="shared" si="23"/>
        <v>106.77747091932926</v>
      </c>
      <c r="X201" s="325"/>
      <c r="Y201" s="327"/>
      <c r="Z201" s="327"/>
      <c r="AA201" s="327"/>
      <c r="AB201" s="345"/>
      <c r="AC201" s="327"/>
      <c r="AD201" s="327"/>
      <c r="AE201" s="345"/>
      <c r="AF201" s="345"/>
      <c r="AG201" s="345"/>
      <c r="AH201" s="345"/>
      <c r="AI201" s="345"/>
      <c r="AJ201" s="345"/>
      <c r="AK201" s="345"/>
      <c r="AL201" s="292"/>
      <c r="AM201" s="292"/>
      <c r="AN201" s="345"/>
      <c r="AO201" s="345"/>
      <c r="AP201" s="345"/>
      <c r="AQ201" s="345"/>
      <c r="AR201" s="292"/>
      <c r="AS201" s="292"/>
      <c r="AT201" s="345"/>
      <c r="AU201" s="345"/>
      <c r="AV201" s="46"/>
      <c r="AW201" s="46"/>
      <c r="AX201" s="292"/>
      <c r="AY201" s="292"/>
      <c r="AZ201" s="347"/>
      <c r="BA201" s="6"/>
      <c r="BB201" s="46"/>
      <c r="BC201" s="292"/>
      <c r="BD201" s="292"/>
    </row>
    <row r="202" spans="1:56" ht="13.5" thickBot="1">
      <c r="A202" s="35"/>
      <c r="B202" s="130" t="s">
        <v>66</v>
      </c>
      <c r="C202" s="130" t="s">
        <v>397</v>
      </c>
      <c r="D202" s="306">
        <f>+sum!H202/quantity!H202</f>
        <v>53.592857995939326</v>
      </c>
      <c r="E202" s="306">
        <f>+sum!I202/quantity!I202</f>
        <v>103.30073529411764</v>
      </c>
      <c r="F202" s="306">
        <f>+sum!J202/quantity!J202</f>
        <v>99.883156297420328</v>
      </c>
      <c r="G202" s="306">
        <f>+sum!K202/quantity!K202</f>
        <v>101.99612668033721</v>
      </c>
      <c r="H202" s="306">
        <f>+sum!L202/quantity!L202</f>
        <v>111.20019203072492</v>
      </c>
      <c r="I202" s="306">
        <f>+sum!M202/quantity!M202</f>
        <v>129.13273038376926</v>
      </c>
      <c r="J202" s="469">
        <f>+sum!N202/quantity!N202</f>
        <v>158.36720778118502</v>
      </c>
      <c r="K202" s="469">
        <f>+sum!O202/quantity!O202</f>
        <v>138.60051101804481</v>
      </c>
      <c r="L202" s="469"/>
      <c r="M202" s="300">
        <f t="shared" si="21"/>
        <v>192.75093577197288</v>
      </c>
      <c r="N202" s="37">
        <f t="shared" si="21"/>
        <v>186.37400585165352</v>
      </c>
      <c r="O202" s="37">
        <f t="shared" si="21"/>
        <v>190.31664011660908</v>
      </c>
      <c r="P202" s="37">
        <f t="shared" si="20"/>
        <v>207.49069220967922</v>
      </c>
      <c r="Q202" s="306">
        <f t="shared" si="22"/>
        <v>240.95137899448002</v>
      </c>
      <c r="R202" s="37">
        <f t="shared" si="24"/>
        <v>33.935774895237131</v>
      </c>
      <c r="S202" s="37">
        <f t="shared" si="24"/>
        <v>55.9421031388624</v>
      </c>
      <c r="T202" s="37">
        <f t="shared" si="24"/>
        <v>53.206221567789179</v>
      </c>
      <c r="U202" s="37">
        <f t="shared" si="24"/>
        <v>65.281502841101812</v>
      </c>
      <c r="V202" s="315">
        <f t="shared" si="24"/>
        <v>69.466898053639497</v>
      </c>
      <c r="W202" s="334">
        <f t="shared" si="23"/>
        <v>83.352486153366428</v>
      </c>
      <c r="X202" s="325"/>
      <c r="Y202" s="327"/>
      <c r="Z202" s="327"/>
      <c r="AA202" s="327"/>
      <c r="AB202" s="345"/>
      <c r="AC202" s="327"/>
      <c r="AD202" s="327"/>
      <c r="AE202" s="345"/>
      <c r="AF202" s="345"/>
      <c r="AG202" s="345"/>
      <c r="AH202" s="345"/>
      <c r="AI202" s="345"/>
      <c r="AJ202" s="345"/>
      <c r="AK202" s="345"/>
      <c r="AL202" s="292"/>
      <c r="AM202" s="292"/>
      <c r="AN202" s="345"/>
      <c r="AO202" s="345"/>
      <c r="AP202" s="345"/>
      <c r="AQ202" s="345"/>
      <c r="AR202" s="292"/>
      <c r="AS202" s="292"/>
      <c r="AT202" s="345"/>
      <c r="AU202" s="345"/>
      <c r="AV202" s="46"/>
      <c r="AW202" s="46"/>
      <c r="AX202" s="292"/>
      <c r="AY202" s="292"/>
      <c r="AZ202" s="347"/>
      <c r="BA202" s="6"/>
      <c r="BB202" s="46"/>
      <c r="BC202" s="292"/>
      <c r="BD202" s="292"/>
    </row>
    <row r="203" spans="1:56" ht="13.5" thickBot="1">
      <c r="A203" s="35"/>
      <c r="B203" s="130" t="s">
        <v>227</v>
      </c>
      <c r="C203" s="130" t="s">
        <v>369</v>
      </c>
      <c r="D203" s="306">
        <f>+sum!H203/quantity!H203</f>
        <v>38.352771362586608</v>
      </c>
      <c r="E203" s="306">
        <f>+sum!I203/quantity!I203</f>
        <v>34.335638198467578</v>
      </c>
      <c r="F203" s="306">
        <f>+sum!J203/quantity!J203</f>
        <v>54.341523341523342</v>
      </c>
      <c r="G203" s="306">
        <f>+sum!K203/quantity!K203</f>
        <v>177.67704280155641</v>
      </c>
      <c r="H203" s="306">
        <f>+sum!L203/quantity!L203</f>
        <v>156.18609703113685</v>
      </c>
      <c r="I203" s="306">
        <f>+sum!M203/quantity!M203</f>
        <v>159.58158995815899</v>
      </c>
      <c r="J203" s="469">
        <f>+sum!N203/quantity!N203</f>
        <v>177.54393618640651</v>
      </c>
      <c r="K203" s="469">
        <f>+sum!O203/quantity!O203</f>
        <v>161.8725844559203</v>
      </c>
      <c r="L203" s="469"/>
      <c r="M203" s="300">
        <f t="shared" si="21"/>
        <v>89.525833410730343</v>
      </c>
      <c r="N203" s="37">
        <f t="shared" si="21"/>
        <v>141.68864833203128</v>
      </c>
      <c r="O203" s="37">
        <f t="shared" si="21"/>
        <v>463.2704143379886</v>
      </c>
      <c r="P203" s="37">
        <f t="shared" si="20"/>
        <v>407.23549167948124</v>
      </c>
      <c r="Q203" s="306">
        <f t="shared" si="22"/>
        <v>416.08880998318654</v>
      </c>
      <c r="R203" s="37">
        <f t="shared" si="24"/>
        <v>24.285531024821477</v>
      </c>
      <c r="S203" s="37">
        <f t="shared" si="24"/>
        <v>18.594328568605214</v>
      </c>
      <c r="T203" s="37">
        <f t="shared" si="24"/>
        <v>28.94689393505832</v>
      </c>
      <c r="U203" s="37">
        <f t="shared" si="24"/>
        <v>113.7202436206279</v>
      </c>
      <c r="V203" s="315">
        <f t="shared" si="24"/>
        <v>97.569648772369106</v>
      </c>
      <c r="W203" s="334">
        <f t="shared" si="23"/>
        <v>103.00659041119073</v>
      </c>
      <c r="X203" s="325"/>
      <c r="Y203" s="327"/>
      <c r="Z203" s="327"/>
      <c r="AA203" s="327"/>
      <c r="AB203" s="345"/>
      <c r="AC203" s="327"/>
      <c r="AD203" s="327"/>
      <c r="AE203" s="345"/>
      <c r="AF203" s="345"/>
      <c r="AG203" s="345"/>
      <c r="AH203" s="345"/>
      <c r="AI203" s="345"/>
      <c r="AJ203" s="345"/>
      <c r="AK203" s="345"/>
      <c r="AL203" s="292"/>
      <c r="AM203" s="292"/>
      <c r="AN203" s="345"/>
      <c r="AO203" s="345"/>
      <c r="AP203" s="345"/>
      <c r="AQ203" s="345"/>
      <c r="AR203" s="292"/>
      <c r="AS203" s="292"/>
      <c r="AT203" s="345"/>
      <c r="AU203" s="345"/>
      <c r="AV203" s="46"/>
      <c r="AW203" s="46"/>
      <c r="AX203" s="292"/>
      <c r="AY203" s="292"/>
      <c r="AZ203" s="347"/>
      <c r="BA203" s="6"/>
      <c r="BB203" s="46"/>
      <c r="BC203" s="292"/>
      <c r="BD203" s="292"/>
    </row>
    <row r="204" spans="1:56" ht="13.5" thickBot="1">
      <c r="A204" s="35"/>
      <c r="B204" s="130" t="s">
        <v>228</v>
      </c>
      <c r="C204" s="130" t="s">
        <v>397</v>
      </c>
      <c r="D204" s="306">
        <f>+sum!H204/quantity!H204</f>
        <v>70.132874889086068</v>
      </c>
      <c r="E204" s="306">
        <f>+sum!I204/quantity!I204</f>
        <v>101.30418340817774</v>
      </c>
      <c r="F204" s="306">
        <f>+sum!J204/quantity!J204</f>
        <v>110.96840354767184</v>
      </c>
      <c r="G204" s="306">
        <f>+sum!K204/quantity!K204</f>
        <v>103.09940732758621</v>
      </c>
      <c r="H204" s="306">
        <f>+sum!L204/quantity!L204</f>
        <v>101.089417989418</v>
      </c>
      <c r="I204" s="306">
        <f>+sum!M204/quantity!M204</f>
        <v>97.673808248527052</v>
      </c>
      <c r="J204" s="469">
        <f>+sum!N204/quantity!N204</f>
        <v>121.37023431417177</v>
      </c>
      <c r="K204" s="469">
        <f>+sum!O204/quantity!O204</f>
        <v>114.18168412675384</v>
      </c>
      <c r="L204" s="469"/>
      <c r="M204" s="300">
        <f t="shared" si="21"/>
        <v>144.44607264195079</v>
      </c>
      <c r="N204" s="37">
        <f t="shared" si="21"/>
        <v>158.22594428528197</v>
      </c>
      <c r="O204" s="37">
        <f t="shared" si="21"/>
        <v>147.00581929749228</v>
      </c>
      <c r="P204" s="37">
        <f t="shared" si="20"/>
        <v>144.13984618381775</v>
      </c>
      <c r="Q204" s="306">
        <f t="shared" si="22"/>
        <v>139.26964836818183</v>
      </c>
      <c r="R204" s="37">
        <f t="shared" si="24"/>
        <v>44.409153457951149</v>
      </c>
      <c r="S204" s="37">
        <f t="shared" si="24"/>
        <v>54.860878390487343</v>
      </c>
      <c r="T204" s="37">
        <f t="shared" si="24"/>
        <v>59.111162332519903</v>
      </c>
      <c r="U204" s="37">
        <f t="shared" si="24"/>
        <v>65.987645525653406</v>
      </c>
      <c r="V204" s="315">
        <f t="shared" si="24"/>
        <v>63.150684954144232</v>
      </c>
      <c r="W204" s="334">
        <f t="shared" si="23"/>
        <v>63.046407563649012</v>
      </c>
      <c r="X204" s="325"/>
      <c r="Y204" s="327"/>
      <c r="Z204" s="327"/>
      <c r="AA204" s="327"/>
      <c r="AB204" s="345"/>
      <c r="AC204" s="327"/>
      <c r="AD204" s="327"/>
      <c r="AE204" s="345"/>
      <c r="AF204" s="345"/>
      <c r="AG204" s="345"/>
      <c r="AH204" s="345"/>
      <c r="AI204" s="345"/>
      <c r="AJ204" s="345"/>
      <c r="AK204" s="345"/>
      <c r="AL204" s="292"/>
      <c r="AM204" s="292"/>
      <c r="AN204" s="345"/>
      <c r="AO204" s="345"/>
      <c r="AP204" s="345"/>
      <c r="AQ204" s="345"/>
      <c r="AR204" s="292"/>
      <c r="AS204" s="292"/>
      <c r="AT204" s="345"/>
      <c r="AU204" s="345"/>
      <c r="AV204" s="46"/>
      <c r="AW204" s="46"/>
      <c r="AX204" s="292"/>
      <c r="AY204" s="292"/>
      <c r="AZ204" s="347"/>
      <c r="BA204" s="6"/>
      <c r="BB204" s="46"/>
      <c r="BC204" s="292"/>
      <c r="BD204" s="292"/>
    </row>
    <row r="205" spans="1:56" ht="13.5" thickBot="1">
      <c r="A205" s="35"/>
      <c r="B205" s="130" t="s">
        <v>229</v>
      </c>
      <c r="C205" s="130" t="s">
        <v>369</v>
      </c>
      <c r="D205" s="306">
        <f>+sum!H205/quantity!H205</f>
        <v>54.84780361757106</v>
      </c>
      <c r="E205" s="306">
        <f>+sum!I205/quantity!I205</f>
        <v>57.734578520521012</v>
      </c>
      <c r="F205" s="306">
        <f>+sum!J205/quantity!J205</f>
        <v>102.41190405685519</v>
      </c>
      <c r="G205" s="306">
        <f>+sum!K205/quantity!K205</f>
        <v>76.537638376383768</v>
      </c>
      <c r="H205" s="306">
        <f>+sum!L205/quantity!L205</f>
        <v>87.782089552238801</v>
      </c>
      <c r="I205" s="306">
        <f>+sum!M205/quantity!M205</f>
        <v>96.978184084770419</v>
      </c>
      <c r="J205" s="469">
        <f>+sum!N205/quantity!N205</f>
        <v>121.95875311129548</v>
      </c>
      <c r="K205" s="469">
        <f>+sum!O205/quantity!O205</f>
        <v>106.68774112408437</v>
      </c>
      <c r="L205" s="469"/>
      <c r="M205" s="300">
        <f t="shared" si="21"/>
        <v>105.26324613302319</v>
      </c>
      <c r="N205" s="37">
        <f t="shared" si="21"/>
        <v>186.72015523342941</v>
      </c>
      <c r="O205" s="37">
        <f t="shared" si="21"/>
        <v>139.54549376315254</v>
      </c>
      <c r="P205" s="37">
        <f t="shared" si="21"/>
        <v>160.04668147571346</v>
      </c>
      <c r="Q205" s="306">
        <f t="shared" ref="Q205:Q268" si="25">+I205/$D205*100</f>
        <v>176.81324991781889</v>
      </c>
      <c r="R205" s="37">
        <f t="shared" si="24"/>
        <v>34.730424662276704</v>
      </c>
      <c r="S205" s="37">
        <f t="shared" si="24"/>
        <v>31.265931816243842</v>
      </c>
      <c r="T205" s="37">
        <f t="shared" si="24"/>
        <v>54.553246617507369</v>
      </c>
      <c r="U205" s="37">
        <f t="shared" si="24"/>
        <v>48.987076467898291</v>
      </c>
      <c r="V205" s="315">
        <f t="shared" si="24"/>
        <v>54.837580353961478</v>
      </c>
      <c r="W205" s="334">
        <f t="shared" ref="W205:W268" si="26">+I205/I$3*100</f>
        <v>62.597396663738856</v>
      </c>
      <c r="X205" s="325"/>
      <c r="Y205" s="327"/>
      <c r="Z205" s="327"/>
      <c r="AA205" s="327"/>
      <c r="AB205" s="345"/>
      <c r="AC205" s="327"/>
      <c r="AD205" s="327"/>
      <c r="AE205" s="345"/>
      <c r="AF205" s="345"/>
      <c r="AG205" s="345"/>
      <c r="AH205" s="345"/>
      <c r="AI205" s="345"/>
      <c r="AJ205" s="345"/>
      <c r="AK205" s="345"/>
      <c r="AL205" s="292"/>
      <c r="AM205" s="292"/>
      <c r="AN205" s="345"/>
      <c r="AO205" s="345"/>
      <c r="AP205" s="345"/>
      <c r="AQ205" s="345"/>
      <c r="AR205" s="292"/>
      <c r="AS205" s="292"/>
      <c r="AT205" s="345"/>
      <c r="AU205" s="345"/>
      <c r="AV205" s="46"/>
      <c r="AW205" s="46"/>
      <c r="AX205" s="292"/>
      <c r="AY205" s="292"/>
      <c r="AZ205" s="347"/>
      <c r="BA205" s="6"/>
      <c r="BB205" s="46"/>
      <c r="BC205" s="292"/>
      <c r="BD205" s="292"/>
    </row>
    <row r="206" spans="1:56" ht="13.5" thickBot="1">
      <c r="A206" s="35"/>
      <c r="B206" s="130" t="s">
        <v>225</v>
      </c>
      <c r="C206" s="130" t="s">
        <v>369</v>
      </c>
      <c r="D206" s="306">
        <f>+sum!H206/quantity!H206</f>
        <v>141.17339745998348</v>
      </c>
      <c r="E206" s="306">
        <f>+sum!I206/quantity!I206</f>
        <v>127.77990709283783</v>
      </c>
      <c r="F206" s="306">
        <f>+sum!J206/quantity!J206</f>
        <v>169.76294761763836</v>
      </c>
      <c r="G206" s="306">
        <f>+sum!K206/quantity!K206</f>
        <v>119.67754646580883</v>
      </c>
      <c r="H206" s="306">
        <f>+sum!L206/quantity!L206</f>
        <v>84.265064168826825</v>
      </c>
      <c r="I206" s="306">
        <f>+sum!M206/quantity!M206</f>
        <v>113.81842477763928</v>
      </c>
      <c r="J206" s="469">
        <f>+sum!N206/quantity!N206</f>
        <v>127.04730231560633</v>
      </c>
      <c r="K206" s="469">
        <f>+sum!O206/quantity!O206</f>
        <v>120.65047915634899</v>
      </c>
      <c r="L206" s="469"/>
      <c r="M206" s="300">
        <f t="shared" ref="M206:P269" si="27">+E206/$D206*100</f>
        <v>90.512737804626326</v>
      </c>
      <c r="N206" s="37">
        <f t="shared" si="27"/>
        <v>120.25137219337572</v>
      </c>
      <c r="O206" s="37">
        <f t="shared" si="27"/>
        <v>84.773440760843215</v>
      </c>
      <c r="P206" s="37">
        <f t="shared" si="27"/>
        <v>59.689053097069731</v>
      </c>
      <c r="Q206" s="306">
        <f t="shared" si="25"/>
        <v>80.623139221326639</v>
      </c>
      <c r="R206" s="37">
        <f t="shared" si="24"/>
        <v>89.393042590877258</v>
      </c>
      <c r="S206" s="37">
        <f t="shared" si="24"/>
        <v>69.198701454633692</v>
      </c>
      <c r="T206" s="37">
        <f t="shared" si="24"/>
        <v>90.430111940488771</v>
      </c>
      <c r="U206" s="37">
        <f t="shared" si="24"/>
        <v>76.598301758158129</v>
      </c>
      <c r="V206" s="315">
        <f t="shared" si="24"/>
        <v>52.64049022938655</v>
      </c>
      <c r="W206" s="334">
        <f t="shared" si="26"/>
        <v>73.467421056471267</v>
      </c>
      <c r="X206" s="325"/>
      <c r="Y206" s="327"/>
      <c r="Z206" s="327"/>
      <c r="AA206" s="327"/>
      <c r="AB206" s="345"/>
      <c r="AC206" s="327"/>
      <c r="AD206" s="327"/>
      <c r="AE206" s="345"/>
      <c r="AF206" s="345"/>
      <c r="AG206" s="345"/>
      <c r="AH206" s="345"/>
      <c r="AI206" s="345"/>
      <c r="AJ206" s="345"/>
      <c r="AK206" s="345"/>
      <c r="AL206" s="292"/>
      <c r="AM206" s="292"/>
      <c r="AN206" s="345"/>
      <c r="AO206" s="345"/>
      <c r="AP206" s="345"/>
      <c r="AQ206" s="345"/>
      <c r="AR206" s="292"/>
      <c r="AS206" s="292"/>
      <c r="AT206" s="345"/>
      <c r="AU206" s="345"/>
      <c r="AV206" s="46"/>
      <c r="AW206" s="46"/>
      <c r="AX206" s="292"/>
      <c r="AY206" s="292"/>
      <c r="AZ206" s="347"/>
      <c r="BA206" s="6"/>
      <c r="BB206" s="46"/>
      <c r="BC206" s="292"/>
      <c r="BD206" s="292"/>
    </row>
    <row r="207" spans="1:56" ht="13.5" thickBot="1">
      <c r="A207" s="35"/>
      <c r="B207" s="130" t="s">
        <v>230</v>
      </c>
      <c r="C207" s="130" t="s">
        <v>369</v>
      </c>
      <c r="D207" s="306">
        <f>+sum!H207/quantity!H207</f>
        <v>94.522055479763523</v>
      </c>
      <c r="E207" s="306">
        <f>+sum!I207/quantity!I207</f>
        <v>98.575764098148952</v>
      </c>
      <c r="F207" s="306">
        <f>+sum!J207/quantity!J207</f>
        <v>99.44005167958656</v>
      </c>
      <c r="G207" s="306">
        <f>+sum!K207/quantity!K207</f>
        <v>133.04121283485429</v>
      </c>
      <c r="H207" s="306">
        <f>+sum!L207/quantity!L207</f>
        <v>136.26609314743399</v>
      </c>
      <c r="I207" s="306">
        <f>+sum!M207/quantity!M207</f>
        <v>136.99630366789879</v>
      </c>
      <c r="J207" s="469">
        <f>+sum!N207/quantity!N207</f>
        <v>155.10281430670631</v>
      </c>
      <c r="K207" s="469">
        <f>+sum!O207/quantity!O207</f>
        <v>139.02254241098066</v>
      </c>
      <c r="L207" s="469"/>
      <c r="M207" s="300">
        <f t="shared" si="27"/>
        <v>104.28863781877162</v>
      </c>
      <c r="N207" s="37">
        <f t="shared" si="27"/>
        <v>105.20301444447104</v>
      </c>
      <c r="O207" s="37">
        <f t="shared" si="27"/>
        <v>140.75150202730984</v>
      </c>
      <c r="P207" s="37">
        <f t="shared" si="27"/>
        <v>144.16327750786962</v>
      </c>
      <c r="Q207" s="306">
        <f t="shared" si="25"/>
        <v>144.93580675171489</v>
      </c>
      <c r="R207" s="37">
        <f t="shared" si="24"/>
        <v>59.852736303770413</v>
      </c>
      <c r="S207" s="37">
        <f t="shared" si="24"/>
        <v>53.38331374379711</v>
      </c>
      <c r="T207" s="37">
        <f t="shared" si="24"/>
        <v>52.970186550994434</v>
      </c>
      <c r="U207" s="37">
        <f t="shared" si="24"/>
        <v>85.15156993051275</v>
      </c>
      <c r="V207" s="315">
        <f t="shared" si="24"/>
        <v>85.125597608905778</v>
      </c>
      <c r="W207" s="334">
        <f t="shared" si="26"/>
        <v>88.428258820245404</v>
      </c>
      <c r="X207" s="325"/>
      <c r="Y207" s="327"/>
      <c r="Z207" s="327"/>
      <c r="AA207" s="327"/>
      <c r="AB207" s="345"/>
      <c r="AC207" s="327"/>
      <c r="AD207" s="327"/>
      <c r="AE207" s="345"/>
      <c r="AF207" s="345"/>
      <c r="AG207" s="345"/>
      <c r="AH207" s="345"/>
      <c r="AI207" s="345"/>
      <c r="AJ207" s="345"/>
      <c r="AK207" s="345"/>
      <c r="AL207" s="292"/>
      <c r="AM207" s="292"/>
      <c r="AN207" s="345"/>
      <c r="AO207" s="345"/>
      <c r="AP207" s="345"/>
      <c r="AQ207" s="345"/>
      <c r="AR207" s="292"/>
      <c r="AS207" s="292"/>
      <c r="AT207" s="345"/>
      <c r="AU207" s="345"/>
      <c r="AV207" s="46"/>
      <c r="AW207" s="46"/>
      <c r="AX207" s="292"/>
      <c r="AY207" s="292"/>
      <c r="AZ207" s="347"/>
      <c r="BA207" s="6"/>
      <c r="BB207" s="46"/>
      <c r="BC207" s="292"/>
      <c r="BD207" s="292"/>
    </row>
    <row r="208" spans="1:56" ht="13.5" thickBot="1">
      <c r="A208" s="35"/>
      <c r="B208" s="130" t="s">
        <v>231</v>
      </c>
      <c r="C208" s="130" t="s">
        <v>397</v>
      </c>
      <c r="D208" s="306">
        <f>+sum!H208/quantity!H208</f>
        <v>30.277520278099651</v>
      </c>
      <c r="E208" s="306">
        <f>+sum!I208/quantity!I208</f>
        <v>51.269814502529513</v>
      </c>
      <c r="F208" s="306">
        <f>+sum!J208/quantity!J208</f>
        <v>72.757499999999993</v>
      </c>
      <c r="G208" s="306">
        <f>+sum!K208/quantity!K208</f>
        <v>49.985760056959769</v>
      </c>
      <c r="H208" s="306">
        <f>+sum!L208/quantity!L208</f>
        <v>112.01072607260726</v>
      </c>
      <c r="I208" s="306">
        <f>+sum!M208/quantity!M208</f>
        <v>217.04295302013423</v>
      </c>
      <c r="J208" s="469">
        <f>+sum!N208/quantity!N208</f>
        <v>183.04419218961948</v>
      </c>
      <c r="K208" s="469">
        <f>+sum!O208/quantity!O208</f>
        <v>264.5172124265323</v>
      </c>
      <c r="L208" s="469"/>
      <c r="M208" s="300">
        <f t="shared" si="27"/>
        <v>169.3329375444726</v>
      </c>
      <c r="N208" s="37">
        <f t="shared" si="27"/>
        <v>240.30204366711953</v>
      </c>
      <c r="O208" s="37">
        <f t="shared" si="27"/>
        <v>165.09198771180576</v>
      </c>
      <c r="P208" s="37">
        <f t="shared" si="27"/>
        <v>369.94682868275345</v>
      </c>
      <c r="Q208" s="306">
        <f t="shared" si="25"/>
        <v>716.8452073571093</v>
      </c>
      <c r="R208" s="37">
        <f t="shared" si="24"/>
        <v>19.172164929540038</v>
      </c>
      <c r="S208" s="37">
        <f t="shared" si="24"/>
        <v>27.764964524644313</v>
      </c>
      <c r="T208" s="37">
        <f t="shared" si="24"/>
        <v>38.756801539103961</v>
      </c>
      <c r="U208" s="37">
        <f t="shared" si="24"/>
        <v>31.992837800595826</v>
      </c>
      <c r="V208" s="315">
        <f t="shared" si="24"/>
        <v>69.973239676151138</v>
      </c>
      <c r="W208" s="334">
        <f t="shared" si="26"/>
        <v>140.09670269134472</v>
      </c>
      <c r="X208" s="325"/>
      <c r="Y208" s="327"/>
      <c r="Z208" s="327"/>
      <c r="AA208" s="327"/>
      <c r="AB208" s="345"/>
      <c r="AC208" s="327"/>
      <c r="AD208" s="327"/>
      <c r="AE208" s="345"/>
      <c r="AF208" s="345"/>
      <c r="AG208" s="345"/>
      <c r="AH208" s="345"/>
      <c r="AI208" s="345"/>
      <c r="AJ208" s="345"/>
      <c r="AK208" s="345"/>
      <c r="AL208" s="292"/>
      <c r="AM208" s="292"/>
      <c r="AN208" s="345"/>
      <c r="AO208" s="345"/>
      <c r="AP208" s="345"/>
      <c r="AQ208" s="345"/>
      <c r="AR208" s="292"/>
      <c r="AS208" s="292"/>
      <c r="AT208" s="345"/>
      <c r="AU208" s="345"/>
      <c r="AV208" s="46"/>
      <c r="AW208" s="46"/>
      <c r="AX208" s="292"/>
      <c r="AY208" s="292"/>
      <c r="AZ208" s="347"/>
      <c r="BA208" s="6"/>
      <c r="BB208" s="46"/>
      <c r="BC208" s="292"/>
      <c r="BD208" s="292"/>
    </row>
    <row r="209" spans="1:56" ht="13.5" thickBot="1">
      <c r="A209" s="56"/>
      <c r="B209" s="131" t="s">
        <v>232</v>
      </c>
      <c r="C209" s="131"/>
      <c r="D209" s="310">
        <f>+sum!H209/quantity!H209</f>
        <v>102.92662468103589</v>
      </c>
      <c r="E209" s="310">
        <f>+sum!I209/quantity!I209</f>
        <v>121.10725725988553</v>
      </c>
      <c r="F209" s="310">
        <f>+sum!J209/quantity!J209</f>
        <v>121.42958835448438</v>
      </c>
      <c r="G209" s="310">
        <f>+sum!K209/quantity!K209</f>
        <v>100.53043884428034</v>
      </c>
      <c r="H209" s="310">
        <f>+sum!L209/quantity!L209</f>
        <v>100.29790892193309</v>
      </c>
      <c r="I209" s="310">
        <f>+sum!M209/quantity!M209</f>
        <v>82.893739575656497</v>
      </c>
      <c r="J209" s="470">
        <f>+sum!N209/quantity!N209</f>
        <v>99.699427223350327</v>
      </c>
      <c r="K209" s="470">
        <f>+sum!O209/quantity!O209</f>
        <v>95.052880926823107</v>
      </c>
      <c r="L209" s="470"/>
      <c r="M209" s="299">
        <f t="shared" si="27"/>
        <v>117.66368287621445</v>
      </c>
      <c r="N209" s="25">
        <f t="shared" si="27"/>
        <v>117.97684878017537</v>
      </c>
      <c r="O209" s="25">
        <f t="shared" si="27"/>
        <v>97.671947521662929</v>
      </c>
      <c r="P209" s="25">
        <f t="shared" si="27"/>
        <v>97.446029375539084</v>
      </c>
      <c r="Q209" s="25">
        <f t="shared" si="25"/>
        <v>80.536731708185101</v>
      </c>
      <c r="R209" s="25">
        <f t="shared" si="24"/>
        <v>65.174631406424439</v>
      </c>
      <c r="S209" s="25">
        <f t="shared" si="24"/>
        <v>65.585154425159772</v>
      </c>
      <c r="T209" s="25">
        <f t="shared" si="24"/>
        <v>64.683674629142573</v>
      </c>
      <c r="U209" s="25">
        <f t="shared" si="24"/>
        <v>64.343405407916038</v>
      </c>
      <c r="V209" s="314">
        <f t="shared" si="24"/>
        <v>62.656228256764493</v>
      </c>
      <c r="W209" s="314">
        <f t="shared" si="26"/>
        <v>53.506181272916962</v>
      </c>
      <c r="X209" s="323"/>
      <c r="Y209" s="324"/>
      <c r="Z209" s="324"/>
      <c r="AA209" s="324"/>
      <c r="AB209" s="344"/>
      <c r="AC209" s="324"/>
      <c r="AD209" s="324"/>
      <c r="AE209" s="344"/>
      <c r="AF209" s="344"/>
      <c r="AG209" s="344"/>
      <c r="AH209" s="344"/>
      <c r="AI209" s="344"/>
      <c r="AJ209" s="344"/>
      <c r="AK209" s="344"/>
      <c r="AL209" s="343"/>
      <c r="AM209" s="343"/>
      <c r="AN209" s="344"/>
      <c r="AO209" s="344"/>
      <c r="AP209" s="344"/>
      <c r="AQ209" s="344"/>
      <c r="AR209" s="292"/>
      <c r="AS209" s="292"/>
      <c r="AT209" s="344"/>
      <c r="AU209" s="344"/>
      <c r="AV209" s="93"/>
      <c r="AW209" s="93"/>
      <c r="AX209" s="343"/>
      <c r="AY209" s="343"/>
      <c r="AZ209" s="347"/>
      <c r="BA209" s="26"/>
      <c r="BB209" s="93"/>
      <c r="BC209" s="343"/>
      <c r="BD209" s="343"/>
    </row>
    <row r="210" spans="1:56" ht="13.5" thickBot="1">
      <c r="A210" s="35"/>
      <c r="B210" s="130" t="s">
        <v>233</v>
      </c>
      <c r="C210" s="130" t="s">
        <v>407</v>
      </c>
      <c r="D210" s="306">
        <f>+sum!H210/quantity!H210</f>
        <v>65.762376237623769</v>
      </c>
      <c r="E210" s="306">
        <f>+sum!I210/quantity!I210</f>
        <v>81.373101952277651</v>
      </c>
      <c r="F210" s="306">
        <f>+sum!J210/quantity!J210</f>
        <v>83.459051724137936</v>
      </c>
      <c r="G210" s="306">
        <f>+sum!K210/quantity!K210</f>
        <v>178.178391959799</v>
      </c>
      <c r="H210" s="306">
        <f>+sum!L210/quantity!L210</f>
        <v>268.01799485861181</v>
      </c>
      <c r="I210" s="306">
        <f>+sum!M210/quantity!M210</f>
        <v>293.7914438502674</v>
      </c>
      <c r="J210" s="469">
        <f>+sum!N210/quantity!N210</f>
        <v>263.08047037122435</v>
      </c>
      <c r="K210" s="469">
        <f>+sum!O210/quantity!O210</f>
        <v>240.85707582827203</v>
      </c>
      <c r="L210" s="469"/>
      <c r="M210" s="300">
        <f t="shared" si="27"/>
        <v>123.73808035501419</v>
      </c>
      <c r="N210" s="37">
        <f t="shared" si="27"/>
        <v>126.9100304748258</v>
      </c>
      <c r="O210" s="37">
        <f t="shared" si="27"/>
        <v>270.94275200150099</v>
      </c>
      <c r="P210" s="37">
        <f t="shared" si="27"/>
        <v>407.55521651189088</v>
      </c>
      <c r="Q210" s="306">
        <f t="shared" si="25"/>
        <v>446.74700133810603</v>
      </c>
      <c r="R210" s="37">
        <f t="shared" si="24"/>
        <v>41.641690330173944</v>
      </c>
      <c r="S210" s="37">
        <f t="shared" si="24"/>
        <v>44.067280345899931</v>
      </c>
      <c r="T210" s="37">
        <f t="shared" si="24"/>
        <v>44.45735359673197</v>
      </c>
      <c r="U210" s="37">
        <f t="shared" si="24"/>
        <v>114.04112665377259</v>
      </c>
      <c r="V210" s="315">
        <f t="shared" si="24"/>
        <v>167.43117422171133</v>
      </c>
      <c r="W210" s="334">
        <f t="shared" si="26"/>
        <v>189.63625397473112</v>
      </c>
      <c r="X210" s="325"/>
      <c r="Y210" s="327"/>
      <c r="Z210" s="327"/>
      <c r="AA210" s="327"/>
      <c r="AB210" s="345"/>
      <c r="AC210" s="327"/>
      <c r="AD210" s="327"/>
      <c r="AE210" s="345"/>
      <c r="AF210" s="345"/>
      <c r="AG210" s="345"/>
      <c r="AH210" s="345"/>
      <c r="AI210" s="345"/>
      <c r="AJ210" s="345"/>
      <c r="AK210" s="345"/>
      <c r="AL210" s="292"/>
      <c r="AM210" s="292"/>
      <c r="AN210" s="345"/>
      <c r="AO210" s="345"/>
      <c r="AP210" s="345"/>
      <c r="AQ210" s="345"/>
      <c r="AR210" s="292"/>
      <c r="AS210" s="292"/>
      <c r="AT210" s="345"/>
      <c r="AU210" s="345"/>
      <c r="AV210" s="46"/>
      <c r="AW210" s="46"/>
      <c r="AX210" s="292"/>
      <c r="AY210" s="292"/>
      <c r="AZ210" s="347"/>
      <c r="BA210" s="6"/>
      <c r="BB210" s="46"/>
      <c r="BC210" s="292"/>
      <c r="BD210" s="292"/>
    </row>
    <row r="211" spans="1:56" ht="13.5" thickBot="1">
      <c r="A211" s="35"/>
      <c r="B211" s="130" t="s">
        <v>234</v>
      </c>
      <c r="C211" s="130" t="s">
        <v>407</v>
      </c>
      <c r="D211" s="306">
        <f>+sum!H211/quantity!H211</f>
        <v>51.478524070337272</v>
      </c>
      <c r="E211" s="306">
        <f>+sum!I211/quantity!I211</f>
        <v>64.348195329087048</v>
      </c>
      <c r="F211" s="306">
        <f>+sum!J211/quantity!J211</f>
        <v>60.500598086124398</v>
      </c>
      <c r="G211" s="306">
        <f>+sum!K211/quantity!K211</f>
        <v>300.99580419580417</v>
      </c>
      <c r="H211" s="306">
        <f>+sum!L211/quantity!L211</f>
        <v>195.91216216216216</v>
      </c>
      <c r="I211" s="306">
        <f>+sum!M211/quantity!M211</f>
        <v>116.26558113419428</v>
      </c>
      <c r="J211" s="469">
        <f>+sum!N211/quantity!N211</f>
        <v>425.08490933724323</v>
      </c>
      <c r="K211" s="469">
        <f>+sum!O211/quantity!O211</f>
        <v>392.69561985007124</v>
      </c>
      <c r="L211" s="469"/>
      <c r="M211" s="300">
        <f t="shared" si="27"/>
        <v>125.00007817078323</v>
      </c>
      <c r="N211" s="37">
        <f t="shared" si="27"/>
        <v>117.52589876792095</v>
      </c>
      <c r="O211" s="37">
        <f t="shared" si="27"/>
        <v>584.70169771095414</v>
      </c>
      <c r="P211" s="37">
        <f t="shared" si="27"/>
        <v>380.57066650644282</v>
      </c>
      <c r="Q211" s="306">
        <f t="shared" si="25"/>
        <v>225.85259238461407</v>
      </c>
      <c r="R211" s="37">
        <f t="shared" si="24"/>
        <v>32.596947991136759</v>
      </c>
      <c r="S211" s="37">
        <f t="shared" si="24"/>
        <v>34.847509745697202</v>
      </c>
      <c r="T211" s="37">
        <f t="shared" si="24"/>
        <v>32.227738350287133</v>
      </c>
      <c r="U211" s="37">
        <f t="shared" si="24"/>
        <v>192.64906508019516</v>
      </c>
      <c r="V211" s="315">
        <f t="shared" si="24"/>
        <v>122.38657099285123</v>
      </c>
      <c r="W211" s="334">
        <f t="shared" si="26"/>
        <v>75.047009482416229</v>
      </c>
      <c r="X211" s="325"/>
      <c r="Y211" s="327"/>
      <c r="Z211" s="327"/>
      <c r="AA211" s="327"/>
      <c r="AB211" s="345"/>
      <c r="AC211" s="327"/>
      <c r="AD211" s="327"/>
      <c r="AE211" s="345"/>
      <c r="AF211" s="345"/>
      <c r="AG211" s="345"/>
      <c r="AH211" s="345"/>
      <c r="AI211" s="345"/>
      <c r="AJ211" s="345"/>
      <c r="AK211" s="345"/>
      <c r="AL211" s="292"/>
      <c r="AM211" s="292"/>
      <c r="AN211" s="345"/>
      <c r="AO211" s="345"/>
      <c r="AP211" s="345"/>
      <c r="AQ211" s="345"/>
      <c r="AR211" s="292"/>
      <c r="AS211" s="292"/>
      <c r="AT211" s="345"/>
      <c r="AU211" s="345"/>
      <c r="AV211" s="46"/>
      <c r="AW211" s="46"/>
      <c r="AX211" s="292"/>
      <c r="AY211" s="292"/>
      <c r="AZ211" s="347"/>
      <c r="BA211" s="6"/>
      <c r="BB211" s="46"/>
      <c r="BC211" s="292"/>
      <c r="BD211" s="292"/>
    </row>
    <row r="212" spans="1:56" ht="13.5" thickBot="1">
      <c r="A212" s="35"/>
      <c r="B212" s="130" t="s">
        <v>235</v>
      </c>
      <c r="C212" s="130" t="s">
        <v>407</v>
      </c>
      <c r="D212" s="306">
        <f>+sum!H212/quantity!H212</f>
        <v>76.658291457286438</v>
      </c>
      <c r="E212" s="306">
        <f>+sum!I212/quantity!I212</f>
        <v>69.662146499768198</v>
      </c>
      <c r="F212" s="306">
        <f>+sum!J212/quantity!J212</f>
        <v>58.536370813127327</v>
      </c>
      <c r="G212" s="306">
        <f>+sum!K212/quantity!K212</f>
        <v>61.269594219010564</v>
      </c>
      <c r="H212" s="306">
        <f>+sum!L212/quantity!L212</f>
        <v>65.615093920195619</v>
      </c>
      <c r="I212" s="306">
        <f>+sum!M212/quantity!M212</f>
        <v>68.128894035900402</v>
      </c>
      <c r="J212" s="469">
        <f>+sum!N212/quantity!N212</f>
        <v>79.739854180433468</v>
      </c>
      <c r="K212" s="469">
        <f>+sum!O212/quantity!O212</f>
        <v>89.613320931877098</v>
      </c>
      <c r="L212" s="469"/>
      <c r="M212" s="300">
        <f t="shared" si="27"/>
        <v>90.873596548370173</v>
      </c>
      <c r="N212" s="37">
        <f t="shared" si="27"/>
        <v>76.360129739838328</v>
      </c>
      <c r="O212" s="37">
        <f t="shared" si="27"/>
        <v>79.925593245382515</v>
      </c>
      <c r="P212" s="37">
        <f t="shared" si="27"/>
        <v>85.594255589111285</v>
      </c>
      <c r="Q212" s="306">
        <f t="shared" si="25"/>
        <v>88.873483534212909</v>
      </c>
      <c r="R212" s="37">
        <f t="shared" si="24"/>
        <v>48.541141861571596</v>
      </c>
      <c r="S212" s="37">
        <f t="shared" si="24"/>
        <v>37.725258908069826</v>
      </c>
      <c r="T212" s="37">
        <f t="shared" si="24"/>
        <v>31.181424683692725</v>
      </c>
      <c r="U212" s="37">
        <f t="shared" si="24"/>
        <v>39.214932167150309</v>
      </c>
      <c r="V212" s="315">
        <f t="shared" si="24"/>
        <v>40.989830654921896</v>
      </c>
      <c r="W212" s="334">
        <f t="shared" si="26"/>
        <v>43.975781197338613</v>
      </c>
      <c r="X212" s="325"/>
      <c r="Y212" s="327"/>
      <c r="Z212" s="327"/>
      <c r="AA212" s="327"/>
      <c r="AB212" s="345"/>
      <c r="AC212" s="327"/>
      <c r="AD212" s="327"/>
      <c r="AE212" s="345"/>
      <c r="AF212" s="345"/>
      <c r="AG212" s="345"/>
      <c r="AH212" s="345"/>
      <c r="AI212" s="345"/>
      <c r="AJ212" s="345"/>
      <c r="AK212" s="345"/>
      <c r="AL212" s="292"/>
      <c r="AM212" s="292"/>
      <c r="AN212" s="345"/>
      <c r="AO212" s="345"/>
      <c r="AP212" s="345"/>
      <c r="AQ212" s="345"/>
      <c r="AR212" s="292"/>
      <c r="AS212" s="292"/>
      <c r="AT212" s="345"/>
      <c r="AU212" s="345"/>
      <c r="AV212" s="46"/>
      <c r="AW212" s="46"/>
      <c r="AX212" s="292"/>
      <c r="AY212" s="292"/>
      <c r="AZ212" s="347"/>
      <c r="BA212" s="6"/>
      <c r="BB212" s="46"/>
      <c r="BC212" s="292"/>
      <c r="BD212" s="292"/>
    </row>
    <row r="213" spans="1:56" ht="13.5" thickBot="1">
      <c r="A213" s="35"/>
      <c r="B213" s="130" t="s">
        <v>236</v>
      </c>
      <c r="C213" s="130" t="s">
        <v>407</v>
      </c>
      <c r="D213" s="306">
        <f>+sum!H213/quantity!H213</f>
        <v>26.214681440443215</v>
      </c>
      <c r="E213" s="306">
        <f>+sum!I213/quantity!I213</f>
        <v>31.537864077669902</v>
      </c>
      <c r="F213" s="306">
        <f>+sum!J213/quantity!J213</f>
        <v>47.477443609022558</v>
      </c>
      <c r="G213" s="306">
        <f>+sum!K213/quantity!K213</f>
        <v>143.01257861635222</v>
      </c>
      <c r="H213" s="306">
        <f>+sum!L213/quantity!L213</f>
        <v>150.9795918367347</v>
      </c>
      <c r="I213" s="306">
        <f>+sum!M213/quantity!M213</f>
        <v>249.14</v>
      </c>
      <c r="J213" s="469">
        <f>+sum!N213/quantity!N213</f>
        <v>196.70386499727817</v>
      </c>
      <c r="K213" s="469">
        <f>+sum!O213/quantity!O213</f>
        <v>158.94524212480212</v>
      </c>
      <c r="L213" s="469"/>
      <c r="M213" s="300">
        <f t="shared" si="27"/>
        <v>120.30611224218137</v>
      </c>
      <c r="N213" s="37">
        <f t="shared" si="27"/>
        <v>181.1101298975764</v>
      </c>
      <c r="O213" s="37">
        <f t="shared" si="27"/>
        <v>545.54383558411951</v>
      </c>
      <c r="P213" s="37">
        <f t="shared" si="27"/>
        <v>575.9352528457888</v>
      </c>
      <c r="Q213" s="306">
        <f t="shared" si="25"/>
        <v>950.38347334495688</v>
      </c>
      <c r="R213" s="37">
        <f t="shared" si="24"/>
        <v>16.599516457596586</v>
      </c>
      <c r="S213" s="37">
        <f t="shared" si="24"/>
        <v>17.079205099451979</v>
      </c>
      <c r="T213" s="37">
        <f t="shared" si="24"/>
        <v>25.290504202850389</v>
      </c>
      <c r="U213" s="37">
        <f t="shared" si="24"/>
        <v>91.533633296846546</v>
      </c>
      <c r="V213" s="315">
        <f t="shared" si="24"/>
        <v>94.317138511817177</v>
      </c>
      <c r="W213" s="334">
        <f t="shared" si="26"/>
        <v>160.8146775688393</v>
      </c>
      <c r="X213" s="325"/>
      <c r="Y213" s="327"/>
      <c r="Z213" s="327"/>
      <c r="AA213" s="327"/>
      <c r="AB213" s="345"/>
      <c r="AC213" s="327"/>
      <c r="AD213" s="327"/>
      <c r="AE213" s="345"/>
      <c r="AF213" s="345"/>
      <c r="AG213" s="345"/>
      <c r="AH213" s="345"/>
      <c r="AI213" s="345"/>
      <c r="AJ213" s="345"/>
      <c r="AK213" s="345"/>
      <c r="AL213" s="292"/>
      <c r="AM213" s="292"/>
      <c r="AN213" s="345"/>
      <c r="AO213" s="345"/>
      <c r="AP213" s="345"/>
      <c r="AQ213" s="345"/>
      <c r="AR213" s="292"/>
      <c r="AS213" s="292"/>
      <c r="AT213" s="345"/>
      <c r="AU213" s="345"/>
      <c r="AV213" s="46"/>
      <c r="AW213" s="46"/>
      <c r="AX213" s="292"/>
      <c r="AY213" s="292"/>
      <c r="AZ213" s="347"/>
      <c r="BA213" s="6"/>
      <c r="BB213" s="46"/>
      <c r="BC213" s="292"/>
      <c r="BD213" s="292"/>
    </row>
    <row r="214" spans="1:56" ht="13.5" thickBot="1">
      <c r="A214" s="35"/>
      <c r="B214" s="130" t="s">
        <v>232</v>
      </c>
      <c r="C214" s="130" t="s">
        <v>407</v>
      </c>
      <c r="D214" s="306">
        <f>+sum!H214/quantity!H214</f>
        <v>157.63424021234241</v>
      </c>
      <c r="E214" s="306">
        <f>+sum!I214/quantity!I214</f>
        <v>196.35511125443406</v>
      </c>
      <c r="F214" s="306">
        <f>+sum!J214/quantity!J214</f>
        <v>194.3109775589796</v>
      </c>
      <c r="G214" s="306">
        <f>+sum!K214/quantity!K214</f>
        <v>110.27951780497726</v>
      </c>
      <c r="H214" s="306">
        <f>+sum!L214/quantity!L214</f>
        <v>105.80025991414956</v>
      </c>
      <c r="I214" s="306">
        <f>+sum!M214/quantity!M214</f>
        <v>82.091177672313549</v>
      </c>
      <c r="J214" s="469">
        <f>+sum!N214/quantity!N214</f>
        <v>95.16228346428025</v>
      </c>
      <c r="K214" s="469">
        <f>+sum!O214/quantity!O214</f>
        <v>86.698387957623069</v>
      </c>
      <c r="L214" s="469"/>
      <c r="M214" s="300">
        <f t="shared" si="27"/>
        <v>124.56374388580325</v>
      </c>
      <c r="N214" s="37">
        <f t="shared" si="27"/>
        <v>123.26698647275587</v>
      </c>
      <c r="O214" s="37">
        <f t="shared" si="27"/>
        <v>69.959113994792247</v>
      </c>
      <c r="P214" s="37">
        <f t="shared" si="27"/>
        <v>67.117562638441058</v>
      </c>
      <c r="Q214" s="306">
        <f t="shared" si="25"/>
        <v>52.076996445526049</v>
      </c>
      <c r="R214" s="37">
        <f t="shared" si="24"/>
        <v>99.816286939448361</v>
      </c>
      <c r="S214" s="37">
        <f t="shared" si="24"/>
        <v>106.33533105416195</v>
      </c>
      <c r="T214" s="37">
        <f t="shared" si="24"/>
        <v>103.50647004257507</v>
      </c>
      <c r="U214" s="37">
        <f t="shared" si="24"/>
        <v>70.583196531215179</v>
      </c>
      <c r="V214" s="315">
        <f t="shared" si="24"/>
        <v>66.093553754602056</v>
      </c>
      <c r="W214" s="334">
        <f t="shared" si="26"/>
        <v>52.9881442908381</v>
      </c>
      <c r="X214" s="325"/>
      <c r="Y214" s="327"/>
      <c r="Z214" s="327"/>
      <c r="AA214" s="327"/>
      <c r="AB214" s="345"/>
      <c r="AC214" s="327"/>
      <c r="AD214" s="327"/>
      <c r="AE214" s="345"/>
      <c r="AF214" s="345"/>
      <c r="AG214" s="345"/>
      <c r="AH214" s="345"/>
      <c r="AI214" s="345"/>
      <c r="AJ214" s="345"/>
      <c r="AK214" s="345"/>
      <c r="AL214" s="292"/>
      <c r="AM214" s="292"/>
      <c r="AN214" s="345"/>
      <c r="AO214" s="345"/>
      <c r="AP214" s="345"/>
      <c r="AQ214" s="345"/>
      <c r="AR214" s="292"/>
      <c r="AS214" s="292"/>
      <c r="AT214" s="345"/>
      <c r="AU214" s="345"/>
      <c r="AV214" s="46"/>
      <c r="AW214" s="46"/>
      <c r="AX214" s="292"/>
      <c r="AY214" s="292"/>
      <c r="AZ214" s="347"/>
      <c r="BA214" s="6"/>
      <c r="BB214" s="46"/>
      <c r="BC214" s="292"/>
      <c r="BD214" s="292"/>
    </row>
    <row r="215" spans="1:56" ht="13.5" thickBot="1">
      <c r="A215" s="35"/>
      <c r="B215" s="130" t="s">
        <v>237</v>
      </c>
      <c r="C215" s="130" t="s">
        <v>407</v>
      </c>
      <c r="D215" s="306">
        <f>+sum!H215/quantity!H215</f>
        <v>81.350624999999994</v>
      </c>
      <c r="E215" s="306">
        <f>+sum!I215/quantity!I215</f>
        <v>92.289134438305709</v>
      </c>
      <c r="F215" s="306">
        <f>+sum!J215/quantity!J215</f>
        <v>98.721686746987956</v>
      </c>
      <c r="G215" s="306">
        <f>+sum!K215/quantity!K215</f>
        <v>149.24070631970261</v>
      </c>
      <c r="H215" s="306">
        <f>+sum!L215/quantity!L215</f>
        <v>167.77134724857686</v>
      </c>
      <c r="I215" s="306">
        <f>+sum!M215/quantity!M215</f>
        <v>174.29358717434869</v>
      </c>
      <c r="J215" s="469">
        <f>+sum!N215/quantity!N215</f>
        <v>181.3930693069307</v>
      </c>
      <c r="K215" s="469">
        <f>+sum!O215/quantity!O215</f>
        <v>164.94331266607617</v>
      </c>
      <c r="L215" s="469"/>
      <c r="M215" s="300">
        <f t="shared" si="27"/>
        <v>113.44612833436216</v>
      </c>
      <c r="N215" s="37">
        <f t="shared" si="27"/>
        <v>121.35332303468837</v>
      </c>
      <c r="O215" s="37">
        <f t="shared" si="27"/>
        <v>183.4536690034067</v>
      </c>
      <c r="P215" s="37">
        <f t="shared" si="27"/>
        <v>206.23240110149968</v>
      </c>
      <c r="Q215" s="306">
        <f t="shared" si="25"/>
        <v>214.24984402313899</v>
      </c>
      <c r="R215" s="37">
        <f t="shared" si="24"/>
        <v>51.512395509790224</v>
      </c>
      <c r="S215" s="37">
        <f t="shared" si="24"/>
        <v>49.97881440673568</v>
      </c>
      <c r="T215" s="37">
        <f t="shared" si="24"/>
        <v>52.587524596895193</v>
      </c>
      <c r="U215" s="37">
        <f t="shared" si="24"/>
        <v>95.519878163137093</v>
      </c>
      <c r="V215" s="315">
        <f t="shared" si="24"/>
        <v>104.80696897014758</v>
      </c>
      <c r="W215" s="334">
        <f t="shared" si="26"/>
        <v>112.50287799534104</v>
      </c>
      <c r="X215" s="325"/>
      <c r="Y215" s="327"/>
      <c r="Z215" s="327"/>
      <c r="AA215" s="327"/>
      <c r="AB215" s="345"/>
      <c r="AC215" s="327"/>
      <c r="AD215" s="327"/>
      <c r="AE215" s="345"/>
      <c r="AF215" s="345"/>
      <c r="AG215" s="345"/>
      <c r="AH215" s="345"/>
      <c r="AI215" s="345"/>
      <c r="AJ215" s="345"/>
      <c r="AK215" s="345"/>
      <c r="AL215" s="292"/>
      <c r="AM215" s="292"/>
      <c r="AN215" s="345"/>
      <c r="AO215" s="345"/>
      <c r="AP215" s="345"/>
      <c r="AQ215" s="345"/>
      <c r="AR215" s="292"/>
      <c r="AS215" s="292"/>
      <c r="AT215" s="345"/>
      <c r="AU215" s="345"/>
      <c r="AV215" s="46"/>
      <c r="AW215" s="46"/>
      <c r="AX215" s="292"/>
      <c r="AY215" s="292"/>
      <c r="AZ215" s="347"/>
      <c r="BA215" s="6"/>
      <c r="BB215" s="46"/>
      <c r="BC215" s="292"/>
      <c r="BD215" s="292"/>
    </row>
    <row r="216" spans="1:56" ht="13.5" thickBot="1">
      <c r="A216" s="35"/>
      <c r="B216" s="130" t="s">
        <v>238</v>
      </c>
      <c r="C216" s="130" t="s">
        <v>369</v>
      </c>
      <c r="D216" s="306">
        <f>+sum!H216/quantity!H216</f>
        <v>62.5573128719073</v>
      </c>
      <c r="E216" s="306">
        <f>+sum!I216/quantity!I216</f>
        <v>73.279420731707319</v>
      </c>
      <c r="F216" s="306">
        <f>+sum!J216/quantity!J216</f>
        <v>87.153691520467831</v>
      </c>
      <c r="G216" s="306">
        <f>+sum!K216/quantity!K216</f>
        <v>77.042563143124411</v>
      </c>
      <c r="H216" s="306">
        <f>+sum!L216/quantity!L216</f>
        <v>86.488675360329438</v>
      </c>
      <c r="I216" s="306">
        <f>+sum!M216/quantity!M216</f>
        <v>65.188379124490595</v>
      </c>
      <c r="J216" s="469">
        <f>+sum!N216/quantity!N216</f>
        <v>88.722455306906511</v>
      </c>
      <c r="K216" s="469">
        <f>+sum!O216/quantity!O216</f>
        <v>78.654331402131646</v>
      </c>
      <c r="L216" s="469"/>
      <c r="M216" s="300">
        <f t="shared" si="27"/>
        <v>117.13965540967955</v>
      </c>
      <c r="N216" s="37">
        <f t="shared" si="27"/>
        <v>139.31815085939547</v>
      </c>
      <c r="O216" s="37">
        <f t="shared" si="27"/>
        <v>123.15516700801581</v>
      </c>
      <c r="P216" s="37">
        <f t="shared" si="27"/>
        <v>138.25509982729619</v>
      </c>
      <c r="Q216" s="306">
        <f t="shared" si="25"/>
        <v>104.20584921537579</v>
      </c>
      <c r="R216" s="37">
        <f t="shared" si="24"/>
        <v>39.612197726660121</v>
      </c>
      <c r="S216" s="37">
        <f t="shared" si="24"/>
        <v>39.68417940934733</v>
      </c>
      <c r="T216" s="37">
        <f t="shared" si="24"/>
        <v>46.425431407883167</v>
      </c>
      <c r="U216" s="37">
        <f t="shared" si="24"/>
        <v>49.310248030067783</v>
      </c>
      <c r="V216" s="315">
        <f t="shared" si="24"/>
        <v>54.029582902071539</v>
      </c>
      <c r="W216" s="334">
        <f t="shared" si="26"/>
        <v>42.077740106527294</v>
      </c>
      <c r="X216" s="325"/>
      <c r="Y216" s="327"/>
      <c r="Z216" s="327"/>
      <c r="AA216" s="327"/>
      <c r="AB216" s="345"/>
      <c r="AC216" s="327"/>
      <c r="AD216" s="327"/>
      <c r="AE216" s="345"/>
      <c r="AF216" s="345"/>
      <c r="AG216" s="345"/>
      <c r="AH216" s="345"/>
      <c r="AI216" s="345"/>
      <c r="AJ216" s="345"/>
      <c r="AK216" s="345"/>
      <c r="AL216" s="292"/>
      <c r="AM216" s="292"/>
      <c r="AN216" s="345"/>
      <c r="AO216" s="345"/>
      <c r="AP216" s="345"/>
      <c r="AQ216" s="345"/>
      <c r="AR216" s="292"/>
      <c r="AS216" s="292"/>
      <c r="AT216" s="345"/>
      <c r="AU216" s="345"/>
      <c r="AV216" s="46"/>
      <c r="AW216" s="46"/>
      <c r="AX216" s="292"/>
      <c r="AY216" s="292"/>
      <c r="AZ216" s="347"/>
      <c r="BA216" s="6"/>
      <c r="BB216" s="46"/>
      <c r="BC216" s="292"/>
      <c r="BD216" s="292"/>
    </row>
    <row r="217" spans="1:56" ht="13.5" thickBot="1">
      <c r="A217" s="56"/>
      <c r="B217" s="131" t="s">
        <v>239</v>
      </c>
      <c r="C217" s="131"/>
      <c r="D217" s="310">
        <f>+sum!H217/quantity!H217</f>
        <v>122.51692068766252</v>
      </c>
      <c r="E217" s="310">
        <f>+sum!I217/quantity!I217</f>
        <v>95.330031823220224</v>
      </c>
      <c r="F217" s="310">
        <f>+sum!J217/quantity!J217</f>
        <v>102.11233145213072</v>
      </c>
      <c r="G217" s="310">
        <f>+sum!K217/quantity!K217</f>
        <v>54.9827621133051</v>
      </c>
      <c r="H217" s="310">
        <f>+sum!L217/quantity!L217</f>
        <v>96.903973562042651</v>
      </c>
      <c r="I217" s="310">
        <f>+sum!M217/quantity!M217</f>
        <v>92.760030343897512</v>
      </c>
      <c r="J217" s="470">
        <f>+sum!N217/quantity!N217</f>
        <v>98.792114093398183</v>
      </c>
      <c r="K217" s="470">
        <f>+sum!O217/quantity!O217</f>
        <v>81.731643788153818</v>
      </c>
      <c r="L217" s="470"/>
      <c r="M217" s="299">
        <f t="shared" si="27"/>
        <v>77.809686440168562</v>
      </c>
      <c r="N217" s="25">
        <f t="shared" si="27"/>
        <v>83.345492915586689</v>
      </c>
      <c r="O217" s="25">
        <f t="shared" si="27"/>
        <v>44.877688571258609</v>
      </c>
      <c r="P217" s="25">
        <f t="shared" si="27"/>
        <v>79.094359389821733</v>
      </c>
      <c r="Q217" s="25">
        <f t="shared" si="25"/>
        <v>75.712015796066666</v>
      </c>
      <c r="R217" s="25">
        <f t="shared" si="24"/>
        <v>77.579490939430059</v>
      </c>
      <c r="S217" s="25">
        <f t="shared" si="24"/>
        <v>51.625600314476181</v>
      </c>
      <c r="T217" s="25">
        <f t="shared" si="24"/>
        <v>54.393668897164325</v>
      </c>
      <c r="U217" s="25">
        <f t="shared" si="24"/>
        <v>35.191114191626525</v>
      </c>
      <c r="V217" s="314">
        <f t="shared" si="24"/>
        <v>60.536032622740699</v>
      </c>
      <c r="W217" s="314">
        <f t="shared" si="26"/>
        <v>59.874666336315443</v>
      </c>
      <c r="X217" s="323"/>
      <c r="Y217" s="324"/>
      <c r="Z217" s="324"/>
      <c r="AA217" s="324"/>
      <c r="AB217" s="344"/>
      <c r="AC217" s="324"/>
      <c r="AD217" s="324"/>
      <c r="AE217" s="344"/>
      <c r="AF217" s="344"/>
      <c r="AG217" s="344"/>
      <c r="AH217" s="344"/>
      <c r="AI217" s="344"/>
      <c r="AJ217" s="344"/>
      <c r="AK217" s="344"/>
      <c r="AL217" s="343"/>
      <c r="AM217" s="343"/>
      <c r="AN217" s="344"/>
      <c r="AO217" s="344"/>
      <c r="AP217" s="344"/>
      <c r="AQ217" s="344"/>
      <c r="AR217" s="343"/>
      <c r="AS217" s="343"/>
      <c r="AT217" s="344"/>
      <c r="AU217" s="344"/>
      <c r="AV217" s="93"/>
      <c r="AW217" s="93"/>
      <c r="AX217" s="343"/>
      <c r="AY217" s="343"/>
      <c r="AZ217" s="93"/>
      <c r="BA217" s="26"/>
      <c r="BB217" s="93"/>
      <c r="BC217" s="343"/>
      <c r="BD217" s="343"/>
    </row>
    <row r="218" spans="1:56" ht="13.5" thickBot="1">
      <c r="A218" s="35"/>
      <c r="B218" s="130" t="s">
        <v>240</v>
      </c>
      <c r="C218" s="130" t="s">
        <v>386</v>
      </c>
      <c r="D218" s="306">
        <f>+sum!H218/quantity!H218</f>
        <v>75.894054054054052</v>
      </c>
      <c r="E218" s="306">
        <f>+sum!I218/quantity!I218</f>
        <v>71.891909385113266</v>
      </c>
      <c r="F218" s="306">
        <f>+sum!J218/quantity!J218</f>
        <v>73.801073571203034</v>
      </c>
      <c r="G218" s="306">
        <f>+sum!K218/quantity!K218</f>
        <v>163.95897435897436</v>
      </c>
      <c r="H218" s="306">
        <f>+sum!L218/quantity!L218</f>
        <v>369.84176764076977</v>
      </c>
      <c r="I218" s="306">
        <f>+sum!M218/quantity!M218</f>
        <v>127.3212689901698</v>
      </c>
      <c r="J218" s="469">
        <f>+sum!N218/quantity!N218</f>
        <v>127.64761690134576</v>
      </c>
      <c r="K218" s="469">
        <f>+sum!O218/quantity!O218</f>
        <v>164.49974821515133</v>
      </c>
      <c r="L218" s="469"/>
      <c r="M218" s="300">
        <f t="shared" si="27"/>
        <v>94.72666901403062</v>
      </c>
      <c r="N218" s="37">
        <f t="shared" si="27"/>
        <v>97.242233915504983</v>
      </c>
      <c r="O218" s="37">
        <f t="shared" si="27"/>
        <v>216.03665320368549</v>
      </c>
      <c r="P218" s="37">
        <f t="shared" si="27"/>
        <v>487.31323191321047</v>
      </c>
      <c r="Q218" s="306">
        <f t="shared" si="25"/>
        <v>167.76184982750786</v>
      </c>
      <c r="R218" s="37">
        <f t="shared" ref="R218:V268" si="28">+D218/D$3*100</f>
        <v>48.057215654751651</v>
      </c>
      <c r="S218" s="37">
        <f t="shared" si="28"/>
        <v>38.932778147424983</v>
      </c>
      <c r="T218" s="37">
        <f t="shared" si="28"/>
        <v>39.312697134617416</v>
      </c>
      <c r="U218" s="37">
        <f t="shared" si="28"/>
        <v>104.94014428591963</v>
      </c>
      <c r="V218" s="315">
        <f t="shared" si="28"/>
        <v>231.04061152682613</v>
      </c>
      <c r="W218" s="334">
        <f t="shared" si="26"/>
        <v>82.183225577224107</v>
      </c>
      <c r="X218" s="325"/>
      <c r="Y218" s="327"/>
      <c r="Z218" s="327"/>
      <c r="AA218" s="327"/>
      <c r="AB218" s="345"/>
      <c r="AC218" s="327"/>
      <c r="AD218" s="327"/>
      <c r="AE218" s="345"/>
      <c r="AF218" s="345"/>
      <c r="AG218" s="345"/>
      <c r="AH218" s="345"/>
      <c r="AI218" s="345"/>
      <c r="AJ218" s="345"/>
      <c r="AK218" s="345"/>
      <c r="AL218" s="292"/>
      <c r="AM218" s="292"/>
      <c r="AN218" s="345"/>
      <c r="AO218" s="345"/>
      <c r="AP218" s="345"/>
      <c r="AQ218" s="345"/>
      <c r="AR218" s="292"/>
      <c r="AS218" s="292"/>
      <c r="AT218" s="345"/>
      <c r="AU218" s="345"/>
      <c r="AV218" s="46"/>
      <c r="AW218" s="46"/>
      <c r="AX218" s="292"/>
      <c r="AY218" s="292"/>
      <c r="AZ218" s="347"/>
      <c r="BA218" s="6"/>
      <c r="BB218" s="46"/>
      <c r="BC218" s="292"/>
      <c r="BD218" s="292"/>
    </row>
    <row r="219" spans="1:56" ht="13.5" thickBot="1">
      <c r="A219" s="35"/>
      <c r="B219" s="130" t="s">
        <v>241</v>
      </c>
      <c r="C219" s="130" t="s">
        <v>380</v>
      </c>
      <c r="D219" s="306">
        <f>+sum!H219/quantity!H219</f>
        <v>95.091746827257296</v>
      </c>
      <c r="E219" s="306">
        <f>+sum!I219/quantity!I219</f>
        <v>189.09012131715772</v>
      </c>
      <c r="F219" s="306">
        <f>+sum!J219/quantity!J219</f>
        <v>270.58585347336452</v>
      </c>
      <c r="G219" s="306">
        <f>+sum!K219/quantity!K219</f>
        <v>164.4089709762533</v>
      </c>
      <c r="H219" s="306">
        <f>+sum!L219/quantity!L219</f>
        <v>200.21459622136766</v>
      </c>
      <c r="I219" s="306">
        <f>+sum!M219/quantity!M219</f>
        <v>231.27743338771072</v>
      </c>
      <c r="J219" s="469">
        <f>+sum!N219/quantity!N219</f>
        <v>227.19455266575409</v>
      </c>
      <c r="K219" s="469">
        <f>+sum!O219/quantity!O219</f>
        <v>190.90194446969264</v>
      </c>
      <c r="L219" s="469"/>
      <c r="M219" s="300">
        <f t="shared" si="27"/>
        <v>198.85019218403562</v>
      </c>
      <c r="N219" s="37">
        <f t="shared" si="27"/>
        <v>284.55240596737383</v>
      </c>
      <c r="O219" s="37">
        <f t="shared" si="27"/>
        <v>172.89510021823131</v>
      </c>
      <c r="P219" s="37">
        <f t="shared" si="27"/>
        <v>210.5488677004488</v>
      </c>
      <c r="Q219" s="306">
        <f t="shared" si="25"/>
        <v>243.21504347569402</v>
      </c>
      <c r="R219" s="37">
        <f t="shared" si="28"/>
        <v>60.213473126758622</v>
      </c>
      <c r="S219" s="37">
        <f t="shared" si="28"/>
        <v>102.40100459252781</v>
      </c>
      <c r="T219" s="37">
        <f t="shared" si="28"/>
        <v>144.13692364850706</v>
      </c>
      <c r="U219" s="37">
        <f t="shared" si="28"/>
        <v>105.22815968812651</v>
      </c>
      <c r="V219" s="315">
        <f t="shared" si="28"/>
        <v>125.07430689254065</v>
      </c>
      <c r="W219" s="334">
        <f t="shared" si="26"/>
        <v>149.28476310184396</v>
      </c>
      <c r="X219" s="325"/>
      <c r="Y219" s="327"/>
      <c r="Z219" s="327"/>
      <c r="AA219" s="327"/>
      <c r="AB219" s="345"/>
      <c r="AC219" s="327"/>
      <c r="AD219" s="327"/>
      <c r="AE219" s="345"/>
      <c r="AF219" s="345"/>
      <c r="AG219" s="345"/>
      <c r="AH219" s="345"/>
      <c r="AI219" s="345"/>
      <c r="AJ219" s="345"/>
      <c r="AK219" s="345"/>
      <c r="AL219" s="292"/>
      <c r="AM219" s="292"/>
      <c r="AN219" s="345"/>
      <c r="AO219" s="345"/>
      <c r="AP219" s="345"/>
      <c r="AQ219" s="345"/>
      <c r="AR219" s="292"/>
      <c r="AS219" s="292"/>
      <c r="AT219" s="345"/>
      <c r="AU219" s="345"/>
      <c r="AV219" s="46"/>
      <c r="AW219" s="46"/>
      <c r="AX219" s="292"/>
      <c r="AY219" s="292"/>
      <c r="AZ219" s="347"/>
      <c r="BA219" s="6"/>
      <c r="BB219" s="46"/>
      <c r="BC219" s="292"/>
      <c r="BD219" s="292"/>
    </row>
    <row r="220" spans="1:56" ht="13.5" thickBot="1">
      <c r="A220" s="35"/>
      <c r="B220" s="130" t="s">
        <v>239</v>
      </c>
      <c r="C220" s="130" t="s">
        <v>380</v>
      </c>
      <c r="D220" s="306">
        <f>+sum!H220/quantity!H220</f>
        <v>143.55942423652985</v>
      </c>
      <c r="E220" s="306">
        <f>+sum!I220/quantity!I220</f>
        <v>80.706074788671856</v>
      </c>
      <c r="F220" s="306">
        <f>+sum!J220/quantity!J220</f>
        <v>77.076318519990281</v>
      </c>
      <c r="G220" s="306">
        <f>+sum!K220/quantity!K220</f>
        <v>33.941834067143645</v>
      </c>
      <c r="H220" s="306">
        <f>+sum!L220/quantity!L220</f>
        <v>61.591792919063437</v>
      </c>
      <c r="I220" s="306">
        <f>+sum!M220/quantity!M220</f>
        <v>63.357020660613237</v>
      </c>
      <c r="J220" s="469">
        <f>+sum!N220/quantity!N220</f>
        <v>67.419715586750172</v>
      </c>
      <c r="K220" s="469">
        <f>+sum!O220/quantity!O220</f>
        <v>54.143387460414466</v>
      </c>
      <c r="L220" s="469"/>
      <c r="M220" s="300">
        <f t="shared" si="27"/>
        <v>56.217886925834812</v>
      </c>
      <c r="N220" s="37">
        <f t="shared" si="27"/>
        <v>53.689487074703379</v>
      </c>
      <c r="O220" s="37">
        <f t="shared" si="27"/>
        <v>23.643055304555112</v>
      </c>
      <c r="P220" s="37">
        <f t="shared" si="27"/>
        <v>42.903343508528025</v>
      </c>
      <c r="Q220" s="306">
        <f t="shared" si="25"/>
        <v>44.132958179203627</v>
      </c>
      <c r="R220" s="37">
        <f t="shared" si="28"/>
        <v>90.90390934832881</v>
      </c>
      <c r="S220" s="37">
        <f t="shared" si="28"/>
        <v>43.706054433261308</v>
      </c>
      <c r="T220" s="37">
        <f t="shared" si="28"/>
        <v>41.057369759049259</v>
      </c>
      <c r="U220" s="37">
        <f t="shared" si="28"/>
        <v>21.724098837898325</v>
      </c>
      <c r="V220" s="315">
        <f t="shared" si="28"/>
        <v>38.476469523247481</v>
      </c>
      <c r="W220" s="334">
        <f t="shared" si="26"/>
        <v>40.895636386203769</v>
      </c>
      <c r="X220" s="325"/>
      <c r="Y220" s="327"/>
      <c r="Z220" s="327"/>
      <c r="AA220" s="327"/>
      <c r="AB220" s="345"/>
      <c r="AC220" s="327"/>
      <c r="AD220" s="327"/>
      <c r="AE220" s="345"/>
      <c r="AF220" s="345"/>
      <c r="AG220" s="345"/>
      <c r="AH220" s="345"/>
      <c r="AI220" s="345"/>
      <c r="AJ220" s="345"/>
      <c r="AK220" s="345"/>
      <c r="AL220" s="292"/>
      <c r="AM220" s="292"/>
      <c r="AN220" s="345"/>
      <c r="AO220" s="345"/>
      <c r="AP220" s="345"/>
      <c r="AQ220" s="345"/>
      <c r="AR220" s="292"/>
      <c r="AS220" s="292"/>
      <c r="AT220" s="345"/>
      <c r="AU220" s="345"/>
      <c r="AV220" s="46"/>
      <c r="AW220" s="46"/>
      <c r="AX220" s="292"/>
      <c r="AY220" s="292"/>
      <c r="AZ220" s="347"/>
      <c r="BA220" s="6"/>
      <c r="BB220" s="46"/>
      <c r="BC220" s="292"/>
      <c r="BD220" s="292"/>
    </row>
    <row r="221" spans="1:56" ht="13.5" thickBot="1">
      <c r="A221" s="35"/>
      <c r="B221" s="130" t="s">
        <v>242</v>
      </c>
      <c r="C221" s="130" t="s">
        <v>404</v>
      </c>
      <c r="D221" s="306">
        <f>+sum!H221/quantity!H221</f>
        <v>54.498703747348571</v>
      </c>
      <c r="E221" s="306">
        <f>+sum!I221/quantity!I221</f>
        <v>70.209487534626035</v>
      </c>
      <c r="F221" s="306">
        <f>+sum!J221/quantity!J221</f>
        <v>63.842984014209591</v>
      </c>
      <c r="G221" s="306">
        <f>+sum!K221/quantity!K221</f>
        <v>198.36787072243345</v>
      </c>
      <c r="H221" s="306">
        <f>+sum!L221/quantity!L221</f>
        <v>251.23514851485149</v>
      </c>
      <c r="I221" s="306">
        <f>+sum!M221/quantity!M221</f>
        <v>88.218054949847357</v>
      </c>
      <c r="J221" s="469">
        <f>+sum!N221/quantity!N221</f>
        <v>128.80974660846238</v>
      </c>
      <c r="K221" s="469">
        <f>+sum!O221/quantity!O221</f>
        <v>89.828845893654446</v>
      </c>
      <c r="L221" s="469"/>
      <c r="M221" s="300">
        <f t="shared" si="27"/>
        <v>128.82781186890489</v>
      </c>
      <c r="N221" s="37">
        <f t="shared" si="27"/>
        <v>117.1458761848361</v>
      </c>
      <c r="O221" s="37">
        <f t="shared" si="27"/>
        <v>363.9864016620474</v>
      </c>
      <c r="P221" s="37">
        <f t="shared" si="27"/>
        <v>460.99288834383401</v>
      </c>
      <c r="Q221" s="306">
        <f t="shared" si="25"/>
        <v>161.8718407667435</v>
      </c>
      <c r="R221" s="37">
        <f t="shared" si="28"/>
        <v>34.509369561749601</v>
      </c>
      <c r="S221" s="37">
        <f t="shared" si="28"/>
        <v>38.021669272787648</v>
      </c>
      <c r="T221" s="37">
        <f t="shared" si="28"/>
        <v>34.008175942039074</v>
      </c>
      <c r="U221" s="37">
        <f t="shared" si="28"/>
        <v>126.96318122682501</v>
      </c>
      <c r="V221" s="315">
        <f t="shared" si="28"/>
        <v>156.94690926927521</v>
      </c>
      <c r="W221" s="334">
        <f t="shared" si="26"/>
        <v>56.942915880668906</v>
      </c>
      <c r="X221" s="325"/>
      <c r="Y221" s="327"/>
      <c r="Z221" s="327"/>
      <c r="AA221" s="327"/>
      <c r="AB221" s="345"/>
      <c r="AC221" s="327"/>
      <c r="AD221" s="327"/>
      <c r="AE221" s="345"/>
      <c r="AF221" s="345"/>
      <c r="AG221" s="345"/>
      <c r="AH221" s="345"/>
      <c r="AI221" s="345"/>
      <c r="AJ221" s="345"/>
      <c r="AK221" s="345"/>
      <c r="AL221" s="292"/>
      <c r="AM221" s="292"/>
      <c r="AN221" s="345"/>
      <c r="AO221" s="345"/>
      <c r="AP221" s="345"/>
      <c r="AQ221" s="345"/>
      <c r="AR221" s="292"/>
      <c r="AS221" s="292"/>
      <c r="AT221" s="345"/>
      <c r="AU221" s="345"/>
      <c r="AV221" s="46"/>
      <c r="AW221" s="46"/>
      <c r="AX221" s="292"/>
      <c r="AY221" s="292"/>
      <c r="AZ221" s="347"/>
      <c r="BA221" s="6"/>
      <c r="BB221" s="46"/>
      <c r="BC221" s="292"/>
      <c r="BD221" s="292"/>
    </row>
    <row r="222" spans="1:56" ht="13.5" thickBot="1">
      <c r="A222" s="56"/>
      <c r="B222" s="131" t="s">
        <v>243</v>
      </c>
      <c r="C222" s="131"/>
      <c r="D222" s="310">
        <f>+sum!H222/quantity!H222</f>
        <v>112.96462149849762</v>
      </c>
      <c r="E222" s="310">
        <f>+sum!I222/quantity!I222</f>
        <v>120.17394431085242</v>
      </c>
      <c r="F222" s="310">
        <f>+sum!J222/quantity!J222</f>
        <v>105.65283537283436</v>
      </c>
      <c r="G222" s="310">
        <f>+sum!K222/quantity!K222</f>
        <v>115.09798101350448</v>
      </c>
      <c r="H222" s="310">
        <f>+sum!L222/quantity!L222</f>
        <v>122.54869503133511</v>
      </c>
      <c r="I222" s="310">
        <f>+sum!M222/quantity!M222</f>
        <v>126.93728963195939</v>
      </c>
      <c r="J222" s="470">
        <f>+sum!N222/quantity!N222</f>
        <v>177.66991677384587</v>
      </c>
      <c r="K222" s="470">
        <f>+sum!O222/quantity!O222</f>
        <v>226.78171588272932</v>
      </c>
      <c r="L222" s="470"/>
      <c r="M222" s="299">
        <f t="shared" si="27"/>
        <v>106.38192977298708</v>
      </c>
      <c r="N222" s="25">
        <f t="shared" si="27"/>
        <v>93.527366330563495</v>
      </c>
      <c r="O222" s="25">
        <f t="shared" si="27"/>
        <v>101.88852003990934</v>
      </c>
      <c r="P222" s="25">
        <f t="shared" si="27"/>
        <v>108.48413725085155</v>
      </c>
      <c r="Q222" s="25">
        <f t="shared" si="25"/>
        <v>112.36906559603494</v>
      </c>
      <c r="R222" s="25">
        <f t="shared" si="28"/>
        <v>71.530836563878424</v>
      </c>
      <c r="S222" s="25">
        <f t="shared" si="28"/>
        <v>65.079722502463483</v>
      </c>
      <c r="T222" s="25">
        <f t="shared" si="28"/>
        <v>56.279640897344798</v>
      </c>
      <c r="U222" s="25">
        <f t="shared" si="28"/>
        <v>73.667201089771169</v>
      </c>
      <c r="V222" s="314">
        <f t="shared" si="28"/>
        <v>76.556321971063923</v>
      </c>
      <c r="W222" s="314">
        <f t="shared" si="26"/>
        <v>81.935374904174026</v>
      </c>
      <c r="X222" s="323"/>
      <c r="Y222" s="324"/>
      <c r="Z222" s="324"/>
      <c r="AA222" s="324"/>
      <c r="AB222" s="344"/>
      <c r="AC222" s="324"/>
      <c r="AD222" s="324"/>
      <c r="AE222" s="344"/>
      <c r="AF222" s="344"/>
      <c r="AG222" s="344"/>
      <c r="AH222" s="344"/>
      <c r="AI222" s="344"/>
      <c r="AJ222" s="344"/>
      <c r="AK222" s="344"/>
      <c r="AL222" s="343"/>
      <c r="AM222" s="343"/>
      <c r="AN222" s="93"/>
      <c r="AO222" s="344"/>
      <c r="AP222" s="344"/>
      <c r="AQ222" s="344"/>
      <c r="AR222" s="343"/>
      <c r="AS222" s="343"/>
      <c r="AT222" s="344"/>
      <c r="AU222" s="344"/>
      <c r="AV222" s="93"/>
      <c r="AW222" s="93"/>
      <c r="AX222" s="343"/>
      <c r="AY222" s="343"/>
      <c r="AZ222" s="93"/>
      <c r="BA222" s="26"/>
      <c r="BB222" s="93"/>
      <c r="BC222" s="343"/>
      <c r="BD222" s="343"/>
    </row>
    <row r="223" spans="1:56" ht="13.5" thickBot="1">
      <c r="A223" s="35"/>
      <c r="B223" s="130" t="s">
        <v>244</v>
      </c>
      <c r="C223" s="130" t="s">
        <v>410</v>
      </c>
      <c r="D223" s="306">
        <f>+sum!H223/quantity!H223</f>
        <v>34.396115361977635</v>
      </c>
      <c r="E223" s="306">
        <f>+sum!I223/quantity!I223</f>
        <v>28.564481268011527</v>
      </c>
      <c r="F223" s="306">
        <f>+sum!J223/quantity!J223</f>
        <v>30.398731501057082</v>
      </c>
      <c r="G223" s="306">
        <f>+sum!K223/quantity!K223</f>
        <v>164.93135725429016</v>
      </c>
      <c r="H223" s="306">
        <f>+sum!L223/quantity!L223</f>
        <v>65.366693354683747</v>
      </c>
      <c r="I223" s="306">
        <f>+sum!M223/quantity!M223</f>
        <v>52.234649122807021</v>
      </c>
      <c r="J223" s="469">
        <f>+sum!N223/quantity!N223</f>
        <v>74.243982419854433</v>
      </c>
      <c r="K223" s="469">
        <f>+sum!O223/quantity!O223</f>
        <v>179.02654754144459</v>
      </c>
      <c r="L223" s="469"/>
      <c r="M223" s="300">
        <f t="shared" si="27"/>
        <v>83.045660730593568</v>
      </c>
      <c r="N223" s="37">
        <f t="shared" si="27"/>
        <v>88.378385701836066</v>
      </c>
      <c r="O223" s="37">
        <f t="shared" si="27"/>
        <v>479.50576836537067</v>
      </c>
      <c r="P223" s="37">
        <f t="shared" si="27"/>
        <v>190.04091789662328</v>
      </c>
      <c r="Q223" s="306">
        <f t="shared" si="25"/>
        <v>151.86205934333086</v>
      </c>
      <c r="R223" s="37">
        <f t="shared" si="28"/>
        <v>21.780119065176983</v>
      </c>
      <c r="S223" s="37">
        <f t="shared" si="28"/>
        <v>15.468981441937499</v>
      </c>
      <c r="T223" s="37">
        <f t="shared" si="28"/>
        <v>16.192936863237154</v>
      </c>
      <c r="U223" s="37">
        <f t="shared" si="28"/>
        <v>105.56250729919505</v>
      </c>
      <c r="V223" s="315">
        <f t="shared" si="28"/>
        <v>40.834654513174655</v>
      </c>
      <c r="W223" s="334">
        <f t="shared" si="26"/>
        <v>33.716377364556735</v>
      </c>
      <c r="X223" s="325"/>
      <c r="Y223" s="327"/>
      <c r="Z223" s="327"/>
      <c r="AA223" s="327"/>
      <c r="AB223" s="345"/>
      <c r="AC223" s="327"/>
      <c r="AD223" s="327"/>
      <c r="AE223" s="345"/>
      <c r="AF223" s="345"/>
      <c r="AG223" s="345"/>
      <c r="AH223" s="345"/>
      <c r="AI223" s="345"/>
      <c r="AJ223" s="345"/>
      <c r="AK223" s="345"/>
      <c r="AL223" s="292"/>
      <c r="AM223" s="292"/>
      <c r="AN223" s="46"/>
      <c r="AO223" s="345"/>
      <c r="AP223" s="345"/>
      <c r="AQ223" s="345"/>
      <c r="AR223" s="292"/>
      <c r="AS223" s="292"/>
      <c r="AT223" s="345"/>
      <c r="AU223" s="345"/>
      <c r="AV223" s="46"/>
      <c r="AW223" s="46"/>
      <c r="AX223" s="292"/>
      <c r="AY223" s="292"/>
      <c r="AZ223" s="347"/>
      <c r="BA223" s="6"/>
      <c r="BB223" s="46"/>
      <c r="BC223" s="292"/>
      <c r="BD223" s="292"/>
    </row>
    <row r="224" spans="1:56" ht="13.5" thickBot="1">
      <c r="A224" s="35"/>
      <c r="B224" s="130" t="s">
        <v>245</v>
      </c>
      <c r="C224" s="130" t="s">
        <v>409</v>
      </c>
      <c r="D224" s="306">
        <f>+sum!H224/quantity!H224</f>
        <v>39.447411003236247</v>
      </c>
      <c r="E224" s="306">
        <f>+sum!I224/quantity!I224</f>
        <v>89.792866941015092</v>
      </c>
      <c r="F224" s="306">
        <f>+sum!J224/quantity!J224</f>
        <v>83.7503805175038</v>
      </c>
      <c r="G224" s="306">
        <f>+sum!K224/quantity!K224</f>
        <v>87.891925465838511</v>
      </c>
      <c r="H224" s="306">
        <f>+sum!L224/quantity!L224</f>
        <v>108.22996057818659</v>
      </c>
      <c r="I224" s="306">
        <f>+sum!M224/quantity!M224</f>
        <v>103.08683853459974</v>
      </c>
      <c r="J224" s="469">
        <f>+sum!N224/quantity!N224</f>
        <v>99.689050522530323</v>
      </c>
      <c r="K224" s="469">
        <f>+sum!O224/quantity!O224</f>
        <v>111.42735652364755</v>
      </c>
      <c r="L224" s="469"/>
      <c r="M224" s="300">
        <f t="shared" si="27"/>
        <v>227.62676854419809</v>
      </c>
      <c r="N224" s="37">
        <f t="shared" si="27"/>
        <v>212.30894091029944</v>
      </c>
      <c r="O224" s="37">
        <f t="shared" si="27"/>
        <v>222.80784272161208</v>
      </c>
      <c r="P224" s="37">
        <f t="shared" si="27"/>
        <v>274.36518094763545</v>
      </c>
      <c r="Q224" s="306">
        <f t="shared" si="25"/>
        <v>261.327260554926</v>
      </c>
      <c r="R224" s="37">
        <f t="shared" si="28"/>
        <v>24.97867271992018</v>
      </c>
      <c r="S224" s="37">
        <f t="shared" si="28"/>
        <v>48.626970652690552</v>
      </c>
      <c r="T224" s="37">
        <f t="shared" si="28"/>
        <v>44.61253996552017</v>
      </c>
      <c r="U224" s="37">
        <f t="shared" si="28"/>
        <v>56.254263458360917</v>
      </c>
      <c r="V224" s="315">
        <f t="shared" si="28"/>
        <v>67.611390776707964</v>
      </c>
      <c r="W224" s="334">
        <f t="shared" si="26"/>
        <v>66.540405798076009</v>
      </c>
      <c r="X224" s="325"/>
      <c r="Y224" s="327"/>
      <c r="Z224" s="327"/>
      <c r="AA224" s="327"/>
      <c r="AB224" s="345"/>
      <c r="AC224" s="327"/>
      <c r="AD224" s="327"/>
      <c r="AE224" s="345"/>
      <c r="AF224" s="345"/>
      <c r="AG224" s="345"/>
      <c r="AH224" s="345"/>
      <c r="AI224" s="345"/>
      <c r="AJ224" s="345"/>
      <c r="AK224" s="345"/>
      <c r="AL224" s="292"/>
      <c r="AM224" s="292"/>
      <c r="AN224" s="46"/>
      <c r="AO224" s="345"/>
      <c r="AP224" s="345"/>
      <c r="AQ224" s="345"/>
      <c r="AR224" s="292"/>
      <c r="AS224" s="292"/>
      <c r="AT224" s="345"/>
      <c r="AU224" s="345"/>
      <c r="AV224" s="46"/>
      <c r="AW224" s="46"/>
      <c r="AX224" s="292"/>
      <c r="AY224" s="292"/>
      <c r="AZ224" s="347"/>
      <c r="BA224" s="6"/>
      <c r="BB224" s="46"/>
      <c r="BC224" s="292"/>
      <c r="BD224" s="292"/>
    </row>
    <row r="225" spans="1:56" ht="13.5" thickBot="1">
      <c r="A225" s="35"/>
      <c r="B225" s="130" t="s">
        <v>246</v>
      </c>
      <c r="C225" s="130" t="s">
        <v>409</v>
      </c>
      <c r="D225" s="306">
        <f>+sum!H225/quantity!H225</f>
        <v>117.39561185252205</v>
      </c>
      <c r="E225" s="306">
        <f>+sum!I225/quantity!I225</f>
        <v>203.95028901734105</v>
      </c>
      <c r="F225" s="306">
        <f>+sum!J225/quantity!J225</f>
        <v>195.30993150684932</v>
      </c>
      <c r="G225" s="306">
        <f>+sum!K225/quantity!K225</f>
        <v>151.27015643802648</v>
      </c>
      <c r="H225" s="306">
        <f>+sum!L225/quantity!L225</f>
        <v>201.64595496246872</v>
      </c>
      <c r="I225" s="306">
        <f>+sum!M225/quantity!M225</f>
        <v>187.49670811997075</v>
      </c>
      <c r="J225" s="469">
        <f>+sum!N225/quantity!N225</f>
        <v>223.0540539910173</v>
      </c>
      <c r="K225" s="469">
        <f>+sum!O225/quantity!O225</f>
        <v>227.74615700719792</v>
      </c>
      <c r="L225" s="469"/>
      <c r="M225" s="300">
        <f t="shared" si="27"/>
        <v>173.72905664783545</v>
      </c>
      <c r="N225" s="37">
        <f t="shared" si="27"/>
        <v>166.36902216771691</v>
      </c>
      <c r="O225" s="37">
        <f t="shared" si="27"/>
        <v>128.85503474189412</v>
      </c>
      <c r="P225" s="37">
        <f t="shared" si="27"/>
        <v>171.76617744093022</v>
      </c>
      <c r="Q225" s="306">
        <f t="shared" si="25"/>
        <v>159.71355756935193</v>
      </c>
      <c r="R225" s="37">
        <f t="shared" si="28"/>
        <v>74.336603914978326</v>
      </c>
      <c r="S225" s="37">
        <f t="shared" si="28"/>
        <v>110.44846942206215</v>
      </c>
      <c r="T225" s="37">
        <f t="shared" si="28"/>
        <v>104.03859745080504</v>
      </c>
      <c r="U225" s="37">
        <f t="shared" si="28"/>
        <v>96.818805465351744</v>
      </c>
      <c r="V225" s="315">
        <f t="shared" si="28"/>
        <v>125.96847847561472</v>
      </c>
      <c r="W225" s="334">
        <f t="shared" si="26"/>
        <v>121.02521739396271</v>
      </c>
      <c r="X225" s="325"/>
      <c r="Y225" s="327"/>
      <c r="Z225" s="327"/>
      <c r="AA225" s="327"/>
      <c r="AB225" s="345"/>
      <c r="AC225" s="327"/>
      <c r="AD225" s="327"/>
      <c r="AE225" s="345"/>
      <c r="AF225" s="345"/>
      <c r="AG225" s="345"/>
      <c r="AH225" s="345"/>
      <c r="AI225" s="345"/>
      <c r="AJ225" s="345"/>
      <c r="AK225" s="345"/>
      <c r="AL225" s="292"/>
      <c r="AM225" s="292"/>
      <c r="AN225" s="46"/>
      <c r="AO225" s="345"/>
      <c r="AP225" s="345"/>
      <c r="AQ225" s="345"/>
      <c r="AR225" s="292"/>
      <c r="AS225" s="292"/>
      <c r="AT225" s="345"/>
      <c r="AU225" s="345"/>
      <c r="AV225" s="46"/>
      <c r="AW225" s="46"/>
      <c r="AX225" s="292"/>
      <c r="AY225" s="292"/>
      <c r="AZ225" s="347"/>
      <c r="BA225" s="6"/>
      <c r="BB225" s="46"/>
      <c r="BC225" s="292"/>
      <c r="BD225" s="292"/>
    </row>
    <row r="226" spans="1:56" ht="13.5" thickBot="1">
      <c r="A226" s="35"/>
      <c r="B226" s="130" t="s">
        <v>247</v>
      </c>
      <c r="C226" s="130" t="s">
        <v>409</v>
      </c>
      <c r="D226" s="306">
        <f>+sum!H226/quantity!H226</f>
        <v>30.498620901011339</v>
      </c>
      <c r="E226" s="306">
        <f>+sum!I226/quantity!I226</f>
        <v>89.865353037766837</v>
      </c>
      <c r="F226" s="306">
        <f>+sum!J226/quantity!J226</f>
        <v>67.305371152685581</v>
      </c>
      <c r="G226" s="306">
        <f>+sum!K226/quantity!K226</f>
        <v>99.18629807692308</v>
      </c>
      <c r="H226" s="306">
        <f>+sum!L226/quantity!L226</f>
        <v>78.273847802786705</v>
      </c>
      <c r="I226" s="306">
        <f>+sum!M226/quantity!M226</f>
        <v>91.261190100052659</v>
      </c>
      <c r="J226" s="469">
        <f>+sum!N226/quantity!N226</f>
        <v>151.09423233143787</v>
      </c>
      <c r="K226" s="469">
        <f>+sum!O226/quantity!O226</f>
        <v>130.25414303055339</v>
      </c>
      <c r="L226" s="469"/>
      <c r="M226" s="300">
        <f t="shared" si="27"/>
        <v>294.65382493667732</v>
      </c>
      <c r="N226" s="37">
        <f t="shared" si="27"/>
        <v>220.68332653839349</v>
      </c>
      <c r="O226" s="37">
        <f t="shared" si="27"/>
        <v>325.21568237085125</v>
      </c>
      <c r="P226" s="37">
        <f t="shared" si="27"/>
        <v>256.64717121747344</v>
      </c>
      <c r="Q226" s="306">
        <f t="shared" si="25"/>
        <v>299.23054683769789</v>
      </c>
      <c r="R226" s="37">
        <f t="shared" si="28"/>
        <v>19.312169050404357</v>
      </c>
      <c r="S226" s="37">
        <f t="shared" si="28"/>
        <v>48.66622521064771</v>
      </c>
      <c r="T226" s="37">
        <f t="shared" si="28"/>
        <v>35.852536333441471</v>
      </c>
      <c r="U226" s="37">
        <f t="shared" si="28"/>
        <v>63.483102843701225</v>
      </c>
      <c r="V226" s="315">
        <f t="shared" si="28"/>
        <v>48.8977699254323</v>
      </c>
      <c r="W226" s="334">
        <f t="shared" si="26"/>
        <v>58.907196196871304</v>
      </c>
      <c r="X226" s="325"/>
      <c r="Y226" s="327"/>
      <c r="Z226" s="327"/>
      <c r="AA226" s="327"/>
      <c r="AB226" s="345"/>
      <c r="AC226" s="327"/>
      <c r="AD226" s="327"/>
      <c r="AE226" s="345"/>
      <c r="AF226" s="345"/>
      <c r="AG226" s="345"/>
      <c r="AH226" s="345"/>
      <c r="AI226" s="345"/>
      <c r="AJ226" s="345"/>
      <c r="AK226" s="345"/>
      <c r="AL226" s="292"/>
      <c r="AM226" s="292"/>
      <c r="AN226" s="46"/>
      <c r="AO226" s="345"/>
      <c r="AP226" s="345"/>
      <c r="AQ226" s="345"/>
      <c r="AR226" s="292"/>
      <c r="AS226" s="292"/>
      <c r="AT226" s="345"/>
      <c r="AU226" s="345"/>
      <c r="AV226" s="46"/>
      <c r="AW226" s="46"/>
      <c r="AX226" s="292"/>
      <c r="AY226" s="292"/>
      <c r="AZ226" s="347"/>
      <c r="BA226" s="6"/>
      <c r="BB226" s="46"/>
      <c r="BC226" s="292"/>
      <c r="BD226" s="292"/>
    </row>
    <row r="227" spans="1:56" ht="13.5" thickBot="1">
      <c r="A227" s="35"/>
      <c r="B227" s="130" t="s">
        <v>248</v>
      </c>
      <c r="C227" s="130" t="s">
        <v>383</v>
      </c>
      <c r="D227" s="306">
        <f>+sum!H227/quantity!H227</f>
        <v>90.11728228633055</v>
      </c>
      <c r="E227" s="306">
        <f>+sum!I227/quantity!I227</f>
        <v>79.952129531854979</v>
      </c>
      <c r="F227" s="306">
        <f>+sum!J227/quantity!J227</f>
        <v>92.29043411448329</v>
      </c>
      <c r="G227" s="306">
        <f>+sum!K227/quantity!K227</f>
        <v>152.72800925925927</v>
      </c>
      <c r="H227" s="306">
        <f>+sum!L227/quantity!L227</f>
        <v>116.95622596864833</v>
      </c>
      <c r="I227" s="306">
        <f>+sum!M227/quantity!M227</f>
        <v>148.51705370101595</v>
      </c>
      <c r="J227" s="469">
        <f>+sum!N227/quantity!N227</f>
        <v>128.16602065188641</v>
      </c>
      <c r="K227" s="469">
        <f>+sum!O227/quantity!O227</f>
        <v>128.87400418577414</v>
      </c>
      <c r="L227" s="469"/>
      <c r="M227" s="300">
        <f t="shared" si="27"/>
        <v>88.720085097353774</v>
      </c>
      <c r="N227" s="37">
        <f t="shared" si="27"/>
        <v>102.41147066691154</v>
      </c>
      <c r="O227" s="37">
        <f t="shared" si="27"/>
        <v>169.47693648150087</v>
      </c>
      <c r="P227" s="37">
        <f t="shared" si="27"/>
        <v>129.78223821380024</v>
      </c>
      <c r="Q227" s="306">
        <f t="shared" si="25"/>
        <v>164.80418620385291</v>
      </c>
      <c r="R227" s="37">
        <f t="shared" si="28"/>
        <v>57.063570038962489</v>
      </c>
      <c r="S227" s="37">
        <f t="shared" si="28"/>
        <v>43.297758372271822</v>
      </c>
      <c r="T227" s="37">
        <f t="shared" si="28"/>
        <v>49.161695205755812</v>
      </c>
      <c r="U227" s="37">
        <f t="shared" si="28"/>
        <v>97.751888183183638</v>
      </c>
      <c r="V227" s="315">
        <f t="shared" si="28"/>
        <v>73.062699602691978</v>
      </c>
      <c r="W227" s="334">
        <f t="shared" si="26"/>
        <v>95.864662857842461</v>
      </c>
      <c r="X227" s="325"/>
      <c r="Y227" s="327"/>
      <c r="Z227" s="327"/>
      <c r="AA227" s="327"/>
      <c r="AB227" s="345"/>
      <c r="AC227" s="327"/>
      <c r="AD227" s="327"/>
      <c r="AE227" s="345"/>
      <c r="AF227" s="345"/>
      <c r="AG227" s="345"/>
      <c r="AH227" s="345"/>
      <c r="AI227" s="345"/>
      <c r="AJ227" s="345"/>
      <c r="AK227" s="345"/>
      <c r="AL227" s="292"/>
      <c r="AM227" s="292"/>
      <c r="AN227" s="46"/>
      <c r="AO227" s="345"/>
      <c r="AP227" s="345"/>
      <c r="AQ227" s="345"/>
      <c r="AR227" s="292"/>
      <c r="AS227" s="292"/>
      <c r="AT227" s="345"/>
      <c r="AU227" s="345"/>
      <c r="AV227" s="46"/>
      <c r="AW227" s="46"/>
      <c r="AX227" s="292"/>
      <c r="AY227" s="292"/>
      <c r="AZ227" s="347"/>
      <c r="BA227" s="6"/>
      <c r="BB227" s="46"/>
      <c r="BC227" s="292"/>
      <c r="BD227" s="292"/>
    </row>
    <row r="228" spans="1:56" ht="13.5" thickBot="1">
      <c r="A228" s="35"/>
      <c r="B228" s="130" t="s">
        <v>249</v>
      </c>
      <c r="C228" s="130" t="s">
        <v>383</v>
      </c>
      <c r="D228" s="306">
        <f>+sum!H228/quantity!H228</f>
        <v>56.497118910424305</v>
      </c>
      <c r="E228" s="306">
        <f>+sum!I228/quantity!I228</f>
        <v>86.002114164904867</v>
      </c>
      <c r="F228" s="306">
        <f>+sum!J228/quantity!J228</f>
        <v>120.01840490797547</v>
      </c>
      <c r="G228" s="306">
        <f>+sum!K228/quantity!K228</f>
        <v>116.82433900760594</v>
      </c>
      <c r="H228" s="306">
        <f>+sum!L228/quantity!L228</f>
        <v>150.17539166985097</v>
      </c>
      <c r="I228" s="306">
        <f>+sum!M228/quantity!M228</f>
        <v>142.73492063492063</v>
      </c>
      <c r="J228" s="469">
        <f>+sum!N228/quantity!N228</f>
        <v>173.23941330635893</v>
      </c>
      <c r="K228" s="469">
        <f>+sum!O228/quantity!O228</f>
        <v>152.93243161417891</v>
      </c>
      <c r="L228" s="469"/>
      <c r="M228" s="300">
        <f t="shared" si="27"/>
        <v>152.22389357811409</v>
      </c>
      <c r="N228" s="37">
        <f t="shared" si="27"/>
        <v>212.43278811838815</v>
      </c>
      <c r="O228" s="37">
        <f t="shared" si="27"/>
        <v>206.77928584788532</v>
      </c>
      <c r="P228" s="37">
        <f t="shared" si="27"/>
        <v>265.81070781317675</v>
      </c>
      <c r="Q228" s="306">
        <f t="shared" si="25"/>
        <v>252.64106097379164</v>
      </c>
      <c r="R228" s="37">
        <f t="shared" si="28"/>
        <v>35.774795024345856</v>
      </c>
      <c r="S228" s="37">
        <f t="shared" si="28"/>
        <v>46.574103534452696</v>
      </c>
      <c r="T228" s="37">
        <f t="shared" si="28"/>
        <v>63.931958905380561</v>
      </c>
      <c r="U228" s="37">
        <f t="shared" si="28"/>
        <v>74.772137600251611</v>
      </c>
      <c r="V228" s="315">
        <f t="shared" si="28"/>
        <v>93.814753668882773</v>
      </c>
      <c r="W228" s="334">
        <f t="shared" si="26"/>
        <v>92.132416471536601</v>
      </c>
      <c r="X228" s="325"/>
      <c r="Y228" s="327"/>
      <c r="Z228" s="327"/>
      <c r="AA228" s="327"/>
      <c r="AB228" s="345"/>
      <c r="AC228" s="327"/>
      <c r="AD228" s="327"/>
      <c r="AE228" s="345"/>
      <c r="AF228" s="345"/>
      <c r="AG228" s="345"/>
      <c r="AH228" s="345"/>
      <c r="AI228" s="345"/>
      <c r="AJ228" s="345"/>
      <c r="AK228" s="345"/>
      <c r="AL228" s="292"/>
      <c r="AM228" s="292"/>
      <c r="AN228" s="46"/>
      <c r="AO228" s="345"/>
      <c r="AP228" s="345"/>
      <c r="AQ228" s="345"/>
      <c r="AR228" s="292"/>
      <c r="AS228" s="292"/>
      <c r="AT228" s="345"/>
      <c r="AU228" s="345"/>
      <c r="AV228" s="46"/>
      <c r="AW228" s="46"/>
      <c r="AX228" s="292"/>
      <c r="AY228" s="292"/>
      <c r="AZ228" s="347"/>
      <c r="BA228" s="6"/>
      <c r="BB228" s="46"/>
      <c r="BC228" s="292"/>
      <c r="BD228" s="292"/>
    </row>
    <row r="229" spans="1:56" ht="13.5" thickBot="1">
      <c r="A229" s="35"/>
      <c r="B229" s="130" t="s">
        <v>250</v>
      </c>
      <c r="C229" s="130" t="s">
        <v>383</v>
      </c>
      <c r="D229" s="306">
        <f>+sum!H229/quantity!H229</f>
        <v>19.589427312775332</v>
      </c>
      <c r="E229" s="306">
        <f>+sum!I229/quantity!I229</f>
        <v>33.961212121212121</v>
      </c>
      <c r="F229" s="306">
        <f>+sum!J229/quantity!J229</f>
        <v>47.394262841894594</v>
      </c>
      <c r="G229" s="306">
        <f>+sum!K229/quantity!K229</f>
        <v>61.670046082949305</v>
      </c>
      <c r="H229" s="306">
        <f>+sum!L229/quantity!L229</f>
        <v>51.451365187713307</v>
      </c>
      <c r="I229" s="306">
        <f>+sum!M229/quantity!M229</f>
        <v>63.420725388601035</v>
      </c>
      <c r="J229" s="469">
        <f>+sum!N229/quantity!N229</f>
        <v>166.55655655655656</v>
      </c>
      <c r="K229" s="469">
        <f>+sum!O229/quantity!O229</f>
        <v>264.52436647173488</v>
      </c>
      <c r="L229" s="469"/>
      <c r="M229" s="300">
        <f t="shared" si="27"/>
        <v>173.36500745513968</v>
      </c>
      <c r="N229" s="37">
        <f t="shared" si="27"/>
        <v>241.93797034069604</v>
      </c>
      <c r="O229" s="37">
        <f t="shared" si="27"/>
        <v>314.81290952661448</v>
      </c>
      <c r="P229" s="37">
        <f t="shared" si="27"/>
        <v>262.64864391497076</v>
      </c>
      <c r="Q229" s="306">
        <f t="shared" si="25"/>
        <v>323.74976754548067</v>
      </c>
      <c r="R229" s="37">
        <f t="shared" si="28"/>
        <v>12.404309463461036</v>
      </c>
      <c r="S229" s="37">
        <f t="shared" si="28"/>
        <v>18.39155961277865</v>
      </c>
      <c r="T229" s="37">
        <f t="shared" si="28"/>
        <v>25.246195087179164</v>
      </c>
      <c r="U229" s="37">
        <f t="shared" si="28"/>
        <v>39.471236993071514</v>
      </c>
      <c r="V229" s="315">
        <f t="shared" si="28"/>
        <v>32.141731726757307</v>
      </c>
      <c r="W229" s="334">
        <f t="shared" si="26"/>
        <v>40.936756460422956</v>
      </c>
      <c r="X229" s="325"/>
      <c r="Y229" s="327"/>
      <c r="Z229" s="327"/>
      <c r="AA229" s="327"/>
      <c r="AB229" s="345"/>
      <c r="AC229" s="327"/>
      <c r="AD229" s="327"/>
      <c r="AE229" s="345"/>
      <c r="AF229" s="345"/>
      <c r="AG229" s="345"/>
      <c r="AH229" s="345"/>
      <c r="AI229" s="345"/>
      <c r="AJ229" s="345"/>
      <c r="AK229" s="345"/>
      <c r="AL229" s="292"/>
      <c r="AM229" s="292"/>
      <c r="AN229" s="46"/>
      <c r="AO229" s="345"/>
      <c r="AP229" s="345"/>
      <c r="AQ229" s="345"/>
      <c r="AR229" s="292"/>
      <c r="AS229" s="292"/>
      <c r="AT229" s="345"/>
      <c r="AU229" s="345"/>
      <c r="AV229" s="46"/>
      <c r="AW229" s="46"/>
      <c r="AX229" s="292"/>
      <c r="AY229" s="292"/>
      <c r="AZ229" s="347"/>
      <c r="BA229" s="6"/>
      <c r="BB229" s="46"/>
      <c r="BC229" s="292"/>
      <c r="BD229" s="292"/>
    </row>
    <row r="230" spans="1:56" ht="13.5" thickBot="1">
      <c r="A230" s="35"/>
      <c r="B230" s="130" t="s">
        <v>251</v>
      </c>
      <c r="C230" s="130" t="s">
        <v>417</v>
      </c>
      <c r="D230" s="306">
        <f>+sum!H230/quantity!H230</f>
        <v>70.753531598513007</v>
      </c>
      <c r="E230" s="306">
        <f>+sum!I230/quantity!I230</f>
        <v>155.22853828306265</v>
      </c>
      <c r="F230" s="306">
        <f>+sum!J230/quantity!J230</f>
        <v>119.65322095123419</v>
      </c>
      <c r="G230" s="306">
        <f>+sum!K230/quantity!K230</f>
        <v>100.92368125701459</v>
      </c>
      <c r="H230" s="306">
        <f>+sum!L230/quantity!L230</f>
        <v>143.38965693804403</v>
      </c>
      <c r="I230" s="306">
        <f>+sum!M230/quantity!M230</f>
        <v>91.738157209786564</v>
      </c>
      <c r="J230" s="469">
        <f>+sum!N230/quantity!N230</f>
        <v>100.07921174500571</v>
      </c>
      <c r="K230" s="469">
        <f>+sum!O230/quantity!O230</f>
        <v>188.26506405187408</v>
      </c>
      <c r="L230" s="469"/>
      <c r="M230" s="300">
        <f t="shared" si="27"/>
        <v>219.39334302618047</v>
      </c>
      <c r="N230" s="37">
        <f t="shared" si="27"/>
        <v>169.11271882540049</v>
      </c>
      <c r="O230" s="37">
        <f t="shared" si="27"/>
        <v>142.64119256929877</v>
      </c>
      <c r="P230" s="37">
        <f t="shared" si="27"/>
        <v>202.66077706438836</v>
      </c>
      <c r="Q230" s="306">
        <f t="shared" si="25"/>
        <v>129.65876774936075</v>
      </c>
      <c r="R230" s="37">
        <f t="shared" si="28"/>
        <v>44.802162287223268</v>
      </c>
      <c r="S230" s="37">
        <f t="shared" si="28"/>
        <v>84.063398716392598</v>
      </c>
      <c r="T230" s="37">
        <f t="shared" si="28"/>
        <v>63.737431026650718</v>
      </c>
      <c r="U230" s="37">
        <f t="shared" si="28"/>
        <v>64.59509590362093</v>
      </c>
      <c r="V230" s="315">
        <f t="shared" si="28"/>
        <v>89.575696755175017</v>
      </c>
      <c r="W230" s="334">
        <f t="shared" si="26"/>
        <v>59.215068525533098</v>
      </c>
      <c r="X230" s="325"/>
      <c r="Y230" s="327"/>
      <c r="Z230" s="327"/>
      <c r="AA230" s="327"/>
      <c r="AB230" s="345"/>
      <c r="AC230" s="327"/>
      <c r="AD230" s="327"/>
      <c r="AE230" s="345"/>
      <c r="AF230" s="345"/>
      <c r="AG230" s="345"/>
      <c r="AH230" s="345"/>
      <c r="AI230" s="345"/>
      <c r="AJ230" s="345"/>
      <c r="AK230" s="345"/>
      <c r="AL230" s="292"/>
      <c r="AM230" s="292"/>
      <c r="AN230" s="46"/>
      <c r="AO230" s="345"/>
      <c r="AP230" s="345"/>
      <c r="AQ230" s="345"/>
      <c r="AR230" s="292"/>
      <c r="AS230" s="292"/>
      <c r="AT230" s="345"/>
      <c r="AU230" s="345"/>
      <c r="AV230" s="46"/>
      <c r="AW230" s="46"/>
      <c r="AX230" s="292"/>
      <c r="AY230" s="292"/>
      <c r="AZ230" s="347"/>
      <c r="BA230" s="6"/>
      <c r="BB230" s="46"/>
      <c r="BC230" s="292"/>
      <c r="BD230" s="292"/>
    </row>
    <row r="231" spans="1:56" ht="13.5" thickBot="1">
      <c r="A231" s="35"/>
      <c r="B231" s="130" t="s">
        <v>243</v>
      </c>
      <c r="C231" s="130" t="s">
        <v>410</v>
      </c>
      <c r="D231" s="306">
        <f>+sum!H231/quantity!H231</f>
        <v>152.86118184786159</v>
      </c>
      <c r="E231" s="306">
        <f>+sum!I231/quantity!I231</f>
        <v>121.86804567981038</v>
      </c>
      <c r="F231" s="306">
        <f>+sum!J231/quantity!J231</f>
        <v>95.38294181782139</v>
      </c>
      <c r="G231" s="306">
        <f>+sum!K231/quantity!K231</f>
        <v>92.394100355835178</v>
      </c>
      <c r="H231" s="306">
        <f>+sum!L231/quantity!L231</f>
        <v>103.28774973711882</v>
      </c>
      <c r="I231" s="306">
        <f>+sum!M231/quantity!M231</f>
        <v>114.58246276950433</v>
      </c>
      <c r="J231" s="469">
        <f>+sum!N231/quantity!N231</f>
        <v>199.32100744958731</v>
      </c>
      <c r="K231" s="469">
        <f>+sum!O231/quantity!O231</f>
        <v>288.43806793720842</v>
      </c>
      <c r="L231" s="469"/>
      <c r="M231" s="300">
        <f t="shared" si="27"/>
        <v>79.724652267246114</v>
      </c>
      <c r="N231" s="37">
        <f t="shared" si="27"/>
        <v>62.398406622783632</v>
      </c>
      <c r="O231" s="37">
        <f t="shared" si="27"/>
        <v>60.443141443059368</v>
      </c>
      <c r="P231" s="37">
        <f t="shared" si="27"/>
        <v>67.569639648552624</v>
      </c>
      <c r="Q231" s="306">
        <f t="shared" si="25"/>
        <v>74.958509010839009</v>
      </c>
      <c r="R231" s="37">
        <f t="shared" si="28"/>
        <v>96.793917163402412</v>
      </c>
      <c r="S231" s="37">
        <f t="shared" si="28"/>
        <v>65.997156373965964</v>
      </c>
      <c r="T231" s="37">
        <f t="shared" si="28"/>
        <v>50.809026509283626</v>
      </c>
      <c r="U231" s="37">
        <f t="shared" si="28"/>
        <v>59.135831145667176</v>
      </c>
      <c r="V231" s="315">
        <f t="shared" si="28"/>
        <v>64.523985526893398</v>
      </c>
      <c r="W231" s="334">
        <f t="shared" si="26"/>
        <v>73.960591656584143</v>
      </c>
      <c r="X231" s="325"/>
      <c r="Y231" s="327"/>
      <c r="Z231" s="327"/>
      <c r="AA231" s="327"/>
      <c r="AB231" s="345"/>
      <c r="AC231" s="327"/>
      <c r="AD231" s="327"/>
      <c r="AE231" s="345"/>
      <c r="AF231" s="345"/>
      <c r="AG231" s="345"/>
      <c r="AH231" s="345"/>
      <c r="AI231" s="345"/>
      <c r="AJ231" s="345"/>
      <c r="AK231" s="345"/>
      <c r="AL231" s="292"/>
      <c r="AM231" s="292"/>
      <c r="AN231" s="46"/>
      <c r="AO231" s="345"/>
      <c r="AP231" s="345"/>
      <c r="AQ231" s="345"/>
      <c r="AR231" s="292"/>
      <c r="AS231" s="292"/>
      <c r="AT231" s="345"/>
      <c r="AU231" s="345"/>
      <c r="AV231" s="46"/>
      <c r="AW231" s="46"/>
      <c r="AX231" s="292"/>
      <c r="AY231" s="292"/>
      <c r="AZ231" s="347"/>
      <c r="BA231" s="6"/>
      <c r="BB231" s="46"/>
      <c r="BC231" s="292"/>
      <c r="BD231" s="292"/>
    </row>
    <row r="232" spans="1:56" ht="13.5" thickBot="1">
      <c r="A232" s="35"/>
      <c r="B232" s="130" t="s">
        <v>252</v>
      </c>
      <c r="C232" s="130" t="s">
        <v>410</v>
      </c>
      <c r="D232" s="306">
        <f>+sum!H232/quantity!H232</f>
        <v>284.61187214611874</v>
      </c>
      <c r="E232" s="306">
        <f>+sum!I232/quantity!I232</f>
        <v>205.56006493506493</v>
      </c>
      <c r="F232" s="306">
        <f>+sum!J232/quantity!J232</f>
        <v>189.8330216403954</v>
      </c>
      <c r="G232" s="306">
        <f>+sum!K232/quantity!K232</f>
        <v>209.83641791044775</v>
      </c>
      <c r="H232" s="306">
        <f>+sum!L232/quantity!L232</f>
        <v>219.85294117647058</v>
      </c>
      <c r="I232" s="306">
        <f>+sum!M232/quantity!M232</f>
        <v>208.76530307554495</v>
      </c>
      <c r="J232" s="469">
        <f>+sum!N232/quantity!N232</f>
        <v>226.48069451244368</v>
      </c>
      <c r="K232" s="469">
        <f>+sum!O232/quantity!O232</f>
        <v>271.36934468195631</v>
      </c>
      <c r="L232" s="469"/>
      <c r="M232" s="300">
        <f t="shared" si="27"/>
        <v>72.224697931620753</v>
      </c>
      <c r="N232" s="37">
        <f t="shared" si="27"/>
        <v>66.698911822952979</v>
      </c>
      <c r="O232" s="37">
        <f t="shared" si="27"/>
        <v>73.727218871150413</v>
      </c>
      <c r="P232" s="37">
        <f t="shared" si="27"/>
        <v>77.246581289342302</v>
      </c>
      <c r="Q232" s="306">
        <f t="shared" si="25"/>
        <v>73.350876581973907</v>
      </c>
      <c r="R232" s="37">
        <f t="shared" si="28"/>
        <v>180.22036492986646</v>
      </c>
      <c r="S232" s="37">
        <f t="shared" si="28"/>
        <v>111.32023718018471</v>
      </c>
      <c r="T232" s="92">
        <f t="shared" si="28"/>
        <v>101.12113177727701</v>
      </c>
      <c r="U232" s="92">
        <f t="shared" si="28"/>
        <v>134.30349914089729</v>
      </c>
      <c r="V232" s="320">
        <f t="shared" si="28"/>
        <v>137.34240537353432</v>
      </c>
      <c r="W232" s="334">
        <f t="shared" si="26"/>
        <v>134.75365217008419</v>
      </c>
      <c r="X232" s="325"/>
      <c r="Y232" s="327"/>
      <c r="Z232" s="327"/>
      <c r="AA232" s="327"/>
      <c r="AB232" s="345"/>
      <c r="AC232" s="327"/>
      <c r="AD232" s="327"/>
      <c r="AE232" s="345"/>
      <c r="AF232" s="345"/>
      <c r="AG232" s="345"/>
      <c r="AH232" s="345"/>
      <c r="AI232" s="345"/>
      <c r="AJ232" s="345"/>
      <c r="AK232" s="345"/>
      <c r="AL232" s="292"/>
      <c r="AM232" s="292"/>
      <c r="AN232" s="46"/>
      <c r="AO232" s="345"/>
      <c r="AP232" s="345"/>
      <c r="AQ232" s="345"/>
      <c r="AR232" s="292"/>
      <c r="AS232" s="292"/>
      <c r="AT232" s="345"/>
      <c r="AU232" s="345"/>
      <c r="AV232" s="46"/>
      <c r="AW232" s="46"/>
      <c r="AX232" s="292"/>
      <c r="AY232" s="292"/>
      <c r="AZ232" s="347"/>
      <c r="BA232" s="6"/>
      <c r="BB232" s="46"/>
      <c r="BC232" s="292"/>
      <c r="BD232" s="292"/>
    </row>
    <row r="233" spans="1:56" ht="13.5" thickBot="1">
      <c r="A233" s="56"/>
      <c r="B233" s="131" t="s">
        <v>253</v>
      </c>
      <c r="C233" s="131" t="s">
        <v>415</v>
      </c>
      <c r="D233" s="310">
        <f>+sum!H233/quantity!H233</f>
        <v>510.03316222809514</v>
      </c>
      <c r="E233" s="310">
        <f>+sum!I233/quantity!I233</f>
        <v>599.52051731724998</v>
      </c>
      <c r="F233" s="310">
        <f>+sum!J233/quantity!J233</f>
        <v>584.74758730807082</v>
      </c>
      <c r="G233" s="310">
        <f>+sum!K233/quantity!K233</f>
        <v>303.05911893028104</v>
      </c>
      <c r="H233" s="310">
        <f>+sum!L233/quantity!L233</f>
        <v>286.35332836542005</v>
      </c>
      <c r="I233" s="310">
        <f>+sum!M233/quantity!M233</f>
        <v>277.61085433952741</v>
      </c>
      <c r="J233" s="470">
        <f>+sum!N233/quantity!N233</f>
        <v>284.20376536589282</v>
      </c>
      <c r="K233" s="470">
        <f>+sum!O233/quantity!O233</f>
        <v>259.99023532766216</v>
      </c>
      <c r="L233" s="470"/>
      <c r="M233" s="301">
        <f t="shared" si="27"/>
        <v>117.54539934192252</v>
      </c>
      <c r="N233" s="94">
        <f t="shared" si="27"/>
        <v>114.64893473859297</v>
      </c>
      <c r="O233" s="94">
        <f t="shared" si="27"/>
        <v>59.419492961272994</v>
      </c>
      <c r="P233" s="94">
        <f t="shared" si="27"/>
        <v>56.144060734105395</v>
      </c>
      <c r="Q233" s="25">
        <f t="shared" si="25"/>
        <v>54.429961598335311</v>
      </c>
      <c r="R233" s="94">
        <f t="shared" si="28"/>
        <v>322.96039490541887</v>
      </c>
      <c r="S233" s="94">
        <f t="shared" si="28"/>
        <v>324.66795631352636</v>
      </c>
      <c r="T233" s="94">
        <f t="shared" si="28"/>
        <v>311.48604874780972</v>
      </c>
      <c r="U233" s="94">
        <f t="shared" si="28"/>
        <v>193.96966705876821</v>
      </c>
      <c r="V233" s="316">
        <f t="shared" si="28"/>
        <v>178.88527983283296</v>
      </c>
      <c r="W233" s="314">
        <f t="shared" si="26"/>
        <v>179.19202067199612</v>
      </c>
      <c r="X233" s="323"/>
      <c r="Y233" s="324"/>
      <c r="Z233" s="324"/>
      <c r="AA233" s="324"/>
      <c r="AB233" s="344"/>
      <c r="AC233" s="324"/>
      <c r="AD233" s="324"/>
      <c r="AE233" s="344"/>
      <c r="AF233" s="344"/>
      <c r="AG233" s="344"/>
      <c r="AH233" s="344"/>
      <c r="AI233" s="344"/>
      <c r="AJ233" s="344"/>
      <c r="AK233" s="344"/>
      <c r="AL233" s="343"/>
      <c r="AM233" s="343"/>
      <c r="AN233" s="344"/>
      <c r="AO233" s="344"/>
      <c r="AP233" s="344"/>
      <c r="AQ233" s="344"/>
      <c r="AR233" s="343"/>
      <c r="AS233" s="343"/>
      <c r="AT233" s="344"/>
      <c r="AU233" s="344"/>
      <c r="AV233" s="93"/>
      <c r="AW233" s="93"/>
      <c r="AX233" s="343"/>
      <c r="AY233" s="343"/>
      <c r="AZ233" s="93"/>
      <c r="BA233" s="26"/>
      <c r="BB233" s="93"/>
      <c r="BC233" s="343"/>
      <c r="BD233" s="343"/>
    </row>
    <row r="234" spans="1:56" ht="13.5" thickBot="1">
      <c r="A234" s="56"/>
      <c r="B234" s="131" t="s">
        <v>254</v>
      </c>
      <c r="C234" s="131"/>
      <c r="D234" s="310">
        <f>+sum!H234/quantity!H234</f>
        <v>92.78334750608451</v>
      </c>
      <c r="E234" s="310">
        <f>+sum!I234/quantity!I234</f>
        <v>110.66577378648293</v>
      </c>
      <c r="F234" s="310">
        <f>+sum!J234/quantity!J234</f>
        <v>122.68607473017252</v>
      </c>
      <c r="G234" s="310">
        <f>+sum!K234/quantity!K234</f>
        <v>120.28764083868094</v>
      </c>
      <c r="H234" s="310">
        <f>+sum!L234/quantity!L234</f>
        <v>113.42543046357616</v>
      </c>
      <c r="I234" s="310">
        <f>+sum!M234/quantity!M234</f>
        <v>121.11261937891341</v>
      </c>
      <c r="J234" s="470">
        <f>+sum!N234/quantity!N234</f>
        <v>132.85456574916637</v>
      </c>
      <c r="K234" s="470">
        <f>+sum!O234/quantity!O234</f>
        <v>157.85534277252989</v>
      </c>
      <c r="L234" s="470"/>
      <c r="M234" s="299">
        <f t="shared" si="27"/>
        <v>119.27331440507223</v>
      </c>
      <c r="N234" s="25">
        <f t="shared" si="27"/>
        <v>132.22854965663646</v>
      </c>
      <c r="O234" s="25">
        <f t="shared" si="27"/>
        <v>129.6435665147701</v>
      </c>
      <c r="P234" s="25">
        <f t="shared" si="27"/>
        <v>122.24761609957864</v>
      </c>
      <c r="Q234" s="25">
        <f t="shared" si="25"/>
        <v>130.53271156332352</v>
      </c>
      <c r="R234" s="25">
        <f t="shared" si="28"/>
        <v>58.751761199815419</v>
      </c>
      <c r="S234" s="25">
        <f t="shared" si="28"/>
        <v>59.930610498355051</v>
      </c>
      <c r="T234" s="25">
        <f t="shared" si="28"/>
        <v>65.352985601882608</v>
      </c>
      <c r="U234" s="25">
        <f t="shared" si="28"/>
        <v>76.98878597390501</v>
      </c>
      <c r="V234" s="314">
        <f t="shared" si="28"/>
        <v>70.857007266015742</v>
      </c>
      <c r="W234" s="314">
        <f t="shared" si="26"/>
        <v>78.175671650226846</v>
      </c>
      <c r="X234" s="323"/>
      <c r="Y234" s="324"/>
      <c r="Z234" s="324"/>
      <c r="AA234" s="324"/>
      <c r="AB234" s="344"/>
      <c r="AC234" s="324"/>
      <c r="AD234" s="324"/>
      <c r="AE234" s="344"/>
      <c r="AF234" s="344"/>
      <c r="AG234" s="344"/>
      <c r="AH234" s="344"/>
      <c r="AI234" s="344"/>
      <c r="AJ234" s="344"/>
      <c r="AK234" s="344"/>
      <c r="AL234" s="343"/>
      <c r="AM234" s="343"/>
      <c r="AN234" s="344"/>
      <c r="AO234" s="344"/>
      <c r="AP234" s="344"/>
      <c r="AQ234" s="344"/>
      <c r="AR234" s="343"/>
      <c r="AS234" s="343"/>
      <c r="AT234" s="344"/>
      <c r="AU234" s="344"/>
      <c r="AV234" s="93"/>
      <c r="AW234" s="93"/>
      <c r="AX234" s="343"/>
      <c r="AY234" s="343"/>
      <c r="AZ234" s="347"/>
      <c r="BA234" s="26"/>
      <c r="BB234" s="93"/>
      <c r="BC234" s="343"/>
      <c r="BD234" s="343"/>
    </row>
    <row r="235" spans="1:56" ht="13.5" thickBot="1">
      <c r="A235" s="35"/>
      <c r="B235" s="130" t="s">
        <v>255</v>
      </c>
      <c r="C235" s="130" t="s">
        <v>390</v>
      </c>
      <c r="D235" s="306">
        <f>+sum!H235/quantity!H235</f>
        <v>26.148662041625371</v>
      </c>
      <c r="E235" s="306">
        <f>+sum!I235/quantity!I235</f>
        <v>24.073272273105744</v>
      </c>
      <c r="F235" s="306">
        <f>+sum!J235/quantity!J235</f>
        <v>23.311377245508982</v>
      </c>
      <c r="G235" s="306">
        <f>+sum!K235/quantity!K235</f>
        <v>144.16145833333334</v>
      </c>
      <c r="H235" s="306">
        <f>+sum!L235/quantity!L235</f>
        <v>123.33744855967078</v>
      </c>
      <c r="I235" s="306">
        <f>+sum!M235/quantity!M235</f>
        <v>45.683559950556244</v>
      </c>
      <c r="J235" s="469">
        <f>+sum!N235/quantity!N235</f>
        <v>145.30172139324603</v>
      </c>
      <c r="K235" s="469">
        <f>+sum!O235/quantity!O235</f>
        <v>140.86282306163022</v>
      </c>
      <c r="L235" s="469"/>
      <c r="M235" s="300">
        <f t="shared" si="27"/>
        <v>92.063112960747787</v>
      </c>
      <c r="N235" s="37">
        <f t="shared" si="27"/>
        <v>89.149407370825358</v>
      </c>
      <c r="O235" s="37">
        <f t="shared" si="27"/>
        <v>551.31485543637564</v>
      </c>
      <c r="P235" s="37">
        <f t="shared" si="27"/>
        <v>471.67785626405328</v>
      </c>
      <c r="Q235" s="306">
        <f t="shared" si="25"/>
        <v>174.70706485033071</v>
      </c>
      <c r="R235" s="37">
        <f t="shared" si="28"/>
        <v>16.557712016841236</v>
      </c>
      <c r="S235" s="37">
        <f t="shared" si="28"/>
        <v>13.036785038922034</v>
      </c>
      <c r="T235" s="37">
        <f t="shared" si="28"/>
        <v>12.417612225645131</v>
      </c>
      <c r="U235" s="37">
        <f t="shared" si="28"/>
        <v>92.26896116614148</v>
      </c>
      <c r="V235" s="315">
        <f t="shared" si="28"/>
        <v>77.0490572797152</v>
      </c>
      <c r="W235" s="334">
        <f t="shared" si="26"/>
        <v>29.487785837864024</v>
      </c>
      <c r="X235" s="325"/>
      <c r="Y235" s="327"/>
      <c r="Z235" s="327"/>
      <c r="AA235" s="329"/>
      <c r="AB235" s="345"/>
      <c r="AC235" s="327"/>
      <c r="AD235" s="329"/>
      <c r="AE235" s="345"/>
      <c r="AF235" s="345"/>
      <c r="AG235" s="345"/>
      <c r="AH235" s="345"/>
      <c r="AI235" s="345"/>
      <c r="AJ235" s="345"/>
      <c r="AK235" s="345"/>
      <c r="AL235" s="292"/>
      <c r="AM235" s="292"/>
      <c r="AN235" s="345"/>
      <c r="AO235" s="348"/>
      <c r="AP235" s="345"/>
      <c r="AQ235" s="345"/>
      <c r="AR235" s="292"/>
      <c r="AS235" s="292"/>
      <c r="AT235" s="345"/>
      <c r="AU235" s="345"/>
      <c r="AV235" s="46"/>
      <c r="AW235" s="46"/>
      <c r="AX235" s="292"/>
      <c r="AY235" s="292"/>
      <c r="AZ235" s="46"/>
      <c r="BA235" s="6"/>
      <c r="BB235" s="46"/>
      <c r="BC235" s="292"/>
      <c r="BD235" s="292"/>
    </row>
    <row r="236" spans="1:56" ht="13.5" thickBot="1">
      <c r="A236" s="35"/>
      <c r="B236" s="130" t="s">
        <v>256</v>
      </c>
      <c r="C236" s="130" t="s">
        <v>388</v>
      </c>
      <c r="D236" s="306">
        <f>+sum!H236/quantity!H236</f>
        <v>141.5343820224719</v>
      </c>
      <c r="E236" s="306">
        <f>+sum!I236/quantity!I236</f>
        <v>331.95301681503463</v>
      </c>
      <c r="F236" s="306">
        <f>+sum!J236/quantity!J236</f>
        <v>93.465999999999994</v>
      </c>
      <c r="G236" s="306">
        <f>+sum!K236/quantity!K236</f>
        <v>81.768380790480236</v>
      </c>
      <c r="H236" s="306">
        <f>+sum!L236/quantity!L236</f>
        <v>36.087868222929615</v>
      </c>
      <c r="I236" s="306">
        <f>+sum!M236/quantity!M236</f>
        <v>96.531482465462275</v>
      </c>
      <c r="J236" s="469">
        <f>+sum!N236/quantity!N236</f>
        <v>67.714089958201967</v>
      </c>
      <c r="K236" s="469">
        <f>+sum!O236/quantity!O236</f>
        <v>150.13062696461245</v>
      </c>
      <c r="L236" s="469"/>
      <c r="M236" s="300">
        <f t="shared" si="27"/>
        <v>234.53878278306206</v>
      </c>
      <c r="N236" s="37">
        <f t="shared" si="27"/>
        <v>66.037664251192382</v>
      </c>
      <c r="O236" s="37">
        <f t="shared" si="27"/>
        <v>57.772803768272773</v>
      </c>
      <c r="P236" s="37">
        <f t="shared" si="27"/>
        <v>25.497598327168181</v>
      </c>
      <c r="Q236" s="306">
        <f t="shared" si="25"/>
        <v>68.203556680761608</v>
      </c>
      <c r="R236" s="37">
        <f t="shared" si="28"/>
        <v>89.621623250900868</v>
      </c>
      <c r="S236" s="37">
        <f t="shared" si="28"/>
        <v>179.76783854490773</v>
      </c>
      <c r="T236" s="103">
        <f t="shared" si="28"/>
        <v>49.787901077605618</v>
      </c>
      <c r="U236" s="103">
        <f t="shared" si="28"/>
        <v>52.334955812739516</v>
      </c>
      <c r="V236" s="317">
        <f t="shared" si="28"/>
        <v>22.544136093962507</v>
      </c>
      <c r="W236" s="334">
        <f t="shared" si="26"/>
        <v>62.309060078371118</v>
      </c>
      <c r="X236" s="325"/>
      <c r="Y236" s="327"/>
      <c r="Z236" s="327"/>
      <c r="AA236" s="329"/>
      <c r="AB236" s="345"/>
      <c r="AC236" s="327"/>
      <c r="AD236" s="329"/>
      <c r="AE236" s="345"/>
      <c r="AF236" s="345"/>
      <c r="AG236" s="345"/>
      <c r="AH236" s="345"/>
      <c r="AI236" s="345"/>
      <c r="AJ236" s="345"/>
      <c r="AK236" s="345"/>
      <c r="AL236" s="292"/>
      <c r="AM236" s="292"/>
      <c r="AN236" s="345"/>
      <c r="AO236" s="345"/>
      <c r="AP236" s="345"/>
      <c r="AQ236" s="345"/>
      <c r="AR236" s="292"/>
      <c r="AS236" s="292"/>
      <c r="AT236" s="345"/>
      <c r="AU236" s="345"/>
      <c r="AV236" s="46"/>
      <c r="AW236" s="46"/>
      <c r="AX236" s="292"/>
      <c r="AY236" s="292"/>
      <c r="AZ236" s="46"/>
      <c r="BA236" s="6"/>
      <c r="BB236" s="46"/>
      <c r="BC236" s="292"/>
      <c r="BD236" s="292"/>
    </row>
    <row r="237" spans="1:56" ht="13.5" thickBot="1">
      <c r="A237" s="60"/>
      <c r="B237" s="130" t="s">
        <v>257</v>
      </c>
      <c r="C237" s="130" t="s">
        <v>402</v>
      </c>
      <c r="D237" s="306" t="e">
        <f>+sum!H237/quantity!H237</f>
        <v>#DIV/0!</v>
      </c>
      <c r="E237" s="306">
        <f>+sum!I237/quantity!I237</f>
        <v>234.80732984293195</v>
      </c>
      <c r="F237" s="306">
        <f>+sum!J237/quantity!J237</f>
        <v>188.32948051948051</v>
      </c>
      <c r="G237" s="306">
        <f>+sum!K237/quantity!K237</f>
        <v>154.84362257672223</v>
      </c>
      <c r="H237" s="306">
        <f>+sum!L237/quantity!L237</f>
        <v>140.62397547811022</v>
      </c>
      <c r="I237" s="306">
        <f>+sum!M237/quantity!M237</f>
        <v>137.29807005003573</v>
      </c>
      <c r="J237" s="469">
        <f>+sum!N237/quantity!N237</f>
        <v>200.95607710703385</v>
      </c>
      <c r="K237" s="469">
        <f>+sum!O237/quantity!O237</f>
        <v>190.68931839439495</v>
      </c>
      <c r="L237" s="469"/>
      <c r="M237" s="302" t="e">
        <f t="shared" si="27"/>
        <v>#DIV/0!</v>
      </c>
      <c r="N237" s="103" t="e">
        <f t="shared" si="27"/>
        <v>#DIV/0!</v>
      </c>
      <c r="O237" s="103" t="e">
        <f t="shared" si="27"/>
        <v>#DIV/0!</v>
      </c>
      <c r="P237" s="103" t="e">
        <f t="shared" si="27"/>
        <v>#DIV/0!</v>
      </c>
      <c r="Q237" s="306" t="e">
        <f t="shared" si="25"/>
        <v>#DIV/0!</v>
      </c>
      <c r="R237" s="103" t="e">
        <f t="shared" si="28"/>
        <v>#DIV/0!</v>
      </c>
      <c r="S237" s="103">
        <f t="shared" si="28"/>
        <v>127.15897739192741</v>
      </c>
      <c r="T237" s="37">
        <f t="shared" si="28"/>
        <v>100.32021854043984</v>
      </c>
      <c r="U237" s="37">
        <f t="shared" si="28"/>
        <v>99.105963296520827</v>
      </c>
      <c r="V237" s="315">
        <f t="shared" si="28"/>
        <v>87.84797211264042</v>
      </c>
      <c r="W237" s="334">
        <f t="shared" si="26"/>
        <v>88.623042730675166</v>
      </c>
      <c r="X237" s="328"/>
      <c r="Y237" s="326"/>
      <c r="Z237" s="326"/>
      <c r="AA237" s="329"/>
      <c r="AB237" s="345"/>
      <c r="AC237" s="326"/>
      <c r="AD237" s="329"/>
      <c r="AE237" s="346"/>
      <c r="AF237" s="345"/>
      <c r="AG237" s="345"/>
      <c r="AH237" s="346"/>
      <c r="AI237" s="346"/>
      <c r="AJ237" s="345"/>
      <c r="AK237" s="345"/>
      <c r="AL237" s="350"/>
      <c r="AM237" s="350"/>
      <c r="AN237" s="346"/>
      <c r="AO237" s="346"/>
      <c r="AP237" s="345"/>
      <c r="AQ237" s="345"/>
      <c r="AR237" s="350"/>
      <c r="AS237" s="350"/>
      <c r="AT237" s="64"/>
      <c r="AU237" s="346"/>
      <c r="AV237" s="46"/>
      <c r="AW237" s="46"/>
      <c r="AX237" s="350"/>
      <c r="AY237" s="350"/>
      <c r="AZ237" s="46"/>
      <c r="BA237" s="65"/>
      <c r="BB237" s="64"/>
      <c r="BC237" s="350"/>
      <c r="BD237" s="350"/>
    </row>
    <row r="238" spans="1:56" ht="13.5" thickBot="1">
      <c r="A238" s="35"/>
      <c r="B238" s="130" t="s">
        <v>258</v>
      </c>
      <c r="C238" s="130" t="s">
        <v>388</v>
      </c>
      <c r="D238" s="306">
        <f>+sum!H238/quantity!H238</f>
        <v>52.745454545454542</v>
      </c>
      <c r="E238" s="306">
        <f>+sum!I238/quantity!I238</f>
        <v>159.02084610668302</v>
      </c>
      <c r="F238" s="306">
        <f>+sum!J238/quantity!J238</f>
        <v>87.189885807504083</v>
      </c>
      <c r="G238" s="306">
        <f>+sum!K238/quantity!K238</f>
        <v>157.64540667056758</v>
      </c>
      <c r="H238" s="306">
        <f>+sum!L238/quantity!L238</f>
        <v>175.27830687830686</v>
      </c>
      <c r="I238" s="306">
        <f>+sum!M238/quantity!M238</f>
        <v>160.71095334685597</v>
      </c>
      <c r="J238" s="469">
        <f>+sum!N238/quantity!N238</f>
        <v>143.632299278999</v>
      </c>
      <c r="K238" s="469">
        <f>+sum!O238/quantity!O238</f>
        <v>126.13846110159304</v>
      </c>
      <c r="L238" s="469"/>
      <c r="M238" s="300">
        <f t="shared" si="27"/>
        <v>301.48729872001263</v>
      </c>
      <c r="N238" s="37">
        <f t="shared" si="27"/>
        <v>165.30312717727421</v>
      </c>
      <c r="O238" s="37">
        <f t="shared" si="27"/>
        <v>298.87960589042461</v>
      </c>
      <c r="P238" s="37">
        <f t="shared" si="27"/>
        <v>332.30978553281204</v>
      </c>
      <c r="Q238" s="306">
        <f t="shared" si="25"/>
        <v>304.69156959934776</v>
      </c>
      <c r="R238" s="37">
        <f t="shared" si="28"/>
        <v>33.399186741209633</v>
      </c>
      <c r="S238" s="37">
        <f t="shared" si="28"/>
        <v>86.117107964436713</v>
      </c>
      <c r="T238" s="37">
        <f t="shared" si="28"/>
        <v>46.444711548068213</v>
      </c>
      <c r="U238" s="37">
        <f t="shared" si="28"/>
        <v>100.89921449375261</v>
      </c>
      <c r="V238" s="315">
        <f t="shared" si="28"/>
        <v>109.49657597322859</v>
      </c>
      <c r="W238" s="334">
        <f t="shared" si="26"/>
        <v>103.73557094105892</v>
      </c>
      <c r="X238" s="325"/>
      <c r="Y238" s="327"/>
      <c r="Z238" s="327"/>
      <c r="AA238" s="329"/>
      <c r="AB238" s="345"/>
      <c r="AC238" s="327"/>
      <c r="AD238" s="329"/>
      <c r="AE238" s="345"/>
      <c r="AF238" s="345"/>
      <c r="AG238" s="345"/>
      <c r="AH238" s="345"/>
      <c r="AI238" s="345"/>
      <c r="AJ238" s="345"/>
      <c r="AK238" s="345"/>
      <c r="AL238" s="292"/>
      <c r="AM238" s="292"/>
      <c r="AN238" s="345"/>
      <c r="AO238" s="345"/>
      <c r="AP238" s="345"/>
      <c r="AQ238" s="345"/>
      <c r="AR238" s="292"/>
      <c r="AS238" s="292"/>
      <c r="AT238" s="345"/>
      <c r="AU238" s="345"/>
      <c r="AV238" s="46"/>
      <c r="AW238" s="46"/>
      <c r="AX238" s="292"/>
      <c r="AY238" s="292"/>
      <c r="AZ238" s="46"/>
      <c r="BA238" s="6"/>
      <c r="BB238" s="46"/>
      <c r="BC238" s="292"/>
      <c r="BD238" s="292"/>
    </row>
    <row r="239" spans="1:56" ht="13.5" thickBot="1">
      <c r="A239" s="35"/>
      <c r="B239" s="130" t="s">
        <v>259</v>
      </c>
      <c r="C239" s="130" t="s">
        <v>411</v>
      </c>
      <c r="D239" s="306">
        <f>+sum!H239/quantity!H239</f>
        <v>74.78512168141593</v>
      </c>
      <c r="E239" s="306">
        <f>+sum!I239/quantity!I239</f>
        <v>87.061744112030553</v>
      </c>
      <c r="F239" s="306">
        <f>+sum!J239/quantity!J239</f>
        <v>89.971014492753625</v>
      </c>
      <c r="G239" s="306">
        <f>+sum!K239/quantity!K239</f>
        <v>117.32254290171606</v>
      </c>
      <c r="H239" s="306">
        <f>+sum!L239/quantity!L239</f>
        <v>145.13087719298247</v>
      </c>
      <c r="I239" s="306">
        <f>+sum!M239/quantity!M239</f>
        <v>159.38395316804409</v>
      </c>
      <c r="J239" s="469">
        <f>+sum!N239/quantity!N239</f>
        <v>151.22738829305356</v>
      </c>
      <c r="K239" s="469">
        <f>+sum!O239/quantity!O239</f>
        <v>214.80652733225764</v>
      </c>
      <c r="L239" s="469"/>
      <c r="M239" s="300">
        <f t="shared" si="27"/>
        <v>116.41586207870725</v>
      </c>
      <c r="N239" s="37">
        <f t="shared" si="27"/>
        <v>120.30603476989646</v>
      </c>
      <c r="O239" s="37">
        <f t="shared" si="27"/>
        <v>156.87952398006283</v>
      </c>
      <c r="P239" s="37">
        <f t="shared" si="27"/>
        <v>194.06383773932859</v>
      </c>
      <c r="Q239" s="306">
        <f t="shared" si="25"/>
        <v>213.12254307349869</v>
      </c>
      <c r="R239" s="37">
        <f t="shared" si="28"/>
        <v>47.355023594482354</v>
      </c>
      <c r="S239" s="37">
        <f t="shared" si="28"/>
        <v>47.147941926041646</v>
      </c>
      <c r="T239" s="37">
        <f t="shared" si="28"/>
        <v>47.926176036387979</v>
      </c>
      <c r="U239" s="37">
        <f t="shared" si="28"/>
        <v>75.091007541565446</v>
      </c>
      <c r="V239" s="315">
        <f t="shared" si="28"/>
        <v>90.663439210739483</v>
      </c>
      <c r="W239" s="334">
        <f t="shared" si="26"/>
        <v>102.87901998220275</v>
      </c>
      <c r="X239" s="325"/>
      <c r="Y239" s="327"/>
      <c r="Z239" s="327"/>
      <c r="AA239" s="329"/>
      <c r="AB239" s="345"/>
      <c r="AC239" s="327"/>
      <c r="AD239" s="329"/>
      <c r="AE239" s="345"/>
      <c r="AF239" s="345"/>
      <c r="AG239" s="345"/>
      <c r="AH239" s="345"/>
      <c r="AI239" s="345"/>
      <c r="AJ239" s="345"/>
      <c r="AK239" s="345"/>
      <c r="AL239" s="292"/>
      <c r="AM239" s="292"/>
      <c r="AN239" s="345"/>
      <c r="AO239" s="345"/>
      <c r="AP239" s="345"/>
      <c r="AQ239" s="345"/>
      <c r="AR239" s="292"/>
      <c r="AS239" s="292"/>
      <c r="AT239" s="345"/>
      <c r="AU239" s="345"/>
      <c r="AV239" s="46"/>
      <c r="AW239" s="46"/>
      <c r="AX239" s="292"/>
      <c r="AY239" s="292"/>
      <c r="AZ239" s="46"/>
      <c r="BA239" s="6"/>
      <c r="BB239" s="46"/>
      <c r="BC239" s="292"/>
      <c r="BD239" s="292"/>
    </row>
    <row r="240" spans="1:56" ht="13.5" thickBot="1">
      <c r="A240" s="35"/>
      <c r="B240" s="130" t="s">
        <v>260</v>
      </c>
      <c r="C240" s="130" t="s">
        <v>403</v>
      </c>
      <c r="D240" s="306">
        <f>+sum!H240/quantity!H240</f>
        <v>158.97607655502392</v>
      </c>
      <c r="E240" s="306">
        <f>+sum!I240/quantity!I240</f>
        <v>167.54904051172707</v>
      </c>
      <c r="F240" s="306">
        <f>+sum!J240/quantity!J240</f>
        <v>215.15918367346939</v>
      </c>
      <c r="G240" s="306">
        <f>+sum!K240/quantity!K240</f>
        <v>174.01971522453451</v>
      </c>
      <c r="H240" s="306">
        <f>+sum!L240/quantity!L240</f>
        <v>150.29204431017121</v>
      </c>
      <c r="I240" s="306">
        <f>+sum!M240/quantity!M240</f>
        <v>79.29990539262063</v>
      </c>
      <c r="J240" s="469">
        <f>+sum!N240/quantity!N240</f>
        <v>106.00702780323635</v>
      </c>
      <c r="K240" s="469">
        <f>+sum!O240/quantity!O240</f>
        <v>88.428502057070588</v>
      </c>
      <c r="L240" s="469"/>
      <c r="M240" s="300">
        <f t="shared" si="27"/>
        <v>105.39261261346824</v>
      </c>
      <c r="N240" s="37">
        <f t="shared" si="27"/>
        <v>135.34060491107897</v>
      </c>
      <c r="O240" s="37">
        <f t="shared" si="27"/>
        <v>109.46283176406342</v>
      </c>
      <c r="P240" s="37">
        <f t="shared" si="27"/>
        <v>94.537522605266304</v>
      </c>
      <c r="Q240" s="306">
        <f t="shared" si="25"/>
        <v>49.881659625166172</v>
      </c>
      <c r="R240" s="37">
        <f t="shared" si="28"/>
        <v>100.6659571711598</v>
      </c>
      <c r="S240" s="37">
        <f t="shared" si="28"/>
        <v>90.735517791209858</v>
      </c>
      <c r="T240" s="37">
        <f t="shared" si="28"/>
        <v>114.6119888801604</v>
      </c>
      <c r="U240" s="37">
        <f t="shared" si="28"/>
        <v>111.37941119511363</v>
      </c>
      <c r="V240" s="315">
        <f t="shared" si="28"/>
        <v>93.887626718153896</v>
      </c>
      <c r="W240" s="334">
        <f t="shared" si="26"/>
        <v>51.186436208371788</v>
      </c>
      <c r="X240" s="325"/>
      <c r="Y240" s="327"/>
      <c r="Z240" s="327"/>
      <c r="AA240" s="329"/>
      <c r="AB240" s="345"/>
      <c r="AC240" s="327"/>
      <c r="AD240" s="329"/>
      <c r="AE240" s="345"/>
      <c r="AF240" s="345"/>
      <c r="AG240" s="345"/>
      <c r="AH240" s="345"/>
      <c r="AI240" s="345"/>
      <c r="AJ240" s="345"/>
      <c r="AK240" s="345"/>
      <c r="AL240" s="292"/>
      <c r="AM240" s="292"/>
      <c r="AN240" s="345"/>
      <c r="AO240" s="345"/>
      <c r="AP240" s="345"/>
      <c r="AQ240" s="345"/>
      <c r="AR240" s="292"/>
      <c r="AS240" s="292"/>
      <c r="AT240" s="345"/>
      <c r="AU240" s="345"/>
      <c r="AV240" s="46"/>
      <c r="AW240" s="46"/>
      <c r="AX240" s="292"/>
      <c r="AY240" s="292"/>
      <c r="AZ240" s="46"/>
      <c r="BA240" s="6"/>
      <c r="BB240" s="46"/>
      <c r="BC240" s="292"/>
      <c r="BD240" s="292"/>
    </row>
    <row r="241" spans="1:56" ht="13.5" thickBot="1">
      <c r="A241" s="35"/>
      <c r="B241" s="130" t="s">
        <v>261</v>
      </c>
      <c r="C241" s="130" t="s">
        <v>388</v>
      </c>
      <c r="D241" s="306">
        <f>+sum!H241/quantity!H241</f>
        <v>124.1425</v>
      </c>
      <c r="E241" s="306">
        <f>+sum!I241/quantity!I241</f>
        <v>790.26599999999996</v>
      </c>
      <c r="F241" s="306">
        <f>+sum!J241/quantity!J241</f>
        <v>99.438459027097622</v>
      </c>
      <c r="G241" s="306">
        <f>+sum!K241/quantity!K241</f>
        <v>2212.3582887700536</v>
      </c>
      <c r="H241" s="306">
        <f>+sum!L241/quantity!L241</f>
        <v>2453.9633507853405</v>
      </c>
      <c r="I241" s="306">
        <f>+sum!M241/quantity!M241</f>
        <v>636.08997050147491</v>
      </c>
      <c r="J241" s="469">
        <f>+sum!N241/quantity!N241</f>
        <v>193.52330200378663</v>
      </c>
      <c r="K241" s="469">
        <f>+sum!O241/quantity!O241</f>
        <v>240.16033020387229</v>
      </c>
      <c r="L241" s="469"/>
      <c r="M241" s="300">
        <f t="shared" si="27"/>
        <v>636.57973699579111</v>
      </c>
      <c r="N241" s="37">
        <f t="shared" si="27"/>
        <v>80.100254970777627</v>
      </c>
      <c r="O241" s="37">
        <f t="shared" si="27"/>
        <v>1782.1119187788661</v>
      </c>
      <c r="P241" s="37">
        <f t="shared" si="27"/>
        <v>1976.7310556701698</v>
      </c>
      <c r="Q241" s="306">
        <f t="shared" si="25"/>
        <v>512.38695088424583</v>
      </c>
      <c r="R241" s="37">
        <f t="shared" si="28"/>
        <v>78.608831334413637</v>
      </c>
      <c r="S241" s="37">
        <f t="shared" si="28"/>
        <v>427.96541528251515</v>
      </c>
      <c r="T241" s="37">
        <f t="shared" si="28"/>
        <v>52.969338169502024</v>
      </c>
      <c r="U241" s="37">
        <f t="shared" si="28"/>
        <v>1415.9956717426978</v>
      </c>
      <c r="V241" s="315">
        <f t="shared" si="28"/>
        <v>1532.993952647777</v>
      </c>
      <c r="W241" s="334">
        <f t="shared" si="26"/>
        <v>410.58281894102589</v>
      </c>
      <c r="X241" s="325"/>
      <c r="Y241" s="327"/>
      <c r="Z241" s="327"/>
      <c r="AA241" s="329"/>
      <c r="AB241" s="345"/>
      <c r="AC241" s="327"/>
      <c r="AD241" s="329"/>
      <c r="AE241" s="345"/>
      <c r="AF241" s="345"/>
      <c r="AG241" s="345"/>
      <c r="AH241" s="345"/>
      <c r="AI241" s="345"/>
      <c r="AJ241" s="345"/>
      <c r="AK241" s="345"/>
      <c r="AL241" s="292"/>
      <c r="AM241" s="292"/>
      <c r="AN241" s="345"/>
      <c r="AO241" s="345"/>
      <c r="AP241" s="345"/>
      <c r="AQ241" s="345"/>
      <c r="AR241" s="292"/>
      <c r="AS241" s="292"/>
      <c r="AT241" s="345"/>
      <c r="AU241" s="345"/>
      <c r="AV241" s="46"/>
      <c r="AW241" s="46"/>
      <c r="AX241" s="292"/>
      <c r="AY241" s="292"/>
      <c r="AZ241" s="46"/>
      <c r="BA241" s="6"/>
      <c r="BB241" s="46"/>
      <c r="BC241" s="292"/>
      <c r="BD241" s="292"/>
    </row>
    <row r="242" spans="1:56" ht="13.5" thickBot="1">
      <c r="A242" s="35"/>
      <c r="B242" s="130" t="s">
        <v>262</v>
      </c>
      <c r="C242" s="130" t="s">
        <v>411</v>
      </c>
      <c r="D242" s="306">
        <f>+sum!H242/quantity!H242</f>
        <v>135.24444617663107</v>
      </c>
      <c r="E242" s="306">
        <f>+sum!I242/quantity!I242</f>
        <v>205.79634510630819</v>
      </c>
      <c r="F242" s="306">
        <f>+sum!J242/quantity!J242</f>
        <v>160.24235157929553</v>
      </c>
      <c r="G242" s="306">
        <f>+sum!K242/quantity!K242</f>
        <v>168.88759112644038</v>
      </c>
      <c r="H242" s="306">
        <f>+sum!L242/quantity!L242</f>
        <v>129.97299771167047</v>
      </c>
      <c r="I242" s="306">
        <f>+sum!M242/quantity!M242</f>
        <v>84.123018238169024</v>
      </c>
      <c r="J242" s="469">
        <f>+sum!N242/quantity!N242</f>
        <v>76.905334841219513</v>
      </c>
      <c r="K242" s="469">
        <f>+sum!O242/quantity!O242</f>
        <v>71.074711887798756</v>
      </c>
      <c r="L242" s="469"/>
      <c r="M242" s="300">
        <f t="shared" si="27"/>
        <v>152.16620787336095</v>
      </c>
      <c r="N242" s="37">
        <f t="shared" si="27"/>
        <v>118.48349866434948</v>
      </c>
      <c r="O242" s="37">
        <f t="shared" si="27"/>
        <v>124.87580518158276</v>
      </c>
      <c r="P242" s="37">
        <f t="shared" si="27"/>
        <v>96.102281007475881</v>
      </c>
      <c r="Q242" s="306">
        <f t="shared" si="25"/>
        <v>62.200719228280342</v>
      </c>
      <c r="R242" s="37">
        <f t="shared" si="28"/>
        <v>85.638744655657618</v>
      </c>
      <c r="S242" s="37">
        <f t="shared" si="28"/>
        <v>111.44819376899045</v>
      </c>
      <c r="T242" s="37">
        <f t="shared" si="28"/>
        <v>85.358636818445916</v>
      </c>
      <c r="U242" s="37">
        <f t="shared" si="28"/>
        <v>108.09465142241525</v>
      </c>
      <c r="V242" s="315">
        <f t="shared" si="28"/>
        <v>81.194293075211988</v>
      </c>
      <c r="W242" s="334">
        <f t="shared" si="26"/>
        <v>54.299655029656982</v>
      </c>
      <c r="X242" s="325"/>
      <c r="Y242" s="327"/>
      <c r="Z242" s="327"/>
      <c r="AA242" s="329"/>
      <c r="AB242" s="345"/>
      <c r="AC242" s="327"/>
      <c r="AD242" s="329"/>
      <c r="AE242" s="345"/>
      <c r="AF242" s="345"/>
      <c r="AG242" s="345"/>
      <c r="AH242" s="345"/>
      <c r="AI242" s="345"/>
      <c r="AJ242" s="345"/>
      <c r="AK242" s="345"/>
      <c r="AL242" s="292"/>
      <c r="AM242" s="292"/>
      <c r="AN242" s="345"/>
      <c r="AO242" s="345"/>
      <c r="AP242" s="345"/>
      <c r="AQ242" s="345"/>
      <c r="AR242" s="292"/>
      <c r="AS242" s="292"/>
      <c r="AT242" s="345"/>
      <c r="AU242" s="345"/>
      <c r="AV242" s="46"/>
      <c r="AW242" s="46"/>
      <c r="AX242" s="292"/>
      <c r="AY242" s="292"/>
      <c r="AZ242" s="46"/>
      <c r="BA242" s="6"/>
      <c r="BB242" s="46"/>
      <c r="BC242" s="292"/>
      <c r="BD242" s="292"/>
    </row>
    <row r="243" spans="1:56" ht="13.5" thickBot="1">
      <c r="A243" s="35"/>
      <c r="B243" s="130" t="s">
        <v>263</v>
      </c>
      <c r="C243" s="130" t="s">
        <v>402</v>
      </c>
      <c r="D243" s="306">
        <f>+sum!H243/quantity!H243</f>
        <v>66.434448818897636</v>
      </c>
      <c r="E243" s="306">
        <f>+sum!I243/quantity!I243</f>
        <v>76.944284128745835</v>
      </c>
      <c r="F243" s="306">
        <f>+sum!J243/quantity!J243</f>
        <v>101.07909774436091</v>
      </c>
      <c r="G243" s="306">
        <f>+sum!K243/quantity!K243</f>
        <v>113.98929471032746</v>
      </c>
      <c r="H243" s="306">
        <f>+sum!L243/quantity!L243</f>
        <v>130.53934277962014</v>
      </c>
      <c r="I243" s="306">
        <f>+sum!M243/quantity!M243</f>
        <v>119.62674591381872</v>
      </c>
      <c r="J243" s="469">
        <f>+sum!N243/quantity!N243</f>
        <v>129.82818920624521</v>
      </c>
      <c r="K243" s="469">
        <f>+sum!O243/quantity!O243</f>
        <v>156.78477706369287</v>
      </c>
      <c r="L243" s="469"/>
      <c r="M243" s="300">
        <f t="shared" si="27"/>
        <v>115.81985776460392</v>
      </c>
      <c r="N243" s="37">
        <f t="shared" si="27"/>
        <v>152.14862099617272</v>
      </c>
      <c r="O243" s="37">
        <f t="shared" si="27"/>
        <v>171.58160673698944</v>
      </c>
      <c r="P243" s="37">
        <f t="shared" si="27"/>
        <v>196.49345347242127</v>
      </c>
      <c r="Q243" s="306">
        <f t="shared" si="25"/>
        <v>180.06734162862543</v>
      </c>
      <c r="R243" s="37">
        <f t="shared" si="28"/>
        <v>42.067256435140742</v>
      </c>
      <c r="S243" s="37">
        <f t="shared" si="28"/>
        <v>41.668871634075813</v>
      </c>
      <c r="T243" s="37">
        <f t="shared" si="28"/>
        <v>53.843281187917214</v>
      </c>
      <c r="U243" s="37">
        <f t="shared" si="28"/>
        <v>72.957598574397466</v>
      </c>
      <c r="V243" s="315">
        <f t="shared" si="28"/>
        <v>81.54808954246603</v>
      </c>
      <c r="W243" s="334">
        <f t="shared" si="26"/>
        <v>77.216571296219882</v>
      </c>
      <c r="X243" s="325"/>
      <c r="Y243" s="327"/>
      <c r="Z243" s="327"/>
      <c r="AA243" s="329"/>
      <c r="AB243" s="345"/>
      <c r="AC243" s="327"/>
      <c r="AD243" s="329"/>
      <c r="AE243" s="345"/>
      <c r="AF243" s="345"/>
      <c r="AG243" s="345"/>
      <c r="AH243" s="345"/>
      <c r="AI243" s="345"/>
      <c r="AJ243" s="345"/>
      <c r="AK243" s="345"/>
      <c r="AL243" s="292"/>
      <c r="AM243" s="292"/>
      <c r="AN243" s="345"/>
      <c r="AO243" s="345"/>
      <c r="AP243" s="345"/>
      <c r="AQ243" s="345"/>
      <c r="AR243" s="292"/>
      <c r="AS243" s="292"/>
      <c r="AT243" s="345"/>
      <c r="AU243" s="345"/>
      <c r="AV243" s="46"/>
      <c r="AW243" s="46"/>
      <c r="AX243" s="292"/>
      <c r="AY243" s="292"/>
      <c r="AZ243" s="46"/>
      <c r="BA243" s="6"/>
      <c r="BB243" s="46"/>
      <c r="BC243" s="292"/>
      <c r="BD243" s="292"/>
    </row>
    <row r="244" spans="1:56" ht="13.5" thickBot="1">
      <c r="A244" s="35"/>
      <c r="B244" s="130" t="s">
        <v>264</v>
      </c>
      <c r="C244" s="130" t="s">
        <v>390</v>
      </c>
      <c r="D244" s="306">
        <f>+sum!H244/quantity!H244</f>
        <v>227.4283895607893</v>
      </c>
      <c r="E244" s="306">
        <f>+sum!I244/quantity!I244</f>
        <v>185.72884416924666</v>
      </c>
      <c r="F244" s="306">
        <f>+sum!J244/quantity!J244</f>
        <v>225.42401960784315</v>
      </c>
      <c r="G244" s="306">
        <f>+sum!K244/quantity!K244</f>
        <v>66.482852394621545</v>
      </c>
      <c r="H244" s="306">
        <f>+sum!L244/quantity!L244</f>
        <v>68.664756890678234</v>
      </c>
      <c r="I244" s="306">
        <f>+sum!M244/quantity!M244</f>
        <v>73.228143213988346</v>
      </c>
      <c r="J244" s="469">
        <f>+sum!N244/quantity!N244</f>
        <v>313.75197001870686</v>
      </c>
      <c r="K244" s="469">
        <f>+sum!O244/quantity!O244</f>
        <v>351.80070013906868</v>
      </c>
      <c r="L244" s="469"/>
      <c r="M244" s="300">
        <f t="shared" si="27"/>
        <v>81.664758092833978</v>
      </c>
      <c r="N244" s="37">
        <f t="shared" si="27"/>
        <v>99.118680848588426</v>
      </c>
      <c r="O244" s="37">
        <f t="shared" si="27"/>
        <v>29.232433348806421</v>
      </c>
      <c r="P244" s="37">
        <f t="shared" si="27"/>
        <v>30.191814233607296</v>
      </c>
      <c r="Q244" s="306">
        <f t="shared" si="25"/>
        <v>32.198329925040078</v>
      </c>
      <c r="R244" s="37">
        <f t="shared" si="28"/>
        <v>144.01095447281475</v>
      </c>
      <c r="S244" s="37">
        <f t="shared" si="28"/>
        <v>100.58071829590696</v>
      </c>
      <c r="T244" s="37">
        <f t="shared" si="28"/>
        <v>120.07990915147244</v>
      </c>
      <c r="U244" s="37">
        <f t="shared" si="28"/>
        <v>42.551620916804112</v>
      </c>
      <c r="V244" s="315">
        <f t="shared" si="28"/>
        <v>42.894958899753881</v>
      </c>
      <c r="W244" s="334">
        <f t="shared" si="26"/>
        <v>47.267240266205043</v>
      </c>
      <c r="X244" s="325"/>
      <c r="Y244" s="327"/>
      <c r="Z244" s="327"/>
      <c r="AA244" s="329"/>
      <c r="AB244" s="345"/>
      <c r="AC244" s="327"/>
      <c r="AD244" s="329"/>
      <c r="AE244" s="345"/>
      <c r="AF244" s="345"/>
      <c r="AG244" s="345"/>
      <c r="AH244" s="345"/>
      <c r="AI244" s="345"/>
      <c r="AJ244" s="345"/>
      <c r="AK244" s="345"/>
      <c r="AL244" s="292"/>
      <c r="AM244" s="292"/>
      <c r="AN244" s="345"/>
      <c r="AO244" s="345"/>
      <c r="AP244" s="345"/>
      <c r="AQ244" s="345"/>
      <c r="AR244" s="292"/>
      <c r="AS244" s="292"/>
      <c r="AT244" s="345"/>
      <c r="AU244" s="345"/>
      <c r="AV244" s="46"/>
      <c r="AW244" s="46"/>
      <c r="AX244" s="292"/>
      <c r="AY244" s="292"/>
      <c r="AZ244" s="46"/>
      <c r="BA244" s="6"/>
      <c r="BB244" s="46"/>
      <c r="BC244" s="292"/>
      <c r="BD244" s="292"/>
    </row>
    <row r="245" spans="1:56" ht="13.5" thickBot="1">
      <c r="A245" s="35"/>
      <c r="B245" s="130" t="s">
        <v>265</v>
      </c>
      <c r="C245" s="130" t="s">
        <v>403</v>
      </c>
      <c r="D245" s="306">
        <f>+sum!H245/quantity!H245</f>
        <v>44.786799999999999</v>
      </c>
      <c r="E245" s="306">
        <f>+sum!I245/quantity!I245</f>
        <v>55.984525256991269</v>
      </c>
      <c r="F245" s="306">
        <f>+sum!J245/quantity!J245</f>
        <v>53.737555555555552</v>
      </c>
      <c r="G245" s="306">
        <f>+sum!K245/quantity!K245</f>
        <v>91.551453970167245</v>
      </c>
      <c r="H245" s="306">
        <f>+sum!L245/quantity!L245</f>
        <v>94.49197080291971</v>
      </c>
      <c r="I245" s="306">
        <f>+sum!M245/quantity!M245</f>
        <v>100.28556526274612</v>
      </c>
      <c r="J245" s="469">
        <f>+sum!N245/quantity!N245</f>
        <v>120.80854781990425</v>
      </c>
      <c r="K245" s="469">
        <f>+sum!O245/quantity!O245</f>
        <v>117.51911846369941</v>
      </c>
      <c r="L245" s="469"/>
      <c r="M245" s="300">
        <f t="shared" si="27"/>
        <v>125.00228919456463</v>
      </c>
      <c r="N245" s="37">
        <f t="shared" si="27"/>
        <v>119.98525359158403</v>
      </c>
      <c r="O245" s="37">
        <f t="shared" si="27"/>
        <v>204.41615380015369</v>
      </c>
      <c r="P245" s="37">
        <f t="shared" si="27"/>
        <v>210.98174194834129</v>
      </c>
      <c r="Q245" s="306">
        <f t="shared" si="25"/>
        <v>223.91768392192816</v>
      </c>
      <c r="R245" s="37">
        <f t="shared" si="28"/>
        <v>28.359651265345203</v>
      </c>
      <c r="S245" s="37">
        <f t="shared" si="28"/>
        <v>30.318197418341075</v>
      </c>
      <c r="T245" s="37">
        <f t="shared" si="28"/>
        <v>28.625169582012028</v>
      </c>
      <c r="U245" s="37">
        <f t="shared" si="28"/>
        <v>58.596504563272255</v>
      </c>
      <c r="V245" s="315">
        <f t="shared" si="28"/>
        <v>59.029251503812453</v>
      </c>
      <c r="W245" s="334">
        <f t="shared" si="26"/>
        <v>64.732242283604833</v>
      </c>
      <c r="X245" s="325"/>
      <c r="Y245" s="327"/>
      <c r="Z245" s="327"/>
      <c r="AA245" s="329"/>
      <c r="AB245" s="345"/>
      <c r="AC245" s="327"/>
      <c r="AD245" s="329"/>
      <c r="AE245" s="345"/>
      <c r="AF245" s="345"/>
      <c r="AG245" s="345"/>
      <c r="AH245" s="345"/>
      <c r="AI245" s="345"/>
      <c r="AJ245" s="345"/>
      <c r="AK245" s="345"/>
      <c r="AL245" s="292"/>
      <c r="AM245" s="292"/>
      <c r="AN245" s="345"/>
      <c r="AO245" s="345"/>
      <c r="AP245" s="345"/>
      <c r="AQ245" s="345"/>
      <c r="AR245" s="292"/>
      <c r="AS245" s="292"/>
      <c r="AT245" s="345"/>
      <c r="AU245" s="345"/>
      <c r="AV245" s="46"/>
      <c r="AW245" s="46"/>
      <c r="AX245" s="292"/>
      <c r="AY245" s="292"/>
      <c r="AZ245" s="46"/>
      <c r="BA245" s="6"/>
      <c r="BB245" s="46"/>
      <c r="BC245" s="292"/>
      <c r="BD245" s="292"/>
    </row>
    <row r="246" spans="1:56" ht="13.5" thickBot="1">
      <c r="A246" s="35"/>
      <c r="B246" s="130" t="s">
        <v>266</v>
      </c>
      <c r="C246" s="130" t="s">
        <v>390</v>
      </c>
      <c r="D246" s="306">
        <f>+sum!H246/quantity!H246</f>
        <v>122.82631578947368</v>
      </c>
      <c r="E246" s="306">
        <f>+sum!I246/quantity!I246</f>
        <v>130.84769230769231</v>
      </c>
      <c r="F246" s="306">
        <f>+sum!J246/quantity!J246</f>
        <v>181.85076923076923</v>
      </c>
      <c r="G246" s="306">
        <f>+sum!K246/quantity!K246</f>
        <v>193.99245852187028</v>
      </c>
      <c r="H246" s="306">
        <f>+sum!L246/quantity!L246</f>
        <v>174.09952606635071</v>
      </c>
      <c r="I246" s="306">
        <f>+sum!M246/quantity!M246</f>
        <v>212.97578347578349</v>
      </c>
      <c r="J246" s="469">
        <f>+sum!N246/quantity!N246</f>
        <v>318.53281254362747</v>
      </c>
      <c r="K246" s="469">
        <f>+sum!O246/quantity!O246</f>
        <v>285.27701013291221</v>
      </c>
      <c r="L246" s="469"/>
      <c r="M246" s="300">
        <f t="shared" si="27"/>
        <v>106.53066606016857</v>
      </c>
      <c r="N246" s="37">
        <f t="shared" si="27"/>
        <v>148.05521769655979</v>
      </c>
      <c r="O246" s="37">
        <f t="shared" si="27"/>
        <v>157.94046843705428</v>
      </c>
      <c r="P246" s="37">
        <f t="shared" si="27"/>
        <v>141.74448280673025</v>
      </c>
      <c r="Q246" s="306">
        <f t="shared" si="25"/>
        <v>173.39589004755908</v>
      </c>
      <c r="R246" s="37">
        <f t="shared" si="28"/>
        <v>77.775404404794202</v>
      </c>
      <c r="S246" s="37">
        <f t="shared" si="28"/>
        <v>70.860048359945011</v>
      </c>
      <c r="T246" s="37">
        <f t="shared" si="28"/>
        <v>96.869108652858003</v>
      </c>
      <c r="U246" s="37">
        <f t="shared" si="28"/>
        <v>124.1627466093689</v>
      </c>
      <c r="V246" s="315">
        <f t="shared" si="28"/>
        <v>108.76019013615092</v>
      </c>
      <c r="W246" s="334">
        <f t="shared" si="26"/>
        <v>137.47142951605144</v>
      </c>
      <c r="X246" s="325"/>
      <c r="Y246" s="327"/>
      <c r="Z246" s="327"/>
      <c r="AA246" s="329"/>
      <c r="AB246" s="345"/>
      <c r="AC246" s="327"/>
      <c r="AD246" s="329"/>
      <c r="AE246" s="345"/>
      <c r="AF246" s="345"/>
      <c r="AG246" s="345"/>
      <c r="AH246" s="345"/>
      <c r="AI246" s="345"/>
      <c r="AJ246" s="345"/>
      <c r="AK246" s="345"/>
      <c r="AL246" s="292"/>
      <c r="AM246" s="292"/>
      <c r="AN246" s="345"/>
      <c r="AO246" s="345"/>
      <c r="AP246" s="345"/>
      <c r="AQ246" s="345"/>
      <c r="AR246" s="292"/>
      <c r="AS246" s="292"/>
      <c r="AT246" s="345"/>
      <c r="AU246" s="345"/>
      <c r="AV246" s="46"/>
      <c r="AW246" s="46"/>
      <c r="AX246" s="292"/>
      <c r="AY246" s="292"/>
      <c r="AZ246" s="46"/>
      <c r="BA246" s="6"/>
      <c r="BB246" s="46"/>
      <c r="BC246" s="292"/>
      <c r="BD246" s="292"/>
    </row>
    <row r="247" spans="1:56" ht="13.5" thickBot="1">
      <c r="A247" s="35"/>
      <c r="B247" s="130" t="s">
        <v>267</v>
      </c>
      <c r="C247" s="130" t="s">
        <v>403</v>
      </c>
      <c r="D247" s="306">
        <f>+sum!H247/quantity!H247</f>
        <v>29.070515767215223</v>
      </c>
      <c r="E247" s="306">
        <f>+sum!I247/quantity!I247</f>
        <v>41.911192660550462</v>
      </c>
      <c r="F247" s="306">
        <f>+sum!J247/quantity!J247</f>
        <v>39.437990867579906</v>
      </c>
      <c r="G247" s="306">
        <f>+sum!K247/quantity!K247</f>
        <v>49.704053522235341</v>
      </c>
      <c r="H247" s="306">
        <f>+sum!L247/quantity!L247</f>
        <v>31.987210945051675</v>
      </c>
      <c r="I247" s="306">
        <f>+sum!M247/quantity!M247</f>
        <v>48.495427901524032</v>
      </c>
      <c r="J247" s="469">
        <f>+sum!N247/quantity!N247</f>
        <v>60.887294029135425</v>
      </c>
      <c r="K247" s="469">
        <f>+sum!O247/quantity!O247</f>
        <v>116.27506417257699</v>
      </c>
      <c r="L247" s="469"/>
      <c r="M247" s="300">
        <f t="shared" si="27"/>
        <v>144.17079145123574</v>
      </c>
      <c r="N247" s="37">
        <f t="shared" si="27"/>
        <v>135.6631962892684</v>
      </c>
      <c r="O247" s="37">
        <f t="shared" si="27"/>
        <v>170.97754274552619</v>
      </c>
      <c r="P247" s="37">
        <f t="shared" si="27"/>
        <v>110.03317313387953</v>
      </c>
      <c r="Q247" s="306">
        <f t="shared" si="25"/>
        <v>166.81997763595095</v>
      </c>
      <c r="R247" s="37">
        <f t="shared" si="28"/>
        <v>18.407872169075326</v>
      </c>
      <c r="S247" s="37">
        <f t="shared" si="28"/>
        <v>22.696840015840213</v>
      </c>
      <c r="T247" s="37">
        <f t="shared" si="28"/>
        <v>21.00801134117842</v>
      </c>
      <c r="U247" s="37">
        <f t="shared" si="28"/>
        <v>31.812534620999543</v>
      </c>
      <c r="V247" s="315">
        <f t="shared" si="28"/>
        <v>19.982450400141456</v>
      </c>
      <c r="W247" s="334">
        <f t="shared" si="26"/>
        <v>31.302787996895244</v>
      </c>
      <c r="X247" s="325"/>
      <c r="Y247" s="327"/>
      <c r="Z247" s="327"/>
      <c r="AA247" s="329"/>
      <c r="AB247" s="345"/>
      <c r="AC247" s="327"/>
      <c r="AD247" s="329"/>
      <c r="AE247" s="345"/>
      <c r="AF247" s="345"/>
      <c r="AG247" s="345"/>
      <c r="AH247" s="345"/>
      <c r="AI247" s="345"/>
      <c r="AJ247" s="345"/>
      <c r="AK247" s="345"/>
      <c r="AL247" s="292"/>
      <c r="AM247" s="292"/>
      <c r="AN247" s="345"/>
      <c r="AO247" s="345"/>
      <c r="AP247" s="345"/>
      <c r="AQ247" s="345"/>
      <c r="AR247" s="292"/>
      <c r="AS247" s="292"/>
      <c r="AT247" s="345"/>
      <c r="AU247" s="345"/>
      <c r="AV247" s="46"/>
      <c r="AW247" s="46"/>
      <c r="AX247" s="292"/>
      <c r="AY247" s="292"/>
      <c r="AZ247" s="46"/>
      <c r="BA247" s="6"/>
      <c r="BB247" s="46"/>
      <c r="BC247" s="292"/>
      <c r="BD247" s="292"/>
    </row>
    <row r="248" spans="1:56" ht="13.5" thickBot="1">
      <c r="A248" s="35"/>
      <c r="B248" s="130" t="s">
        <v>268</v>
      </c>
      <c r="C248" s="130" t="s">
        <v>388</v>
      </c>
      <c r="D248" s="306">
        <f>+sum!H248/quantity!H248</f>
        <v>83.685104895104899</v>
      </c>
      <c r="E248" s="306">
        <f>+sum!I248/quantity!I248</f>
        <v>94.485857142857142</v>
      </c>
      <c r="F248" s="306">
        <f>+sum!J248/quantity!J248</f>
        <v>136.94500681331516</v>
      </c>
      <c r="G248" s="306">
        <f>+sum!K248/quantity!K248</f>
        <v>55.012165260989548</v>
      </c>
      <c r="H248" s="306">
        <f>+sum!L248/quantity!L248</f>
        <v>105.98505220461203</v>
      </c>
      <c r="I248" s="306">
        <f>+sum!M248/quantity!M248</f>
        <v>105.11729353771355</v>
      </c>
      <c r="J248" s="469">
        <f>+sum!N248/quantity!N248</f>
        <v>118.34211258049071</v>
      </c>
      <c r="K248" s="469">
        <f>+sum!O248/quantity!O248</f>
        <v>126.90942745106695</v>
      </c>
      <c r="L248" s="469"/>
      <c r="M248" s="300">
        <f t="shared" si="27"/>
        <v>112.9064213533465</v>
      </c>
      <c r="N248" s="37">
        <f t="shared" si="27"/>
        <v>163.643227770305</v>
      </c>
      <c r="O248" s="37">
        <f t="shared" si="27"/>
        <v>65.737104984148075</v>
      </c>
      <c r="P248" s="37">
        <f t="shared" si="27"/>
        <v>126.64745098600163</v>
      </c>
      <c r="Q248" s="306">
        <f t="shared" si="25"/>
        <v>125.61051774921334</v>
      </c>
      <c r="R248" s="37">
        <f t="shared" si="28"/>
        <v>52.990622034371903</v>
      </c>
      <c r="S248" s="37">
        <f t="shared" si="28"/>
        <v>51.168440867337409</v>
      </c>
      <c r="T248" s="37">
        <f t="shared" si="28"/>
        <v>72.948499478883903</v>
      </c>
      <c r="U248" s="37">
        <f t="shared" si="28"/>
        <v>35.209933353996441</v>
      </c>
      <c r="V248" s="315">
        <f t="shared" si="28"/>
        <v>66.208993727935081</v>
      </c>
      <c r="W248" s="334">
        <f t="shared" si="26"/>
        <v>67.851022185022231</v>
      </c>
      <c r="X248" s="325"/>
      <c r="Y248" s="327"/>
      <c r="Z248" s="327"/>
      <c r="AA248" s="329"/>
      <c r="AB248" s="345"/>
      <c r="AC248" s="327"/>
      <c r="AD248" s="329"/>
      <c r="AE248" s="345"/>
      <c r="AF248" s="345"/>
      <c r="AG248" s="345"/>
      <c r="AH248" s="345"/>
      <c r="AI248" s="345"/>
      <c r="AJ248" s="345"/>
      <c r="AK248" s="345"/>
      <c r="AL248" s="292"/>
      <c r="AM248" s="292"/>
      <c r="AN248" s="345"/>
      <c r="AO248" s="345"/>
      <c r="AP248" s="345"/>
      <c r="AQ248" s="345"/>
      <c r="AR248" s="292"/>
      <c r="AS248" s="292"/>
      <c r="AT248" s="345"/>
      <c r="AU248" s="345"/>
      <c r="AV248" s="46"/>
      <c r="AW248" s="46"/>
      <c r="AX248" s="292"/>
      <c r="AY248" s="292"/>
      <c r="AZ248" s="46"/>
      <c r="BA248" s="6"/>
      <c r="BB248" s="46"/>
      <c r="BC248" s="292"/>
      <c r="BD248" s="292"/>
    </row>
    <row r="249" spans="1:56" ht="13.5" thickBot="1">
      <c r="A249" s="35"/>
      <c r="B249" s="130" t="s">
        <v>269</v>
      </c>
      <c r="C249" s="130" t="s">
        <v>390</v>
      </c>
      <c r="D249" s="306">
        <f>+sum!H249/quantity!H249</f>
        <v>133.32774049217002</v>
      </c>
      <c r="E249" s="306">
        <f>+sum!I249/quantity!I249</f>
        <v>262.14933837429112</v>
      </c>
      <c r="F249" s="306">
        <f>+sum!J249/quantity!J249</f>
        <v>270.56317689530687</v>
      </c>
      <c r="G249" s="306">
        <f>+sum!K249/quantity!K249</f>
        <v>207.54792746113989</v>
      </c>
      <c r="H249" s="306">
        <f>+sum!L249/quantity!L249</f>
        <v>180.74917491749176</v>
      </c>
      <c r="I249" s="306">
        <f>+sum!M249/quantity!M249</f>
        <v>637.04062499999998</v>
      </c>
      <c r="J249" s="469">
        <f>+sum!N249/quantity!N249</f>
        <v>649.37603338702252</v>
      </c>
      <c r="K249" s="469">
        <f>+sum!O249/quantity!O249</f>
        <v>723.13498481881902</v>
      </c>
      <c r="L249" s="469"/>
      <c r="M249" s="300">
        <f t="shared" si="27"/>
        <v>196.62025127447987</v>
      </c>
      <c r="N249" s="37">
        <f t="shared" si="27"/>
        <v>202.93089487344633</v>
      </c>
      <c r="O249" s="37">
        <f t="shared" si="27"/>
        <v>155.66747527183108</v>
      </c>
      <c r="P249" s="37">
        <f t="shared" si="27"/>
        <v>135.5675677471686</v>
      </c>
      <c r="Q249" s="306">
        <f t="shared" si="25"/>
        <v>477.80051071773141</v>
      </c>
      <c r="R249" s="37">
        <f t="shared" si="28"/>
        <v>84.425058819884129</v>
      </c>
      <c r="S249" s="37">
        <f t="shared" si="28"/>
        <v>141.9659335760239</v>
      </c>
      <c r="T249" s="37">
        <f t="shared" si="28"/>
        <v>144.12484418404819</v>
      </c>
      <c r="U249" s="37">
        <f t="shared" si="28"/>
        <v>132.83877591433262</v>
      </c>
      <c r="V249" s="315">
        <f t="shared" si="28"/>
        <v>112.91423403121077</v>
      </c>
      <c r="W249" s="334">
        <f t="shared" si="26"/>
        <v>411.19644660683497</v>
      </c>
      <c r="X249" s="325"/>
      <c r="Y249" s="327"/>
      <c r="Z249" s="327"/>
      <c r="AA249" s="329"/>
      <c r="AB249" s="345"/>
      <c r="AC249" s="327"/>
      <c r="AD249" s="329"/>
      <c r="AE249" s="345"/>
      <c r="AF249" s="345"/>
      <c r="AG249" s="345"/>
      <c r="AH249" s="345"/>
      <c r="AI249" s="345"/>
      <c r="AJ249" s="345"/>
      <c r="AK249" s="345"/>
      <c r="AL249" s="292"/>
      <c r="AM249" s="292"/>
      <c r="AN249" s="345"/>
      <c r="AO249" s="345"/>
      <c r="AP249" s="345"/>
      <c r="AQ249" s="345"/>
      <c r="AR249" s="292"/>
      <c r="AS249" s="292"/>
      <c r="AT249" s="345"/>
      <c r="AU249" s="345"/>
      <c r="AV249" s="46"/>
      <c r="AW249" s="46"/>
      <c r="AX249" s="292"/>
      <c r="AY249" s="292"/>
      <c r="AZ249" s="46"/>
      <c r="BA249" s="6"/>
      <c r="BB249" s="46"/>
      <c r="BC249" s="292"/>
      <c r="BD249" s="292"/>
    </row>
    <row r="250" spans="1:56" ht="13.5" thickBot="1">
      <c r="A250" s="60"/>
      <c r="B250" s="130" t="s">
        <v>270</v>
      </c>
      <c r="C250" s="130" t="s">
        <v>390</v>
      </c>
      <c r="D250" s="306">
        <f>+sum!H250/quantity!H250</f>
        <v>70.795165394402034</v>
      </c>
      <c r="E250" s="306">
        <f>+sum!I250/quantity!I250</f>
        <v>66.445700320757595</v>
      </c>
      <c r="F250" s="306">
        <f>+sum!J250/quantity!J250</f>
        <v>82.8525038454965</v>
      </c>
      <c r="G250" s="306">
        <f>+sum!K250/quantity!K250</f>
        <v>62.678015002885168</v>
      </c>
      <c r="H250" s="306">
        <f>+sum!L250/quantity!L250</f>
        <v>70.723036159600994</v>
      </c>
      <c r="I250" s="306">
        <f>+sum!M250/quantity!M250</f>
        <v>200.94037940379403</v>
      </c>
      <c r="J250" s="469">
        <f>+sum!N250/quantity!N250</f>
        <v>209.57960282371798</v>
      </c>
      <c r="K250" s="469">
        <f>+sum!O250/quantity!O250</f>
        <v>272.03168518145907</v>
      </c>
      <c r="L250" s="469"/>
      <c r="M250" s="300">
        <f t="shared" si="27"/>
        <v>93.856268221970467</v>
      </c>
      <c r="N250" s="37">
        <f t="shared" si="27"/>
        <v>117.03130204431712</v>
      </c>
      <c r="O250" s="37">
        <f t="shared" si="27"/>
        <v>88.53431537832283</v>
      </c>
      <c r="P250" s="37">
        <f t="shared" si="27"/>
        <v>99.898115592499565</v>
      </c>
      <c r="Q250" s="306">
        <f t="shared" si="25"/>
        <v>283.83347688270663</v>
      </c>
      <c r="R250" s="37">
        <f t="shared" si="28"/>
        <v>44.828525410560175</v>
      </c>
      <c r="S250" s="37">
        <f t="shared" si="28"/>
        <v>35.983405247740102</v>
      </c>
      <c r="T250" s="37">
        <f t="shared" si="28"/>
        <v>44.134254867989632</v>
      </c>
      <c r="U250" s="37">
        <f t="shared" si="28"/>
        <v>40.11637645132528</v>
      </c>
      <c r="V250" s="315">
        <f t="shared" si="28"/>
        <v>44.180768515088637</v>
      </c>
      <c r="W250" s="334">
        <f t="shared" si="26"/>
        <v>129.70282702248284</v>
      </c>
      <c r="X250" s="328"/>
      <c r="Y250" s="326"/>
      <c r="Z250" s="326"/>
      <c r="AA250" s="329"/>
      <c r="AB250" s="345"/>
      <c r="AC250" s="326"/>
      <c r="AD250" s="329"/>
      <c r="AE250" s="346"/>
      <c r="AF250" s="345"/>
      <c r="AG250" s="345"/>
      <c r="AH250" s="346"/>
      <c r="AI250" s="346"/>
      <c r="AJ250" s="345"/>
      <c r="AK250" s="345"/>
      <c r="AL250" s="350"/>
      <c r="AM250" s="350"/>
      <c r="AN250" s="346"/>
      <c r="AO250" s="346"/>
      <c r="AP250" s="345"/>
      <c r="AQ250" s="345"/>
      <c r="AR250" s="350"/>
      <c r="AS250" s="350"/>
      <c r="AT250" s="64"/>
      <c r="AU250" s="346"/>
      <c r="AV250" s="46"/>
      <c r="AW250" s="46"/>
      <c r="AX250" s="350"/>
      <c r="AY250" s="350"/>
      <c r="AZ250" s="46"/>
      <c r="BA250" s="65"/>
      <c r="BB250" s="64"/>
      <c r="BC250" s="350"/>
      <c r="BD250" s="350"/>
    </row>
    <row r="251" spans="1:56" ht="13.5" thickBot="1">
      <c r="A251" s="60"/>
      <c r="B251" s="130" t="s">
        <v>271</v>
      </c>
      <c r="C251" s="130" t="s">
        <v>402</v>
      </c>
      <c r="D251" s="306">
        <f>+sum!H251/quantity!H251</f>
        <v>240.76247030878861</v>
      </c>
      <c r="E251" s="306">
        <f>+sum!I251/quantity!I251</f>
        <v>198.14578005115089</v>
      </c>
      <c r="F251" s="306">
        <f>+sum!J251/quantity!J251</f>
        <v>210.57345132743362</v>
      </c>
      <c r="G251" s="306">
        <f>+sum!K251/quantity!K251</f>
        <v>301.21660252886204</v>
      </c>
      <c r="H251" s="306">
        <f>+sum!L251/quantity!L251</f>
        <v>267.09445783132531</v>
      </c>
      <c r="I251" s="306">
        <f>+sum!M251/quantity!M251</f>
        <v>232.39807944129203</v>
      </c>
      <c r="J251" s="469">
        <f>+sum!N251/quantity!N251</f>
        <v>252.04901990304418</v>
      </c>
      <c r="K251" s="469">
        <f>+sum!O251/quantity!O251</f>
        <v>257.11706487519098</v>
      </c>
      <c r="L251" s="469"/>
      <c r="M251" s="300">
        <f t="shared" si="27"/>
        <v>82.299280198039199</v>
      </c>
      <c r="N251" s="37">
        <f t="shared" si="27"/>
        <v>87.461077740797293</v>
      </c>
      <c r="O251" s="37">
        <f t="shared" si="27"/>
        <v>125.10945004947753</v>
      </c>
      <c r="P251" s="37">
        <f t="shared" si="27"/>
        <v>110.93691532935543</v>
      </c>
      <c r="Q251" s="306">
        <f t="shared" si="25"/>
        <v>96.52587429562054</v>
      </c>
      <c r="R251" s="37">
        <f t="shared" si="28"/>
        <v>152.45428777542207</v>
      </c>
      <c r="S251" s="37">
        <f t="shared" si="28"/>
        <v>107.30506063283592</v>
      </c>
      <c r="T251" s="37">
        <f t="shared" si="28"/>
        <v>112.16923976911674</v>
      </c>
      <c r="U251" s="37">
        <f t="shared" si="28"/>
        <v>192.79038463296604</v>
      </c>
      <c r="V251" s="315">
        <f t="shared" si="28"/>
        <v>166.85423949388689</v>
      </c>
      <c r="W251" s="334">
        <f t="shared" si="26"/>
        <v>150.0081167735766</v>
      </c>
      <c r="X251" s="328"/>
      <c r="Y251" s="326"/>
      <c r="Z251" s="326"/>
      <c r="AA251" s="329"/>
      <c r="AB251" s="345"/>
      <c r="AC251" s="326"/>
      <c r="AD251" s="329"/>
      <c r="AE251" s="346"/>
      <c r="AF251" s="345"/>
      <c r="AG251" s="345"/>
      <c r="AH251" s="346"/>
      <c r="AI251" s="346"/>
      <c r="AJ251" s="345"/>
      <c r="AK251" s="345"/>
      <c r="AL251" s="350"/>
      <c r="AM251" s="350"/>
      <c r="AN251" s="346"/>
      <c r="AO251" s="346"/>
      <c r="AP251" s="345"/>
      <c r="AQ251" s="345"/>
      <c r="AR251" s="350"/>
      <c r="AS251" s="350"/>
      <c r="AT251" s="64"/>
      <c r="AU251" s="346"/>
      <c r="AV251" s="46"/>
      <c r="AW251" s="46"/>
      <c r="AX251" s="350"/>
      <c r="AY251" s="350"/>
      <c r="AZ251" s="46"/>
      <c r="BA251" s="65"/>
      <c r="BB251" s="64"/>
      <c r="BC251" s="350"/>
      <c r="BD251" s="350"/>
    </row>
    <row r="252" spans="1:56" ht="13.5" thickBot="1">
      <c r="A252" s="35"/>
      <c r="B252" s="130" t="s">
        <v>272</v>
      </c>
      <c r="C252" s="130" t="s">
        <v>403</v>
      </c>
      <c r="D252" s="306">
        <f>+sum!H252/quantity!H252</f>
        <v>82.616281534873863</v>
      </c>
      <c r="E252" s="306">
        <f>+sum!I252/quantity!I252</f>
        <v>69.871421717575558</v>
      </c>
      <c r="F252" s="306">
        <f>+sum!J252/quantity!J252</f>
        <v>144.56166666666667</v>
      </c>
      <c r="G252" s="306">
        <f>+sum!K252/quantity!K252</f>
        <v>146.59085833395369</v>
      </c>
      <c r="H252" s="306">
        <f>+sum!L252/quantity!L252</f>
        <v>145.31617146745293</v>
      </c>
      <c r="I252" s="306">
        <f>+sum!M252/quantity!M252</f>
        <v>128.08439244166499</v>
      </c>
      <c r="J252" s="469">
        <f>+sum!N252/quantity!N252</f>
        <v>140.85806340386108</v>
      </c>
      <c r="K252" s="469">
        <f>+sum!O252/quantity!O252</f>
        <v>255.69992234465437</v>
      </c>
      <c r="L252" s="469"/>
      <c r="M252" s="300">
        <f t="shared" si="27"/>
        <v>84.573428408396154</v>
      </c>
      <c r="N252" s="37">
        <f t="shared" si="27"/>
        <v>174.97963353100624</v>
      </c>
      <c r="O252" s="37">
        <f t="shared" si="27"/>
        <v>177.4357978966591</v>
      </c>
      <c r="P252" s="37">
        <f t="shared" si="27"/>
        <v>175.89289758352569</v>
      </c>
      <c r="Q252" s="306">
        <f t="shared" si="25"/>
        <v>155.03529094031933</v>
      </c>
      <c r="R252" s="37">
        <f t="shared" si="28"/>
        <v>52.3138275824261</v>
      </c>
      <c r="S252" s="37">
        <f t="shared" si="28"/>
        <v>37.838591071540442</v>
      </c>
      <c r="T252" s="37">
        <f t="shared" si="28"/>
        <v>77.005777069884203</v>
      </c>
      <c r="U252" s="37">
        <f t="shared" si="28"/>
        <v>93.823872006429738</v>
      </c>
      <c r="V252" s="315">
        <f t="shared" si="28"/>
        <v>90.779192774105695</v>
      </c>
      <c r="W252" s="334">
        <f t="shared" si="26"/>
        <v>82.675805860588554</v>
      </c>
      <c r="X252" s="325"/>
      <c r="Y252" s="327"/>
      <c r="Z252" s="327"/>
      <c r="AA252" s="329"/>
      <c r="AB252" s="345"/>
      <c r="AC252" s="327"/>
      <c r="AD252" s="329"/>
      <c r="AE252" s="345"/>
      <c r="AF252" s="345"/>
      <c r="AG252" s="345"/>
      <c r="AH252" s="345"/>
      <c r="AI252" s="345"/>
      <c r="AJ252" s="345"/>
      <c r="AK252" s="345"/>
      <c r="AL252" s="292"/>
      <c r="AM252" s="292"/>
      <c r="AN252" s="345"/>
      <c r="AO252" s="345"/>
      <c r="AP252" s="345"/>
      <c r="AQ252" s="345"/>
      <c r="AR252" s="292"/>
      <c r="AS252" s="292"/>
      <c r="AT252" s="345"/>
      <c r="AU252" s="345"/>
      <c r="AV252" s="46"/>
      <c r="AW252" s="46"/>
      <c r="AX252" s="292"/>
      <c r="AY252" s="292"/>
      <c r="AZ252" s="46"/>
      <c r="BA252" s="6"/>
      <c r="BB252" s="46"/>
      <c r="BC252" s="292"/>
      <c r="BD252" s="292"/>
    </row>
    <row r="253" spans="1:56" ht="13.5" thickBot="1">
      <c r="A253" s="35"/>
      <c r="B253" s="130" t="s">
        <v>273</v>
      </c>
      <c r="C253" s="130" t="s">
        <v>388</v>
      </c>
      <c r="D253" s="306">
        <f>+sum!H253/quantity!H253</f>
        <v>78.575455225742076</v>
      </c>
      <c r="E253" s="306">
        <f>+sum!I253/quantity!I253</f>
        <v>101.63952665115809</v>
      </c>
      <c r="F253" s="306">
        <f>+sum!J253/quantity!J253</f>
        <v>130.66159533627186</v>
      </c>
      <c r="G253" s="306">
        <f>+sum!K253/quantity!K253</f>
        <v>173.18153846153845</v>
      </c>
      <c r="H253" s="306">
        <f>+sum!L253/quantity!L253</f>
        <v>158.61766072811773</v>
      </c>
      <c r="I253" s="306">
        <f>+sum!M253/quantity!M253</f>
        <v>159.79281806705006</v>
      </c>
      <c r="J253" s="469">
        <f>+sum!N253/quantity!N253</f>
        <v>235.048663077546</v>
      </c>
      <c r="K253" s="469">
        <f>+sum!O253/quantity!O253</f>
        <v>283.63367630830544</v>
      </c>
      <c r="L253" s="469"/>
      <c r="M253" s="300">
        <f t="shared" si="27"/>
        <v>129.35276844296283</v>
      </c>
      <c r="N253" s="37">
        <f t="shared" si="27"/>
        <v>166.28805389786129</v>
      </c>
      <c r="O253" s="37">
        <f t="shared" si="27"/>
        <v>220.40157192089995</v>
      </c>
      <c r="P253" s="37">
        <f t="shared" si="27"/>
        <v>201.86667741525608</v>
      </c>
      <c r="Q253" s="306">
        <f t="shared" si="25"/>
        <v>203.36225556438188</v>
      </c>
      <c r="R253" s="37">
        <f t="shared" si="28"/>
        <v>49.755117762773665</v>
      </c>
      <c r="S253" s="37">
        <f t="shared" si="28"/>
        <v>55.042482192554331</v>
      </c>
      <c r="T253" s="37">
        <f t="shared" si="28"/>
        <v>69.601422798070303</v>
      </c>
      <c r="U253" s="37">
        <f t="shared" si="28"/>
        <v>110.84294534571562</v>
      </c>
      <c r="V253" s="315">
        <f t="shared" si="28"/>
        <v>99.08864963346862</v>
      </c>
      <c r="W253" s="334">
        <f t="shared" si="26"/>
        <v>103.1429337531864</v>
      </c>
      <c r="X253" s="325"/>
      <c r="Y253" s="327"/>
      <c r="Z253" s="327"/>
      <c r="AA253" s="329"/>
      <c r="AB253" s="345"/>
      <c r="AC253" s="327"/>
      <c r="AD253" s="329"/>
      <c r="AE253" s="345"/>
      <c r="AF253" s="345"/>
      <c r="AG253" s="345"/>
      <c r="AH253" s="345"/>
      <c r="AI253" s="345"/>
      <c r="AJ253" s="345"/>
      <c r="AK253" s="345"/>
      <c r="AL253" s="292"/>
      <c r="AM253" s="292"/>
      <c r="AN253" s="345"/>
      <c r="AO253" s="345"/>
      <c r="AP253" s="345"/>
      <c r="AQ253" s="345"/>
      <c r="AR253" s="292"/>
      <c r="AS253" s="292"/>
      <c r="AT253" s="345"/>
      <c r="AU253" s="345"/>
      <c r="AV253" s="46"/>
      <c r="AW253" s="46"/>
      <c r="AX253" s="292"/>
      <c r="AY253" s="292"/>
      <c r="AZ253" s="46"/>
      <c r="BA253" s="6"/>
      <c r="BB253" s="46"/>
      <c r="BC253" s="292"/>
      <c r="BD253" s="292"/>
    </row>
    <row r="254" spans="1:56" ht="13.5" thickBot="1">
      <c r="A254" s="35"/>
      <c r="B254" s="130" t="s">
        <v>274</v>
      </c>
      <c r="C254" s="130" t="s">
        <v>388</v>
      </c>
      <c r="D254" s="306">
        <f>+sum!H254/quantity!H254</f>
        <v>41.484377313786467</v>
      </c>
      <c r="E254" s="306">
        <f>+sum!I254/quantity!I254</f>
        <v>63.684399999999997</v>
      </c>
      <c r="F254" s="306">
        <f>+sum!J254/quantity!J254</f>
        <v>199.679</v>
      </c>
      <c r="G254" s="306">
        <f>+sum!K254/quantity!K254</f>
        <v>177.85544407283538</v>
      </c>
      <c r="H254" s="306">
        <f>+sum!L254/quantity!L254</f>
        <v>200.09446640316204</v>
      </c>
      <c r="I254" s="306">
        <f>+sum!M254/quantity!M254</f>
        <v>215.73462469733656</v>
      </c>
      <c r="J254" s="469">
        <f>+sum!N254/quantity!N254</f>
        <v>200.59820230955427</v>
      </c>
      <c r="K254" s="469">
        <f>+sum!O254/quantity!O254</f>
        <v>206.89827854962402</v>
      </c>
      <c r="L254" s="469"/>
      <c r="M254" s="300">
        <f t="shared" si="27"/>
        <v>153.51417599520246</v>
      </c>
      <c r="N254" s="37">
        <f t="shared" si="27"/>
        <v>481.33541571477519</v>
      </c>
      <c r="O254" s="37">
        <f t="shared" si="27"/>
        <v>428.72873016158019</v>
      </c>
      <c r="P254" s="37">
        <f t="shared" si="27"/>
        <v>482.33691659309255</v>
      </c>
      <c r="Q254" s="306">
        <f t="shared" si="25"/>
        <v>520.03823768530242</v>
      </c>
      <c r="R254" s="37">
        <f t="shared" si="28"/>
        <v>26.26850932817219</v>
      </c>
      <c r="S254" s="37">
        <f t="shared" si="28"/>
        <v>34.488034020213206</v>
      </c>
      <c r="T254" s="37">
        <f t="shared" si="28"/>
        <v>106.3659330588151</v>
      </c>
      <c r="U254" s="37">
        <f t="shared" si="28"/>
        <v>113.83442739874678</v>
      </c>
      <c r="V254" s="315">
        <f t="shared" si="28"/>
        <v>124.99926164592645</v>
      </c>
      <c r="W254" s="334">
        <f t="shared" si="26"/>
        <v>139.25220402639775</v>
      </c>
      <c r="X254" s="325"/>
      <c r="Y254" s="327"/>
      <c r="Z254" s="327"/>
      <c r="AA254" s="329"/>
      <c r="AB254" s="345"/>
      <c r="AC254" s="327"/>
      <c r="AD254" s="329"/>
      <c r="AE254" s="345"/>
      <c r="AF254" s="345"/>
      <c r="AG254" s="345"/>
      <c r="AH254" s="345"/>
      <c r="AI254" s="345"/>
      <c r="AJ254" s="345"/>
      <c r="AK254" s="345"/>
      <c r="AL254" s="292"/>
      <c r="AM254" s="292"/>
      <c r="AN254" s="345"/>
      <c r="AO254" s="345"/>
      <c r="AP254" s="345"/>
      <c r="AQ254" s="345"/>
      <c r="AR254" s="292"/>
      <c r="AS254" s="292"/>
      <c r="AT254" s="345"/>
      <c r="AU254" s="345"/>
      <c r="AV254" s="46"/>
      <c r="AW254" s="46"/>
      <c r="AX254" s="292"/>
      <c r="AY254" s="292"/>
      <c r="AZ254" s="46"/>
      <c r="BA254" s="6"/>
      <c r="BB254" s="46"/>
      <c r="BC254" s="292"/>
      <c r="BD254" s="292"/>
    </row>
    <row r="255" spans="1:56" ht="13.5" thickBot="1">
      <c r="A255" s="60"/>
      <c r="B255" s="130" t="s">
        <v>275</v>
      </c>
      <c r="C255" s="130" t="s">
        <v>390</v>
      </c>
      <c r="D255" s="306" t="e">
        <f>+sum!H255/quantity!H255</f>
        <v>#DIV/0!</v>
      </c>
      <c r="E255" s="306" t="e">
        <f>+sum!I255/quantity!I255</f>
        <v>#DIV/0!</v>
      </c>
      <c r="F255" s="306" t="e">
        <f>+sum!J255/quantity!J255</f>
        <v>#DIV/0!</v>
      </c>
      <c r="G255" s="306">
        <f>+sum!K255/quantity!K255</f>
        <v>8660.4</v>
      </c>
      <c r="H255" s="306">
        <f>+sum!L255/quantity!L255</f>
        <v>169.47280334728035</v>
      </c>
      <c r="I255" s="306">
        <f>+sum!M255/quantity!M255</f>
        <v>51.547528517110266</v>
      </c>
      <c r="J255" s="469">
        <f>+sum!N255/quantity!N255</f>
        <v>207.44219807433657</v>
      </c>
      <c r="K255" s="469">
        <f>+sum!O255/quantity!O255</f>
        <v>183.73076923076923</v>
      </c>
      <c r="L255" s="469"/>
      <c r="M255" s="300" t="e">
        <f t="shared" si="27"/>
        <v>#DIV/0!</v>
      </c>
      <c r="N255" s="37" t="e">
        <f t="shared" si="27"/>
        <v>#DIV/0!</v>
      </c>
      <c r="O255" s="37" t="e">
        <f t="shared" si="27"/>
        <v>#DIV/0!</v>
      </c>
      <c r="P255" s="37" t="e">
        <f t="shared" si="27"/>
        <v>#DIV/0!</v>
      </c>
      <c r="Q255" s="306" t="e">
        <f t="shared" si="25"/>
        <v>#DIV/0!</v>
      </c>
      <c r="R255" s="37" t="e">
        <f t="shared" si="28"/>
        <v>#DIV/0!</v>
      </c>
      <c r="S255" s="37" t="e">
        <f t="shared" si="28"/>
        <v>#DIV/0!</v>
      </c>
      <c r="T255" s="37" t="e">
        <f t="shared" si="28"/>
        <v>#DIV/0!</v>
      </c>
      <c r="U255" s="37">
        <f t="shared" si="28"/>
        <v>5542.9940881673583</v>
      </c>
      <c r="V255" s="315">
        <f t="shared" si="28"/>
        <v>105.86987070793164</v>
      </c>
      <c r="W255" s="334">
        <f t="shared" si="26"/>
        <v>33.272855334148019</v>
      </c>
      <c r="X255" s="328"/>
      <c r="Y255" s="64"/>
      <c r="Z255" s="64"/>
      <c r="AA255" s="329"/>
      <c r="AB255" s="345"/>
      <c r="AC255" s="64"/>
      <c r="AD255" s="329"/>
      <c r="AE255" s="64"/>
      <c r="AF255" s="345"/>
      <c r="AG255" s="345"/>
      <c r="AH255" s="64"/>
      <c r="AI255" s="64"/>
      <c r="AJ255" s="345"/>
      <c r="AK255" s="345"/>
      <c r="AL255" s="350"/>
      <c r="AM255" s="350"/>
      <c r="AN255" s="346"/>
      <c r="AO255" s="346"/>
      <c r="AP255" s="345"/>
      <c r="AQ255" s="345"/>
      <c r="AR255" s="350"/>
      <c r="AS255" s="350"/>
      <c r="AT255" s="346"/>
      <c r="AU255" s="346"/>
      <c r="AV255" s="46"/>
      <c r="AW255" s="46"/>
      <c r="AX255" s="350"/>
      <c r="AY255" s="350"/>
      <c r="AZ255" s="46"/>
      <c r="BA255" s="65"/>
      <c r="BB255" s="64"/>
      <c r="BC255" s="350"/>
      <c r="BD255" s="350"/>
    </row>
    <row r="256" spans="1:56" ht="13.5" thickBot="1">
      <c r="A256" s="60"/>
      <c r="B256" s="130" t="s">
        <v>276</v>
      </c>
      <c r="C256" s="130" t="s">
        <v>390</v>
      </c>
      <c r="D256" s="306" t="e">
        <f>+sum!H256/quantity!H256</f>
        <v>#DIV/0!</v>
      </c>
      <c r="E256" s="306" t="e">
        <f>+sum!I256/quantity!I256</f>
        <v>#DIV/0!</v>
      </c>
      <c r="F256" s="306" t="e">
        <f>+sum!J256/quantity!J256</f>
        <v>#DIV/0!</v>
      </c>
      <c r="G256" s="306">
        <f>+sum!K256/quantity!K256</f>
        <v>694.35526315789468</v>
      </c>
      <c r="H256" s="306">
        <f>+sum!L256/quantity!L256</f>
        <v>25403.166666666668</v>
      </c>
      <c r="I256" s="306">
        <f>+sum!M256/quantity!M256</f>
        <v>490.31596638655463</v>
      </c>
      <c r="J256" s="469">
        <f>+sum!N256/quantity!N256</f>
        <v>123.48187134502923</v>
      </c>
      <c r="K256" s="469">
        <f>+sum!O256/quantity!O256</f>
        <v>391.14345651374134</v>
      </c>
      <c r="L256" s="469"/>
      <c r="M256" s="300" t="e">
        <f t="shared" si="27"/>
        <v>#DIV/0!</v>
      </c>
      <c r="N256" s="37" t="e">
        <f t="shared" si="27"/>
        <v>#DIV/0!</v>
      </c>
      <c r="O256" s="37" t="e">
        <f t="shared" si="27"/>
        <v>#DIV/0!</v>
      </c>
      <c r="P256" s="37" t="e">
        <f t="shared" si="27"/>
        <v>#DIV/0!</v>
      </c>
      <c r="Q256" s="306" t="e">
        <f t="shared" si="25"/>
        <v>#DIV/0!</v>
      </c>
      <c r="R256" s="37" t="e">
        <f t="shared" si="28"/>
        <v>#DIV/0!</v>
      </c>
      <c r="S256" s="37" t="e">
        <f t="shared" si="28"/>
        <v>#DIV/0!</v>
      </c>
      <c r="T256" s="37" t="e">
        <f t="shared" si="28"/>
        <v>#DIV/0!</v>
      </c>
      <c r="U256" s="37">
        <f t="shared" si="28"/>
        <v>444.41447494019917</v>
      </c>
      <c r="V256" s="315">
        <f t="shared" si="28"/>
        <v>15869.389763152214</v>
      </c>
      <c r="W256" s="334">
        <f t="shared" si="26"/>
        <v>316.48873742196207</v>
      </c>
      <c r="X256" s="328"/>
      <c r="Y256" s="64"/>
      <c r="Z256" s="64"/>
      <c r="AA256" s="329"/>
      <c r="AB256" s="345"/>
      <c r="AC256" s="64"/>
      <c r="AD256" s="329"/>
      <c r="AE256" s="64"/>
      <c r="AF256" s="345"/>
      <c r="AG256" s="345"/>
      <c r="AH256" s="64"/>
      <c r="AI256" s="64"/>
      <c r="AJ256" s="345"/>
      <c r="AK256" s="345"/>
      <c r="AL256" s="350"/>
      <c r="AM256" s="350"/>
      <c r="AN256" s="346"/>
      <c r="AO256" s="346"/>
      <c r="AP256" s="345"/>
      <c r="AQ256" s="345"/>
      <c r="AR256" s="350"/>
      <c r="AS256" s="350"/>
      <c r="AT256" s="346"/>
      <c r="AU256" s="346"/>
      <c r="AV256" s="46"/>
      <c r="AW256" s="46"/>
      <c r="AX256" s="350"/>
      <c r="AY256" s="350"/>
      <c r="AZ256" s="46"/>
      <c r="BA256" s="65"/>
      <c r="BB256" s="64"/>
      <c r="BC256" s="350"/>
      <c r="BD256" s="350"/>
    </row>
    <row r="257" spans="1:56" ht="13.5" thickBot="1">
      <c r="A257" s="56"/>
      <c r="B257" s="131" t="s">
        <v>277</v>
      </c>
      <c r="C257" s="131"/>
      <c r="D257" s="310">
        <f>+sum!H257/quantity!H257</f>
        <v>103.43028245310221</v>
      </c>
      <c r="E257" s="310">
        <f>+sum!I257/quantity!I257</f>
        <v>126.8404730092075</v>
      </c>
      <c r="F257" s="310">
        <f>+sum!J257/quantity!J257</f>
        <v>137.45054114349983</v>
      </c>
      <c r="G257" s="310">
        <f>+sum!K257/quantity!K257</f>
        <v>114.04604824642264</v>
      </c>
      <c r="H257" s="310">
        <f>+sum!L257/quantity!L257</f>
        <v>143.5532365209331</v>
      </c>
      <c r="I257" s="310">
        <f>+sum!M257/quantity!M257</f>
        <v>199.13684848011252</v>
      </c>
      <c r="J257" s="470">
        <f>+sum!N257/quantity!N257</f>
        <v>195.0409167731529</v>
      </c>
      <c r="K257" s="470">
        <f>+sum!O257/quantity!O257</f>
        <v>147.88777928144282</v>
      </c>
      <c r="L257" s="470"/>
      <c r="M257" s="299">
        <f t="shared" si="27"/>
        <v>122.63378770788917</v>
      </c>
      <c r="N257" s="25">
        <f t="shared" si="27"/>
        <v>132.89197117471204</v>
      </c>
      <c r="O257" s="25">
        <f t="shared" si="27"/>
        <v>110.26369216204537</v>
      </c>
      <c r="P257" s="25">
        <f t="shared" si="27"/>
        <v>138.79226964890444</v>
      </c>
      <c r="Q257" s="25">
        <f t="shared" si="25"/>
        <v>192.53244190878621</v>
      </c>
      <c r="R257" s="25">
        <f t="shared" si="28"/>
        <v>65.493554811822492</v>
      </c>
      <c r="S257" s="25">
        <f t="shared" si="28"/>
        <v>68.689954655794565</v>
      </c>
      <c r="T257" s="25">
        <f t="shared" si="28"/>
        <v>73.217789843535954</v>
      </c>
      <c r="U257" s="25">
        <f t="shared" si="28"/>
        <v>72.993923053065686</v>
      </c>
      <c r="V257" s="314">
        <f t="shared" si="28"/>
        <v>89.677885123744318</v>
      </c>
      <c r="W257" s="314">
        <f t="shared" si="26"/>
        <v>128.53868539939032</v>
      </c>
      <c r="X257" s="323"/>
      <c r="Y257" s="324"/>
      <c r="Z257" s="324"/>
      <c r="AA257" s="324"/>
      <c r="AB257" s="344"/>
      <c r="AC257" s="324"/>
      <c r="AD257" s="324"/>
      <c r="AE257" s="344"/>
      <c r="AF257" s="344"/>
      <c r="AG257" s="344"/>
      <c r="AH257" s="344"/>
      <c r="AI257" s="344"/>
      <c r="AJ257" s="344"/>
      <c r="AK257" s="344"/>
      <c r="AL257" s="343"/>
      <c r="AM257" s="343"/>
      <c r="AN257" s="344"/>
      <c r="AO257" s="344"/>
      <c r="AP257" s="344"/>
      <c r="AQ257" s="344"/>
      <c r="AR257" s="343"/>
      <c r="AS257" s="343"/>
      <c r="AT257" s="344"/>
      <c r="AU257" s="344"/>
      <c r="AV257" s="93"/>
      <c r="AW257" s="93"/>
      <c r="AX257" s="343"/>
      <c r="AY257" s="343"/>
      <c r="AZ257" s="93"/>
      <c r="BA257" s="26"/>
      <c r="BB257" s="93"/>
      <c r="BC257" s="343"/>
      <c r="BD257" s="343"/>
    </row>
    <row r="258" spans="1:56" ht="13.5" thickBot="1">
      <c r="A258" s="60"/>
      <c r="B258" s="130" t="s">
        <v>278</v>
      </c>
      <c r="C258" s="130" t="s">
        <v>404</v>
      </c>
      <c r="D258" s="306" t="e">
        <f>+sum!H258/quantity!H258</f>
        <v>#DIV/0!</v>
      </c>
      <c r="E258" s="306" t="e">
        <f>+sum!I258/quantity!I258</f>
        <v>#DIV/0!</v>
      </c>
      <c r="F258" s="306" t="e">
        <f>+sum!J258/quantity!J258</f>
        <v>#DIV/0!</v>
      </c>
      <c r="G258" s="306">
        <f>+sum!K258/quantity!K258</f>
        <v>113.15597147950089</v>
      </c>
      <c r="H258" s="306">
        <f>+sum!L258/quantity!L258</f>
        <v>101.35700039888313</v>
      </c>
      <c r="I258" s="306">
        <f>+sum!M258/quantity!M258</f>
        <v>103.24662731871838</v>
      </c>
      <c r="J258" s="469">
        <f>+sum!N258/quantity!N258</f>
        <v>115.46897800300206</v>
      </c>
      <c r="K258" s="469">
        <f>+sum!O258/quantity!O258</f>
        <v>151.21136070280969</v>
      </c>
      <c r="L258" s="469"/>
      <c r="M258" s="300" t="e">
        <f t="shared" si="27"/>
        <v>#DIV/0!</v>
      </c>
      <c r="N258" s="37" t="e">
        <f t="shared" si="27"/>
        <v>#DIV/0!</v>
      </c>
      <c r="O258" s="37" t="e">
        <f t="shared" si="27"/>
        <v>#DIV/0!</v>
      </c>
      <c r="P258" s="37" t="e">
        <f t="shared" si="27"/>
        <v>#DIV/0!</v>
      </c>
      <c r="Q258" s="306" t="e">
        <f t="shared" si="25"/>
        <v>#DIV/0!</v>
      </c>
      <c r="R258" s="37" t="e">
        <f t="shared" si="28"/>
        <v>#DIV/0!</v>
      </c>
      <c r="S258" s="37" t="e">
        <f t="shared" si="28"/>
        <v>#DIV/0!</v>
      </c>
      <c r="T258" s="37" t="e">
        <f t="shared" si="28"/>
        <v>#DIV/0!</v>
      </c>
      <c r="U258" s="37">
        <f t="shared" si="28"/>
        <v>72.424239175062084</v>
      </c>
      <c r="V258" s="315">
        <f t="shared" si="28"/>
        <v>63.317844017629724</v>
      </c>
      <c r="W258" s="334">
        <f t="shared" si="26"/>
        <v>66.643546127999571</v>
      </c>
      <c r="X258" s="328"/>
      <c r="Y258" s="331"/>
      <c r="Z258" s="331"/>
      <c r="AA258" s="329"/>
      <c r="AB258" s="345"/>
      <c r="AC258" s="331"/>
      <c r="AD258" s="329"/>
      <c r="AE258" s="356"/>
      <c r="AF258" s="345"/>
      <c r="AG258" s="345"/>
      <c r="AH258" s="356"/>
      <c r="AI258" s="356"/>
      <c r="AJ258" s="345"/>
      <c r="AK258" s="345"/>
      <c r="AL258" s="350"/>
      <c r="AM258" s="350"/>
      <c r="AN258" s="346"/>
      <c r="AO258" s="346"/>
      <c r="AP258" s="345"/>
      <c r="AQ258" s="345"/>
      <c r="AR258" s="350"/>
      <c r="AS258" s="350"/>
      <c r="AT258" s="346"/>
      <c r="AU258" s="346"/>
      <c r="AV258" s="46"/>
      <c r="AW258" s="46"/>
      <c r="AX258" s="350"/>
      <c r="AY258" s="350"/>
      <c r="AZ258" s="46"/>
      <c r="BA258" s="65"/>
      <c r="BB258" s="64"/>
      <c r="BC258" s="350"/>
      <c r="BD258" s="350"/>
    </row>
    <row r="259" spans="1:56" ht="13.5" thickBot="1">
      <c r="A259" s="35"/>
      <c r="B259" s="130" t="s">
        <v>279</v>
      </c>
      <c r="C259" s="130" t="s">
        <v>404</v>
      </c>
      <c r="D259" s="306">
        <f>+sum!H259/quantity!H259</f>
        <v>131.92592592592592</v>
      </c>
      <c r="E259" s="306">
        <f>+sum!I259/quantity!I259</f>
        <v>120.07922645040549</v>
      </c>
      <c r="F259" s="306">
        <f>+sum!J259/quantity!J259</f>
        <v>161.12636533703457</v>
      </c>
      <c r="G259" s="306">
        <f>+sum!K259/quantity!K259</f>
        <v>734.66557377049185</v>
      </c>
      <c r="H259" s="306">
        <f>+sum!L259/quantity!L259</f>
        <v>459.66988727858291</v>
      </c>
      <c r="I259" s="306">
        <f>+sum!M259/quantity!M259</f>
        <v>200.52523524379811</v>
      </c>
      <c r="J259" s="469">
        <f>+sum!N259/quantity!N259</f>
        <v>176.65316532878208</v>
      </c>
      <c r="K259" s="469">
        <f>+sum!O259/quantity!O259</f>
        <v>107.10429417990548</v>
      </c>
      <c r="L259" s="469"/>
      <c r="M259" s="300">
        <f t="shared" si="27"/>
        <v>91.020188494131048</v>
      </c>
      <c r="N259" s="37">
        <f t="shared" si="27"/>
        <v>122.1339658646809</v>
      </c>
      <c r="O259" s="37">
        <f t="shared" si="27"/>
        <v>556.8773299214846</v>
      </c>
      <c r="P259" s="37">
        <f t="shared" si="27"/>
        <v>348.43029075018922</v>
      </c>
      <c r="Q259" s="306">
        <f t="shared" si="25"/>
        <v>151.99835349754488</v>
      </c>
      <c r="R259" s="37">
        <f t="shared" si="28"/>
        <v>83.537409507199058</v>
      </c>
      <c r="S259" s="37">
        <f t="shared" si="28"/>
        <v>65.028428421127785</v>
      </c>
      <c r="T259" s="37">
        <f t="shared" si="28"/>
        <v>85.829537354700321</v>
      </c>
      <c r="U259" s="37">
        <f t="shared" si="28"/>
        <v>470.21464738232839</v>
      </c>
      <c r="V259" s="315">
        <f t="shared" si="28"/>
        <v>287.15634941607317</v>
      </c>
      <c r="W259" s="334">
        <f t="shared" si="26"/>
        <v>129.43486011939891</v>
      </c>
      <c r="X259" s="325"/>
      <c r="Y259" s="327"/>
      <c r="Z259" s="327"/>
      <c r="AA259" s="329"/>
      <c r="AB259" s="345"/>
      <c r="AC259" s="327"/>
      <c r="AD259" s="329"/>
      <c r="AE259" s="345"/>
      <c r="AF259" s="345"/>
      <c r="AG259" s="345"/>
      <c r="AH259" s="345"/>
      <c r="AI259" s="345"/>
      <c r="AJ259" s="345"/>
      <c r="AK259" s="345"/>
      <c r="AL259" s="292"/>
      <c r="AM259" s="292"/>
      <c r="AN259" s="345"/>
      <c r="AO259" s="345"/>
      <c r="AP259" s="345"/>
      <c r="AQ259" s="345"/>
      <c r="AR259" s="292"/>
      <c r="AS259" s="292"/>
      <c r="AT259" s="345"/>
      <c r="AU259" s="345"/>
      <c r="AV259" s="46"/>
      <c r="AW259" s="46"/>
      <c r="AX259" s="292"/>
      <c r="AY259" s="292"/>
      <c r="AZ259" s="46"/>
      <c r="BA259" s="6"/>
      <c r="BB259" s="46"/>
      <c r="BC259" s="292"/>
      <c r="BD259" s="292"/>
    </row>
    <row r="260" spans="1:56" ht="13.5" thickBot="1">
      <c r="A260" s="35"/>
      <c r="B260" s="130" t="s">
        <v>280</v>
      </c>
      <c r="C260" s="130" t="s">
        <v>404</v>
      </c>
      <c r="D260" s="306">
        <f>+sum!H260/quantity!H260</f>
        <v>165.13204715969988</v>
      </c>
      <c r="E260" s="306">
        <f>+sum!I260/quantity!I260</f>
        <v>296.68790397045245</v>
      </c>
      <c r="F260" s="306">
        <f>+sum!J260/quantity!J260</f>
        <v>371.02065868263475</v>
      </c>
      <c r="G260" s="306">
        <f>+sum!K260/quantity!K260</f>
        <v>280.07112691709267</v>
      </c>
      <c r="H260" s="306">
        <f>+sum!L260/quantity!L260</f>
        <v>945.58922558922563</v>
      </c>
      <c r="I260" s="306">
        <f>+sum!M260/quantity!M260</f>
        <v>1239.7773620205801</v>
      </c>
      <c r="J260" s="469">
        <f>+sum!N260/quantity!N260</f>
        <v>449.86436551238211</v>
      </c>
      <c r="K260" s="469">
        <f>+sum!O260/quantity!O260</f>
        <v>482.26379036460526</v>
      </c>
      <c r="L260" s="469"/>
      <c r="M260" s="300">
        <f t="shared" si="27"/>
        <v>179.66706588668663</v>
      </c>
      <c r="N260" s="37">
        <f t="shared" si="27"/>
        <v>224.68119608777039</v>
      </c>
      <c r="O260" s="37">
        <f t="shared" si="27"/>
        <v>169.60434496777887</v>
      </c>
      <c r="P260" s="37">
        <f t="shared" si="27"/>
        <v>572.62611458740196</v>
      </c>
      <c r="Q260" s="306">
        <f t="shared" si="25"/>
        <v>750.77938131632698</v>
      </c>
      <c r="R260" s="37">
        <f t="shared" si="28"/>
        <v>104.56400703291206</v>
      </c>
      <c r="S260" s="37">
        <f t="shared" si="28"/>
        <v>160.67015667131531</v>
      </c>
      <c r="T260" s="37">
        <f t="shared" si="28"/>
        <v>197.63700010954889</v>
      </c>
      <c r="U260" s="37">
        <f t="shared" si="28"/>
        <v>179.25645475587902</v>
      </c>
      <c r="V260" s="315">
        <f t="shared" si="28"/>
        <v>590.71076348930319</v>
      </c>
      <c r="W260" s="334">
        <f t="shared" si="26"/>
        <v>800.25044846466142</v>
      </c>
      <c r="X260" s="325"/>
      <c r="Y260" s="327"/>
      <c r="Z260" s="327"/>
      <c r="AA260" s="329"/>
      <c r="AB260" s="345"/>
      <c r="AC260" s="327"/>
      <c r="AD260" s="329"/>
      <c r="AE260" s="345"/>
      <c r="AF260" s="345"/>
      <c r="AG260" s="345"/>
      <c r="AH260" s="345"/>
      <c r="AI260" s="345"/>
      <c r="AJ260" s="345"/>
      <c r="AK260" s="345"/>
      <c r="AL260" s="292"/>
      <c r="AM260" s="292"/>
      <c r="AN260" s="345"/>
      <c r="AO260" s="348"/>
      <c r="AP260" s="345"/>
      <c r="AQ260" s="345"/>
      <c r="AR260" s="292"/>
      <c r="AS260" s="292"/>
      <c r="AT260" s="345"/>
      <c r="AU260" s="345"/>
      <c r="AV260" s="46"/>
      <c r="AW260" s="46"/>
      <c r="AX260" s="292"/>
      <c r="AY260" s="292"/>
      <c r="AZ260" s="46"/>
      <c r="BA260" s="6"/>
      <c r="BB260" s="46"/>
      <c r="BC260" s="292"/>
      <c r="BD260" s="292"/>
    </row>
    <row r="261" spans="1:56" ht="13.5" thickBot="1">
      <c r="A261" s="35"/>
      <c r="B261" s="130" t="s">
        <v>281</v>
      </c>
      <c r="C261" s="130" t="s">
        <v>404</v>
      </c>
      <c r="D261" s="306">
        <f>+sum!H261/quantity!H261</f>
        <v>59.928785294675002</v>
      </c>
      <c r="E261" s="306">
        <f>+sum!I261/quantity!I261</f>
        <v>62.241132711355881</v>
      </c>
      <c r="F261" s="306">
        <f>+sum!J261/quantity!J261</f>
        <v>96.045562106445274</v>
      </c>
      <c r="G261" s="306">
        <f>+sum!K261/quantity!K261</f>
        <v>181.90800719748088</v>
      </c>
      <c r="H261" s="306">
        <f>+sum!L261/quantity!L261</f>
        <v>265.091291543963</v>
      </c>
      <c r="I261" s="306">
        <f>+sum!M261/quantity!M261</f>
        <v>412.88738083696882</v>
      </c>
      <c r="J261" s="469">
        <f>+sum!N261/quantity!N261</f>
        <v>313.93670251442717</v>
      </c>
      <c r="K261" s="469">
        <f>+sum!O261/quantity!O261</f>
        <v>160.95094181759558</v>
      </c>
      <c r="L261" s="469"/>
      <c r="M261" s="300">
        <f t="shared" si="27"/>
        <v>103.85849205070797</v>
      </c>
      <c r="N261" s="37">
        <f t="shared" si="27"/>
        <v>160.26615863175095</v>
      </c>
      <c r="O261" s="37">
        <f t="shared" si="27"/>
        <v>303.54028753131496</v>
      </c>
      <c r="P261" s="37">
        <f t="shared" si="27"/>
        <v>442.34384234635542</v>
      </c>
      <c r="Q261" s="306">
        <f t="shared" si="25"/>
        <v>688.96337345528696</v>
      </c>
      <c r="R261" s="37">
        <f t="shared" si="28"/>
        <v>37.947775945428809</v>
      </c>
      <c r="S261" s="37">
        <f t="shared" si="28"/>
        <v>33.706438349200852</v>
      </c>
      <c r="T261" s="37">
        <f t="shared" si="28"/>
        <v>51.161994148660725</v>
      </c>
      <c r="U261" s="37">
        <f t="shared" si="28"/>
        <v>116.42822600410395</v>
      </c>
      <c r="V261" s="315">
        <f t="shared" si="28"/>
        <v>165.60285902657407</v>
      </c>
      <c r="W261" s="334">
        <f t="shared" si="26"/>
        <v>266.5101991713081</v>
      </c>
      <c r="X261" s="325"/>
      <c r="Y261" s="327"/>
      <c r="Z261" s="327"/>
      <c r="AA261" s="329"/>
      <c r="AB261" s="345"/>
      <c r="AC261" s="327"/>
      <c r="AD261" s="329"/>
      <c r="AE261" s="345"/>
      <c r="AF261" s="345"/>
      <c r="AG261" s="345"/>
      <c r="AH261" s="345"/>
      <c r="AI261" s="345"/>
      <c r="AJ261" s="345"/>
      <c r="AK261" s="345"/>
      <c r="AL261" s="292"/>
      <c r="AM261" s="292"/>
      <c r="AN261" s="345"/>
      <c r="AO261" s="345"/>
      <c r="AP261" s="345"/>
      <c r="AQ261" s="345"/>
      <c r="AR261" s="292"/>
      <c r="AS261" s="292"/>
      <c r="AT261" s="345"/>
      <c r="AU261" s="345"/>
      <c r="AV261" s="46"/>
      <c r="AW261" s="46"/>
      <c r="AX261" s="292"/>
      <c r="AY261" s="292"/>
      <c r="AZ261" s="46"/>
      <c r="BA261" s="6"/>
      <c r="BB261" s="46"/>
      <c r="BC261" s="292"/>
      <c r="BD261" s="292"/>
    </row>
    <row r="262" spans="1:56" ht="13.5" thickBot="1">
      <c r="A262" s="35"/>
      <c r="B262" s="130" t="s">
        <v>282</v>
      </c>
      <c r="C262" s="130" t="s">
        <v>404</v>
      </c>
      <c r="D262" s="306">
        <f>+sum!H262/quantity!H262</f>
        <v>53.278763971071662</v>
      </c>
      <c r="E262" s="306">
        <f>+sum!I262/quantity!I262</f>
        <v>86.819352811812749</v>
      </c>
      <c r="F262" s="306">
        <f>+sum!J262/quantity!J262</f>
        <v>91.286314984709477</v>
      </c>
      <c r="G262" s="306">
        <f>+sum!K262/quantity!K262</f>
        <v>57.52992756385818</v>
      </c>
      <c r="H262" s="306">
        <f>+sum!L262/quantity!L262</f>
        <v>59.013149454778706</v>
      </c>
      <c r="I262" s="306">
        <f>+sum!M262/quantity!M262</f>
        <v>103.51451831750339</v>
      </c>
      <c r="J262" s="469">
        <f>+sum!N262/quantity!N262</f>
        <v>125.7979133918266</v>
      </c>
      <c r="K262" s="469">
        <f>+sum!O262/quantity!O262</f>
        <v>161.11984085703594</v>
      </c>
      <c r="L262" s="469"/>
      <c r="M262" s="300">
        <f t="shared" si="27"/>
        <v>162.95301606274566</v>
      </c>
      <c r="N262" s="37">
        <f t="shared" si="27"/>
        <v>171.33714857625915</v>
      </c>
      <c r="O262" s="37">
        <f t="shared" si="27"/>
        <v>107.97909575209879</v>
      </c>
      <c r="P262" s="37">
        <f t="shared" si="27"/>
        <v>110.76298520517594</v>
      </c>
      <c r="Q262" s="306">
        <f t="shared" si="25"/>
        <v>194.28851310009335</v>
      </c>
      <c r="R262" s="37">
        <f t="shared" si="28"/>
        <v>33.736886003649083</v>
      </c>
      <c r="S262" s="37">
        <f t="shared" si="28"/>
        <v>47.016675879598324</v>
      </c>
      <c r="T262" s="37">
        <f t="shared" si="28"/>
        <v>48.626816384544789</v>
      </c>
      <c r="U262" s="37">
        <f t="shared" si="28"/>
        <v>36.821399517246576</v>
      </c>
      <c r="V262" s="315">
        <f t="shared" si="28"/>
        <v>36.865587748864783</v>
      </c>
      <c r="W262" s="334">
        <f t="shared" si="26"/>
        <v>66.816464184486705</v>
      </c>
      <c r="X262" s="325"/>
      <c r="Y262" s="327"/>
      <c r="Z262" s="327"/>
      <c r="AA262" s="329"/>
      <c r="AB262" s="345"/>
      <c r="AC262" s="327"/>
      <c r="AD262" s="329"/>
      <c r="AE262" s="345"/>
      <c r="AF262" s="345"/>
      <c r="AG262" s="345"/>
      <c r="AH262" s="345"/>
      <c r="AI262" s="345"/>
      <c r="AJ262" s="345"/>
      <c r="AK262" s="345"/>
      <c r="AL262" s="292"/>
      <c r="AM262" s="292"/>
      <c r="AN262" s="345"/>
      <c r="AO262" s="345"/>
      <c r="AP262" s="345"/>
      <c r="AQ262" s="345"/>
      <c r="AR262" s="292"/>
      <c r="AS262" s="292"/>
      <c r="AT262" s="345"/>
      <c r="AU262" s="345"/>
      <c r="AV262" s="46"/>
      <c r="AW262" s="46"/>
      <c r="AX262" s="292"/>
      <c r="AY262" s="292"/>
      <c r="AZ262" s="46"/>
      <c r="BA262" s="6"/>
      <c r="BB262" s="46"/>
      <c r="BC262" s="292"/>
      <c r="BD262" s="292"/>
    </row>
    <row r="263" spans="1:56" ht="13.5" thickBot="1">
      <c r="A263" s="60"/>
      <c r="B263" s="130" t="s">
        <v>283</v>
      </c>
      <c r="C263" s="130" t="s">
        <v>404</v>
      </c>
      <c r="D263" s="306">
        <f>+sum!H263/quantity!H263</f>
        <v>75.609207708779437</v>
      </c>
      <c r="E263" s="306" t="e">
        <f>+sum!I263/quantity!I263</f>
        <v>#DIV/0!</v>
      </c>
      <c r="F263" s="306">
        <f>+sum!J263/quantity!J263</f>
        <v>101.51396648044692</v>
      </c>
      <c r="G263" s="306">
        <f>+sum!K263/quantity!K263</f>
        <v>116.3156146179402</v>
      </c>
      <c r="H263" s="306">
        <f>+sum!L263/quantity!L263</f>
        <v>124.96523178807946</v>
      </c>
      <c r="I263" s="306">
        <f>+sum!M263/quantity!M263</f>
        <v>72.12314225053079</v>
      </c>
      <c r="J263" s="469">
        <f>+sum!N263/quantity!N263</f>
        <v>156.77680140597539</v>
      </c>
      <c r="K263" s="469">
        <f>+sum!O263/quantity!O263</f>
        <v>180.75433070866143</v>
      </c>
      <c r="L263" s="469"/>
      <c r="M263" s="300" t="e">
        <f t="shared" si="27"/>
        <v>#DIV/0!</v>
      </c>
      <c r="N263" s="37">
        <f t="shared" si="27"/>
        <v>134.26138106279816</v>
      </c>
      <c r="O263" s="37">
        <f t="shared" si="27"/>
        <v>153.83789639212699</v>
      </c>
      <c r="P263" s="37">
        <f t="shared" si="27"/>
        <v>165.2777956216687</v>
      </c>
      <c r="Q263" s="306">
        <f t="shared" si="25"/>
        <v>95.389363856746428</v>
      </c>
      <c r="R263" s="37">
        <f t="shared" si="28"/>
        <v>47.876846818036448</v>
      </c>
      <c r="S263" s="37" t="e">
        <f t="shared" si="28"/>
        <v>#DIV/0!</v>
      </c>
      <c r="T263" s="37">
        <f t="shared" si="28"/>
        <v>54.074929077138897</v>
      </c>
      <c r="U263" s="37">
        <f t="shared" si="28"/>
        <v>74.446534131078849</v>
      </c>
      <c r="V263" s="315">
        <f t="shared" si="28"/>
        <v>78.065935483936727</v>
      </c>
      <c r="W263" s="334">
        <f t="shared" si="26"/>
        <v>46.553985174081404</v>
      </c>
      <c r="X263" s="328"/>
      <c r="Y263" s="326"/>
      <c r="Z263" s="326"/>
      <c r="AA263" s="329"/>
      <c r="AB263" s="345"/>
      <c r="AC263" s="326"/>
      <c r="AD263" s="329"/>
      <c r="AE263" s="346"/>
      <c r="AF263" s="345"/>
      <c r="AG263" s="345"/>
      <c r="AH263" s="346"/>
      <c r="AI263" s="346"/>
      <c r="AJ263" s="345"/>
      <c r="AK263" s="345"/>
      <c r="AL263" s="350"/>
      <c r="AM263" s="350"/>
      <c r="AN263" s="357"/>
      <c r="AO263" s="357"/>
      <c r="AP263" s="345"/>
      <c r="AQ263" s="345"/>
      <c r="AR263" s="350"/>
      <c r="AS263" s="350"/>
      <c r="AT263" s="346"/>
      <c r="AU263" s="346"/>
      <c r="AV263" s="46"/>
      <c r="AW263" s="46"/>
      <c r="AX263" s="350"/>
      <c r="AY263" s="350"/>
      <c r="AZ263" s="46"/>
      <c r="BA263" s="65"/>
      <c r="BB263" s="64"/>
      <c r="BC263" s="350"/>
      <c r="BD263" s="350"/>
    </row>
    <row r="264" spans="1:56" ht="13.5" thickBot="1">
      <c r="A264" s="60"/>
      <c r="B264" s="130" t="s">
        <v>284</v>
      </c>
      <c r="C264" s="130" t="s">
        <v>404</v>
      </c>
      <c r="D264" s="306" t="e">
        <f>+sum!H264/quantity!H264</f>
        <v>#DIV/0!</v>
      </c>
      <c r="E264" s="306" t="e">
        <f>+sum!I264/quantity!I264</f>
        <v>#DIV/0!</v>
      </c>
      <c r="F264" s="306" t="e">
        <f>+sum!J264/quantity!J264</f>
        <v>#DIV/0!</v>
      </c>
      <c r="G264" s="306">
        <f>+sum!K264/quantity!K264</f>
        <v>290.54702970297029</v>
      </c>
      <c r="H264" s="306">
        <f>+sum!L264/quantity!L264</f>
        <v>241.22081218274113</v>
      </c>
      <c r="I264" s="306">
        <f>+sum!M264/quantity!M264</f>
        <v>273.96519721577727</v>
      </c>
      <c r="J264" s="469">
        <f>+sum!N264/quantity!N264</f>
        <v>5442.363636363636</v>
      </c>
      <c r="K264" s="469">
        <f>+sum!O264/quantity!O264</f>
        <v>841.72749391727496</v>
      </c>
      <c r="L264" s="469"/>
      <c r="M264" s="300" t="e">
        <f t="shared" si="27"/>
        <v>#DIV/0!</v>
      </c>
      <c r="N264" s="37" t="e">
        <f t="shared" si="27"/>
        <v>#DIV/0!</v>
      </c>
      <c r="O264" s="37" t="e">
        <f t="shared" si="27"/>
        <v>#DIV/0!</v>
      </c>
      <c r="P264" s="37" t="e">
        <f t="shared" si="27"/>
        <v>#DIV/0!</v>
      </c>
      <c r="Q264" s="306" t="e">
        <f t="shared" si="25"/>
        <v>#DIV/0!</v>
      </c>
      <c r="R264" s="37" t="e">
        <f t="shared" si="28"/>
        <v>#DIV/0!</v>
      </c>
      <c r="S264" s="37" t="e">
        <f t="shared" si="28"/>
        <v>#DIV/0!</v>
      </c>
      <c r="T264" s="37" t="e">
        <f t="shared" si="28"/>
        <v>#DIV/0!</v>
      </c>
      <c r="U264" s="37">
        <f t="shared" si="28"/>
        <v>185.96144150133367</v>
      </c>
      <c r="V264" s="315">
        <f t="shared" si="28"/>
        <v>150.69094092647458</v>
      </c>
      <c r="W264" s="334">
        <f t="shared" si="26"/>
        <v>176.83882497928352</v>
      </c>
      <c r="X264" s="328"/>
      <c r="Y264" s="64"/>
      <c r="Z264" s="64"/>
      <c r="AA264" s="329"/>
      <c r="AB264" s="345"/>
      <c r="AC264" s="64"/>
      <c r="AD264" s="329"/>
      <c r="AE264" s="64"/>
      <c r="AF264" s="345"/>
      <c r="AG264" s="345"/>
      <c r="AH264" s="64"/>
      <c r="AI264" s="64"/>
      <c r="AJ264" s="345"/>
      <c r="AK264" s="345"/>
      <c r="AL264" s="350"/>
      <c r="AM264" s="350"/>
      <c r="AN264" s="346"/>
      <c r="AO264" s="346"/>
      <c r="AP264" s="345"/>
      <c r="AQ264" s="345"/>
      <c r="AR264" s="350"/>
      <c r="AS264" s="350"/>
      <c r="AT264" s="346"/>
      <c r="AU264" s="346"/>
      <c r="AV264" s="46"/>
      <c r="AW264" s="46"/>
      <c r="AX264" s="350"/>
      <c r="AY264" s="350"/>
      <c r="AZ264" s="46"/>
      <c r="BA264" s="65"/>
      <c r="BB264" s="64"/>
      <c r="BC264" s="350"/>
      <c r="BD264" s="350"/>
    </row>
    <row r="265" spans="1:56" ht="13.5" thickBot="1">
      <c r="A265" s="35"/>
      <c r="B265" s="130" t="s">
        <v>285</v>
      </c>
      <c r="C265" s="130" t="s">
        <v>404</v>
      </c>
      <c r="D265" s="306">
        <f>+sum!H265/quantity!H265</f>
        <v>95.418797741614085</v>
      </c>
      <c r="E265" s="306">
        <f>+sum!I265/quantity!I265</f>
        <v>200.24797160243406</v>
      </c>
      <c r="F265" s="306">
        <f>+sum!J265/quantity!J265</f>
        <v>194.23472301541975</v>
      </c>
      <c r="G265" s="306">
        <f>+sum!K265/quantity!K265</f>
        <v>122.35652897144442</v>
      </c>
      <c r="H265" s="306">
        <f>+sum!L265/quantity!L265</f>
        <v>138.96023427866831</v>
      </c>
      <c r="I265" s="306">
        <f>+sum!M265/quantity!M265</f>
        <v>112.10963037465426</v>
      </c>
      <c r="J265" s="469">
        <f>+sum!N265/quantity!N265</f>
        <v>137.92178510340537</v>
      </c>
      <c r="K265" s="469">
        <f>+sum!O265/quantity!O265</f>
        <v>230.06599836857967</v>
      </c>
      <c r="L265" s="469"/>
      <c r="M265" s="300">
        <f t="shared" si="27"/>
        <v>209.86218265366156</v>
      </c>
      <c r="N265" s="37">
        <f t="shared" si="27"/>
        <v>203.56022881507135</v>
      </c>
      <c r="O265" s="37">
        <f t="shared" si="27"/>
        <v>128.2310528610677</v>
      </c>
      <c r="P265" s="37">
        <f t="shared" si="27"/>
        <v>145.63192742687946</v>
      </c>
      <c r="Q265" s="306">
        <f t="shared" si="25"/>
        <v>117.49218500765176</v>
      </c>
      <c r="R265" s="37">
        <f t="shared" si="28"/>
        <v>60.420566508674071</v>
      </c>
      <c r="S265" s="37">
        <f t="shared" si="28"/>
        <v>108.44349412263341</v>
      </c>
      <c r="T265" s="37">
        <f t="shared" si="28"/>
        <v>103.46585041970178</v>
      </c>
      <c r="U265" s="37">
        <f t="shared" si="28"/>
        <v>78.312955144958025</v>
      </c>
      <c r="V265" s="315">
        <f t="shared" si="28"/>
        <v>86.808630919260679</v>
      </c>
      <c r="W265" s="334">
        <f t="shared" si="26"/>
        <v>72.364429883044792</v>
      </c>
      <c r="X265" s="325"/>
      <c r="Y265" s="327"/>
      <c r="Z265" s="327"/>
      <c r="AA265" s="329"/>
      <c r="AB265" s="345"/>
      <c r="AC265" s="327"/>
      <c r="AD265" s="329"/>
      <c r="AE265" s="345"/>
      <c r="AF265" s="345"/>
      <c r="AG265" s="345"/>
      <c r="AH265" s="345"/>
      <c r="AI265" s="345"/>
      <c r="AJ265" s="345"/>
      <c r="AK265" s="345"/>
      <c r="AL265" s="292"/>
      <c r="AM265" s="292"/>
      <c r="AN265" s="345"/>
      <c r="AO265" s="345"/>
      <c r="AP265" s="345"/>
      <c r="AQ265" s="345"/>
      <c r="AR265" s="292"/>
      <c r="AS265" s="292"/>
      <c r="AT265" s="345"/>
      <c r="AU265" s="345"/>
      <c r="AV265" s="46"/>
      <c r="AW265" s="46"/>
      <c r="AX265" s="292"/>
      <c r="AY265" s="292"/>
      <c r="AZ265" s="46"/>
      <c r="BA265" s="6"/>
      <c r="BB265" s="46"/>
      <c r="BC265" s="292"/>
      <c r="BD265" s="292"/>
    </row>
    <row r="266" spans="1:56" ht="13.5" thickBot="1">
      <c r="A266" s="35"/>
      <c r="B266" s="130" t="s">
        <v>286</v>
      </c>
      <c r="C266" s="130" t="s">
        <v>404</v>
      </c>
      <c r="D266" s="306">
        <f>+sum!H266/quantity!H266</f>
        <v>120.26122082585279</v>
      </c>
      <c r="E266" s="306">
        <f>+sum!I266/quantity!I266</f>
        <v>153.96064643473969</v>
      </c>
      <c r="F266" s="306">
        <f>+sum!J266/quantity!J266</f>
        <v>260.31769960915688</v>
      </c>
      <c r="G266" s="306">
        <f>+sum!K266/quantity!K266</f>
        <v>154.21439252336449</v>
      </c>
      <c r="H266" s="306">
        <f>+sum!L266/quantity!L266</f>
        <v>186.95105153117697</v>
      </c>
      <c r="I266" s="306">
        <f>+sum!M266/quantity!M266</f>
        <v>245.62210394489668</v>
      </c>
      <c r="J266" s="469">
        <f>+sum!N266/quantity!N266</f>
        <v>249.52935251331806</v>
      </c>
      <c r="K266" s="469">
        <f>+sum!O266/quantity!O266</f>
        <v>228.11372500315525</v>
      </c>
      <c r="L266" s="469"/>
      <c r="M266" s="300">
        <f t="shared" si="27"/>
        <v>128.02185557195213</v>
      </c>
      <c r="N266" s="37">
        <f t="shared" si="27"/>
        <v>216.46021703547839</v>
      </c>
      <c r="O266" s="37">
        <f t="shared" si="27"/>
        <v>128.2328513417292</v>
      </c>
      <c r="P266" s="37">
        <f t="shared" si="27"/>
        <v>155.45414411009185</v>
      </c>
      <c r="Q266" s="306">
        <f t="shared" si="25"/>
        <v>204.24048771347151</v>
      </c>
      <c r="R266" s="37">
        <f t="shared" si="28"/>
        <v>76.151149074411535</v>
      </c>
      <c r="S266" s="37">
        <f t="shared" si="28"/>
        <v>83.376776918920797</v>
      </c>
      <c r="T266" s="37">
        <f t="shared" si="28"/>
        <v>138.66723596698861</v>
      </c>
      <c r="U266" s="37">
        <f t="shared" si="28"/>
        <v>98.703231498236789</v>
      </c>
      <c r="V266" s="315">
        <f t="shared" si="28"/>
        <v>116.7885540534737</v>
      </c>
      <c r="W266" s="334">
        <f t="shared" si="26"/>
        <v>158.54394898321621</v>
      </c>
      <c r="X266" s="325"/>
      <c r="Y266" s="327"/>
      <c r="Z266" s="327"/>
      <c r="AA266" s="329"/>
      <c r="AB266" s="345"/>
      <c r="AC266" s="327"/>
      <c r="AD266" s="329"/>
      <c r="AE266" s="345"/>
      <c r="AF266" s="345"/>
      <c r="AG266" s="345"/>
      <c r="AH266" s="345"/>
      <c r="AI266" s="345"/>
      <c r="AJ266" s="345"/>
      <c r="AK266" s="345"/>
      <c r="AL266" s="292"/>
      <c r="AM266" s="292"/>
      <c r="AN266" s="345"/>
      <c r="AO266" s="345"/>
      <c r="AP266" s="345"/>
      <c r="AQ266" s="345"/>
      <c r="AR266" s="292"/>
      <c r="AS266" s="292"/>
      <c r="AT266" s="345"/>
      <c r="AU266" s="345"/>
      <c r="AV266" s="46"/>
      <c r="AW266" s="46"/>
      <c r="AX266" s="292"/>
      <c r="AY266" s="292"/>
      <c r="AZ266" s="46"/>
      <c r="BA266" s="6"/>
      <c r="BB266" s="46"/>
      <c r="BC266" s="292"/>
      <c r="BD266" s="292"/>
    </row>
    <row r="267" spans="1:56" ht="13.5" thickBot="1">
      <c r="A267" s="35"/>
      <c r="B267" s="130" t="s">
        <v>277</v>
      </c>
      <c r="C267" s="130" t="s">
        <v>404</v>
      </c>
      <c r="D267" s="306">
        <f>+sum!H267/quantity!H267</f>
        <v>116.52856198347108</v>
      </c>
      <c r="E267" s="306">
        <f>+sum!I267/quantity!I267</f>
        <v>130.20953719008264</v>
      </c>
      <c r="F267" s="306">
        <f>+sum!J267/quantity!J267</f>
        <v>126.49612642315375</v>
      </c>
      <c r="G267" s="306">
        <f>+sum!K267/quantity!K267</f>
        <v>90.474409406734367</v>
      </c>
      <c r="H267" s="306">
        <f>+sum!L267/quantity!L267</f>
        <v>104.04616793824913</v>
      </c>
      <c r="I267" s="306">
        <f>+sum!M267/quantity!M267</f>
        <v>144.28322743111477</v>
      </c>
      <c r="J267" s="469">
        <f>+sum!N267/quantity!N267</f>
        <v>164.48046193194057</v>
      </c>
      <c r="K267" s="469">
        <f>+sum!O267/quantity!O267</f>
        <v>115.73845726888838</v>
      </c>
      <c r="L267" s="469"/>
      <c r="M267" s="300">
        <f t="shared" si="27"/>
        <v>111.74044798437667</v>
      </c>
      <c r="N267" s="37">
        <f t="shared" si="27"/>
        <v>108.55375220462817</v>
      </c>
      <c r="O267" s="37">
        <f t="shared" si="27"/>
        <v>77.641402130721957</v>
      </c>
      <c r="P267" s="37">
        <f t="shared" si="27"/>
        <v>89.288124874489995</v>
      </c>
      <c r="Q267" s="306">
        <f t="shared" si="25"/>
        <v>123.81790779464055</v>
      </c>
      <c r="R267" s="37">
        <f t="shared" si="28"/>
        <v>73.787575363799206</v>
      </c>
      <c r="S267" s="37">
        <f t="shared" si="28"/>
        <v>70.514457989205951</v>
      </c>
      <c r="T267" s="37">
        <f t="shared" si="28"/>
        <v>67.382541555820012</v>
      </c>
      <c r="U267" s="37">
        <f t="shared" si="28"/>
        <v>57.907153996577733</v>
      </c>
      <c r="V267" s="315">
        <f t="shared" si="28"/>
        <v>64.997770318968108</v>
      </c>
      <c r="W267" s="334">
        <f t="shared" si="26"/>
        <v>93.131816239569048</v>
      </c>
      <c r="X267" s="325"/>
      <c r="Y267" s="327"/>
      <c r="Z267" s="327"/>
      <c r="AA267" s="329"/>
      <c r="AB267" s="345"/>
      <c r="AC267" s="327"/>
      <c r="AD267" s="329"/>
      <c r="AE267" s="345"/>
      <c r="AF267" s="345"/>
      <c r="AG267" s="345"/>
      <c r="AH267" s="345"/>
      <c r="AI267" s="345"/>
      <c r="AJ267" s="345"/>
      <c r="AK267" s="345"/>
      <c r="AL267" s="292"/>
      <c r="AM267" s="292"/>
      <c r="AN267" s="345"/>
      <c r="AO267" s="345"/>
      <c r="AP267" s="345"/>
      <c r="AQ267" s="345"/>
      <c r="AR267" s="292"/>
      <c r="AS267" s="292"/>
      <c r="AT267" s="345"/>
      <c r="AU267" s="345"/>
      <c r="AV267" s="46"/>
      <c r="AW267" s="46"/>
      <c r="AX267" s="292"/>
      <c r="AY267" s="292"/>
      <c r="AZ267" s="46"/>
      <c r="BA267" s="6"/>
      <c r="BB267" s="46"/>
      <c r="BC267" s="292"/>
      <c r="BD267" s="292"/>
    </row>
    <row r="268" spans="1:56" ht="13.5" thickBot="1">
      <c r="A268" s="35"/>
      <c r="B268" s="130" t="s">
        <v>287</v>
      </c>
      <c r="C268" s="130" t="s">
        <v>404</v>
      </c>
      <c r="D268" s="306">
        <f>+sum!H268/quantity!H268</f>
        <v>82.145565092989983</v>
      </c>
      <c r="E268" s="306">
        <f>+sum!I268/quantity!I268</f>
        <v>126.53897849462365</v>
      </c>
      <c r="F268" s="306">
        <f>+sum!J268/quantity!J268</f>
        <v>135.10237052695155</v>
      </c>
      <c r="G268" s="306">
        <f>+sum!K268/quantity!K268</f>
        <v>133.91731740927884</v>
      </c>
      <c r="H268" s="306">
        <f>+sum!L268/quantity!L268</f>
        <v>155.87491264849754</v>
      </c>
      <c r="I268" s="306">
        <f>+sum!M268/quantity!M268</f>
        <v>164.36128128828986</v>
      </c>
      <c r="J268" s="469">
        <f>+sum!N268/quantity!N268</f>
        <v>176.12915849761018</v>
      </c>
      <c r="K268" s="469">
        <f>+sum!O268/quantity!O268</f>
        <v>190.9649051084981</v>
      </c>
      <c r="L268" s="469"/>
      <c r="M268" s="300">
        <f t="shared" si="27"/>
        <v>154.04237386568548</v>
      </c>
      <c r="N268" s="37">
        <f t="shared" si="27"/>
        <v>164.46702919873238</v>
      </c>
      <c r="O268" s="37">
        <f t="shared" si="27"/>
        <v>163.02440339619366</v>
      </c>
      <c r="P268" s="37">
        <f t="shared" si="27"/>
        <v>189.75450771084826</v>
      </c>
      <c r="Q268" s="306">
        <f t="shared" si="25"/>
        <v>200.08539852666479</v>
      </c>
      <c r="R268" s="37">
        <f t="shared" si="28"/>
        <v>52.015763105020007</v>
      </c>
      <c r="S268" s="37">
        <f t="shared" si="28"/>
        <v>68.526681498225756</v>
      </c>
      <c r="T268" s="37">
        <f t="shared" si="28"/>
        <v>71.966955461300202</v>
      </c>
      <c r="U268" s="37">
        <f t="shared" si="28"/>
        <v>85.712311059866082</v>
      </c>
      <c r="V268" s="315">
        <f t="shared" si="28"/>
        <v>97.375251502095367</v>
      </c>
      <c r="W268" s="334">
        <f t="shared" si="26"/>
        <v>106.09178154923993</v>
      </c>
      <c r="X268" s="325"/>
      <c r="Y268" s="327"/>
      <c r="Z268" s="327"/>
      <c r="AA268" s="327"/>
      <c r="AB268" s="345"/>
      <c r="AC268" s="327"/>
      <c r="AD268" s="327"/>
      <c r="AE268" s="345"/>
      <c r="AF268" s="345"/>
      <c r="AG268" s="345"/>
      <c r="AH268" s="345"/>
      <c r="AI268" s="345"/>
      <c r="AJ268" s="345"/>
      <c r="AK268" s="345"/>
      <c r="AL268" s="292"/>
      <c r="AM268" s="292"/>
      <c r="AN268" s="345"/>
      <c r="AO268" s="345"/>
      <c r="AP268" s="345"/>
      <c r="AQ268" s="345"/>
      <c r="AR268" s="292"/>
      <c r="AS268" s="292"/>
      <c r="AT268" s="345"/>
      <c r="AU268" s="345"/>
      <c r="AV268" s="46"/>
      <c r="AW268" s="46"/>
      <c r="AX268" s="292"/>
      <c r="AY268" s="292"/>
      <c r="AZ268" s="347"/>
      <c r="BA268" s="6"/>
      <c r="BB268" s="46"/>
      <c r="BC268" s="292"/>
      <c r="BD268" s="292"/>
    </row>
    <row r="269" spans="1:56" ht="13.5" thickBot="1">
      <c r="A269" s="56"/>
      <c r="B269" s="131" t="s">
        <v>288</v>
      </c>
      <c r="C269" s="131"/>
      <c r="D269" s="310">
        <f>+sum!H269/quantity!H269</f>
        <v>90.106254068399181</v>
      </c>
      <c r="E269" s="310">
        <f>+sum!I269/quantity!I269</f>
        <v>131.38367359719439</v>
      </c>
      <c r="F269" s="310">
        <f>+sum!J269/quantity!J269</f>
        <v>139.61196676628026</v>
      </c>
      <c r="G269" s="310">
        <f>+sum!K269/quantity!K269</f>
        <v>120.72187706179899</v>
      </c>
      <c r="H269" s="310">
        <f>+sum!L269/quantity!L269</f>
        <v>109.32065229384116</v>
      </c>
      <c r="I269" s="310">
        <f>+sum!M269/quantity!M269</f>
        <v>121.73421024884016</v>
      </c>
      <c r="J269" s="470">
        <f>+sum!N269/quantity!N269</f>
        <v>150.90739672409052</v>
      </c>
      <c r="K269" s="470">
        <f>+sum!O269/quantity!O269</f>
        <v>154.3035288581988</v>
      </c>
      <c r="L269" s="470"/>
      <c r="M269" s="299">
        <f t="shared" si="27"/>
        <v>145.80971649033566</v>
      </c>
      <c r="N269" s="25">
        <f t="shared" si="27"/>
        <v>154.94148348493275</v>
      </c>
      <c r="O269" s="25">
        <f t="shared" si="27"/>
        <v>133.97724531990826</v>
      </c>
      <c r="P269" s="25">
        <f t="shared" ref="P269:P303" si="29">+H269/$D269*100</f>
        <v>121.32415604676723</v>
      </c>
      <c r="Q269" s="25">
        <f t="shared" ref="Q269:Q303" si="30">+I269/$D269*100</f>
        <v>135.10073358108124</v>
      </c>
      <c r="R269" s="25">
        <f t="shared" ref="R269:V303" si="31">+D269/D$3*100</f>
        <v>57.056586811435359</v>
      </c>
      <c r="S269" s="25">
        <f t="shared" si="31"/>
        <v>71.150306899658759</v>
      </c>
      <c r="T269" s="25">
        <f t="shared" si="31"/>
        <v>74.369148038960958</v>
      </c>
      <c r="U269" s="25">
        <f t="shared" si="31"/>
        <v>77.266714108588332</v>
      </c>
      <c r="V269" s="314">
        <f t="shared" si="31"/>
        <v>68.292747245934109</v>
      </c>
      <c r="W269" s="314">
        <f t="shared" ref="W269:W302" si="32">+I269/I$3*100</f>
        <v>78.576895601928726</v>
      </c>
      <c r="X269" s="323"/>
      <c r="Y269" s="324"/>
      <c r="Z269" s="324"/>
      <c r="AA269" s="324"/>
      <c r="AB269" s="344"/>
      <c r="AC269" s="324"/>
      <c r="AD269" s="324"/>
      <c r="AE269" s="344"/>
      <c r="AF269" s="344"/>
      <c r="AG269" s="344"/>
      <c r="AH269" s="344"/>
      <c r="AI269" s="344"/>
      <c r="AJ269" s="344"/>
      <c r="AK269" s="344"/>
      <c r="AL269" s="343"/>
      <c r="AM269" s="343"/>
      <c r="AN269" s="344"/>
      <c r="AO269" s="344"/>
      <c r="AP269" s="344"/>
      <c r="AQ269" s="344"/>
      <c r="AR269" s="343"/>
      <c r="AS269" s="343"/>
      <c r="AT269" s="344"/>
      <c r="AU269" s="344"/>
      <c r="AV269" s="93"/>
      <c r="AW269" s="93"/>
      <c r="AX269" s="343"/>
      <c r="AY269" s="343"/>
      <c r="AZ269" s="93"/>
      <c r="BA269" s="26"/>
      <c r="BB269" s="93"/>
      <c r="BC269" s="343"/>
      <c r="BD269" s="343"/>
    </row>
    <row r="270" spans="1:56" ht="13.5" thickBot="1">
      <c r="A270" s="35"/>
      <c r="B270" s="130" t="s">
        <v>289</v>
      </c>
      <c r="C270" s="130" t="s">
        <v>414</v>
      </c>
      <c r="D270" s="306">
        <f>+sum!H270/quantity!H270</f>
        <v>159.3144927536232</v>
      </c>
      <c r="E270" s="306">
        <f>+sum!I270/quantity!I270</f>
        <v>114.9110696517413</v>
      </c>
      <c r="F270" s="306">
        <f>+sum!J270/quantity!J270</f>
        <v>149.64309210526315</v>
      </c>
      <c r="G270" s="306">
        <f>+sum!K270/quantity!K270</f>
        <v>120.32646834477498</v>
      </c>
      <c r="H270" s="306">
        <f>+sum!L270/quantity!L270</f>
        <v>127.54135954135954</v>
      </c>
      <c r="I270" s="306">
        <f>+sum!M270/quantity!M270</f>
        <v>93.489473684210523</v>
      </c>
      <c r="J270" s="469">
        <f>+sum!N270/quantity!N270</f>
        <v>131.90405301793342</v>
      </c>
      <c r="K270" s="469">
        <f>+sum!O270/quantity!O270</f>
        <v>150.20656283172656</v>
      </c>
      <c r="L270" s="469"/>
      <c r="M270" s="300">
        <f t="shared" ref="M270:O303" si="33">+E270/$D270*100</f>
        <v>72.128447114631982</v>
      </c>
      <c r="N270" s="37">
        <f t="shared" si="33"/>
        <v>93.929365444914865</v>
      </c>
      <c r="O270" s="37">
        <f t="shared" si="33"/>
        <v>75.527634846666174</v>
      </c>
      <c r="P270" s="37">
        <f t="shared" si="29"/>
        <v>80.056344741090072</v>
      </c>
      <c r="Q270" s="306">
        <f t="shared" si="30"/>
        <v>58.682340864487571</v>
      </c>
      <c r="R270" s="37">
        <f t="shared" si="31"/>
        <v>100.88024721587875</v>
      </c>
      <c r="S270" s="37">
        <f t="shared" si="31"/>
        <v>62.229633622179747</v>
      </c>
      <c r="T270" s="37">
        <f t="shared" si="31"/>
        <v>79.712574269615345</v>
      </c>
      <c r="U270" s="37">
        <f t="shared" si="31"/>
        <v>77.013637093568946</v>
      </c>
      <c r="V270" s="315">
        <f t="shared" si="31"/>
        <v>79.675245690530716</v>
      </c>
      <c r="W270" s="334">
        <f t="shared" si="32"/>
        <v>60.345506809853099</v>
      </c>
      <c r="X270" s="325"/>
      <c r="Y270" s="327"/>
      <c r="Z270" s="327"/>
      <c r="AA270" s="327"/>
      <c r="AB270" s="345"/>
      <c r="AC270" s="327"/>
      <c r="AD270" s="327"/>
      <c r="AE270" s="345"/>
      <c r="AF270" s="345"/>
      <c r="AG270" s="345"/>
      <c r="AH270" s="345"/>
      <c r="AI270" s="345"/>
      <c r="AJ270" s="345"/>
      <c r="AK270" s="345"/>
      <c r="AL270" s="292"/>
      <c r="AM270" s="292"/>
      <c r="AN270" s="345"/>
      <c r="AO270" s="345"/>
      <c r="AP270" s="345"/>
      <c r="AQ270" s="345"/>
      <c r="AR270" s="292"/>
      <c r="AS270" s="292"/>
      <c r="AT270" s="345"/>
      <c r="AU270" s="345"/>
      <c r="AV270" s="46"/>
      <c r="AW270" s="46"/>
      <c r="AX270" s="292"/>
      <c r="AY270" s="292"/>
      <c r="AZ270" s="347"/>
      <c r="BA270" s="6"/>
      <c r="BB270" s="46"/>
      <c r="BC270" s="292"/>
      <c r="BD270" s="292"/>
    </row>
    <row r="271" spans="1:56" ht="13.5" thickBot="1">
      <c r="A271" s="35"/>
      <c r="B271" s="130" t="s">
        <v>290</v>
      </c>
      <c r="C271" s="130" t="s">
        <v>386</v>
      </c>
      <c r="D271" s="306">
        <f>+sum!H271/quantity!H271</f>
        <v>109.88111044055522</v>
      </c>
      <c r="E271" s="306">
        <f>+sum!I271/quantity!I271</f>
        <v>125.18384318384318</v>
      </c>
      <c r="F271" s="306">
        <f>+sum!J271/quantity!J271</f>
        <v>110.05224923162895</v>
      </c>
      <c r="G271" s="306">
        <f>+sum!K271/quantity!K271</f>
        <v>76.572434971098261</v>
      </c>
      <c r="H271" s="306">
        <f>+sum!L271/quantity!L271</f>
        <v>89.539578135631658</v>
      </c>
      <c r="I271" s="306">
        <f>+sum!M271/quantity!M271</f>
        <v>114.36547983966045</v>
      </c>
      <c r="J271" s="469">
        <f>+sum!N271/quantity!N271</f>
        <v>91.297978137585275</v>
      </c>
      <c r="K271" s="469">
        <f>+sum!O271/quantity!O271</f>
        <v>158.81475842315135</v>
      </c>
      <c r="L271" s="469"/>
      <c r="M271" s="300">
        <f t="shared" si="33"/>
        <v>113.92662731741012</v>
      </c>
      <c r="N271" s="37">
        <f t="shared" si="33"/>
        <v>100.15574905494454</v>
      </c>
      <c r="O271" s="37">
        <f t="shared" si="33"/>
        <v>69.686622809043527</v>
      </c>
      <c r="P271" s="37">
        <f t="shared" si="29"/>
        <v>81.48768953702178</v>
      </c>
      <c r="Q271" s="306">
        <f t="shared" si="30"/>
        <v>104.08111037568304</v>
      </c>
      <c r="R271" s="37">
        <f t="shared" si="31"/>
        <v>69.578312644418176</v>
      </c>
      <c r="S271" s="37">
        <f t="shared" si="31"/>
        <v>67.792813349979255</v>
      </c>
      <c r="T271" s="37">
        <f t="shared" si="31"/>
        <v>58.623141015046556</v>
      </c>
      <c r="U271" s="37">
        <f t="shared" si="31"/>
        <v>49.009347646918982</v>
      </c>
      <c r="V271" s="315">
        <f t="shared" si="31"/>
        <v>55.935485654513975</v>
      </c>
      <c r="W271" s="334">
        <f t="shared" si="32"/>
        <v>73.820533697602102</v>
      </c>
      <c r="X271" s="325"/>
      <c r="Y271" s="327"/>
      <c r="Z271" s="327"/>
      <c r="AA271" s="327"/>
      <c r="AB271" s="345"/>
      <c r="AC271" s="327"/>
      <c r="AD271" s="327"/>
      <c r="AE271" s="345"/>
      <c r="AF271" s="345"/>
      <c r="AG271" s="345"/>
      <c r="AH271" s="345"/>
      <c r="AI271" s="345"/>
      <c r="AJ271" s="345"/>
      <c r="AK271" s="345"/>
      <c r="AL271" s="292"/>
      <c r="AM271" s="292"/>
      <c r="AN271" s="345"/>
      <c r="AO271" s="345"/>
      <c r="AP271" s="345"/>
      <c r="AQ271" s="345"/>
      <c r="AR271" s="292"/>
      <c r="AS271" s="292"/>
      <c r="AT271" s="345"/>
      <c r="AU271" s="345"/>
      <c r="AV271" s="46"/>
      <c r="AW271" s="46"/>
      <c r="AX271" s="292"/>
      <c r="AY271" s="292"/>
      <c r="AZ271" s="347"/>
      <c r="BA271" s="6"/>
      <c r="BB271" s="46"/>
      <c r="BC271" s="292"/>
      <c r="BD271" s="292"/>
    </row>
    <row r="272" spans="1:56" ht="13.5" thickBot="1">
      <c r="A272" s="35"/>
      <c r="B272" s="130" t="s">
        <v>291</v>
      </c>
      <c r="C272" s="130" t="s">
        <v>397</v>
      </c>
      <c r="D272" s="306">
        <f>+sum!H272/quantity!H272</f>
        <v>84.141499472016889</v>
      </c>
      <c r="E272" s="306">
        <f>+sum!I272/quantity!I272</f>
        <v>96.320823244552059</v>
      </c>
      <c r="F272" s="306">
        <f>+sum!J272/quantity!J272</f>
        <v>111.14663951120163</v>
      </c>
      <c r="G272" s="306">
        <f>+sum!K272/quantity!K272</f>
        <v>114.06858407079646</v>
      </c>
      <c r="H272" s="306">
        <f>+sum!L272/quantity!L272</f>
        <v>130.20524515393387</v>
      </c>
      <c r="I272" s="306">
        <f>+sum!M272/quantity!M272</f>
        <v>133.71316085489315</v>
      </c>
      <c r="J272" s="469">
        <f>+sum!N272/quantity!N272</f>
        <v>143.26948775055681</v>
      </c>
      <c r="K272" s="469">
        <f>+sum!O272/quantity!O272</f>
        <v>175.7067448680352</v>
      </c>
      <c r="L272" s="469"/>
      <c r="M272" s="300">
        <f t="shared" si="33"/>
        <v>114.47481189301323</v>
      </c>
      <c r="N272" s="37">
        <f t="shared" si="33"/>
        <v>132.09491179577313</v>
      </c>
      <c r="O272" s="37">
        <f t="shared" si="33"/>
        <v>135.56756747451652</v>
      </c>
      <c r="P272" s="37">
        <f t="shared" si="29"/>
        <v>154.74557260206242</v>
      </c>
      <c r="Q272" s="306">
        <f t="shared" si="30"/>
        <v>158.91463985540503</v>
      </c>
      <c r="R272" s="37">
        <f t="shared" si="31"/>
        <v>53.279617699179816</v>
      </c>
      <c r="S272" s="37">
        <f t="shared" si="31"/>
        <v>52.162159475680937</v>
      </c>
      <c r="T272" s="37">
        <f t="shared" si="31"/>
        <v>59.206105889756685</v>
      </c>
      <c r="U272" s="37">
        <f t="shared" si="31"/>
        <v>73.00834686042748</v>
      </c>
      <c r="V272" s="315">
        <f t="shared" si="31"/>
        <v>81.339378340806419</v>
      </c>
      <c r="W272" s="334">
        <f t="shared" si="32"/>
        <v>86.309058559805678</v>
      </c>
      <c r="X272" s="325"/>
      <c r="Y272" s="327"/>
      <c r="Z272" s="327"/>
      <c r="AA272" s="327"/>
      <c r="AB272" s="345"/>
      <c r="AC272" s="327"/>
      <c r="AD272" s="327"/>
      <c r="AE272" s="345"/>
      <c r="AF272" s="345"/>
      <c r="AG272" s="345"/>
      <c r="AH272" s="345"/>
      <c r="AI272" s="345"/>
      <c r="AJ272" s="345"/>
      <c r="AK272" s="345"/>
      <c r="AL272" s="292"/>
      <c r="AM272" s="292"/>
      <c r="AN272" s="345"/>
      <c r="AO272" s="345"/>
      <c r="AP272" s="345"/>
      <c r="AQ272" s="345"/>
      <c r="AR272" s="292"/>
      <c r="AS272" s="292"/>
      <c r="AT272" s="345"/>
      <c r="AU272" s="345"/>
      <c r="AV272" s="46"/>
      <c r="AW272" s="46"/>
      <c r="AX272" s="292"/>
      <c r="AY272" s="292"/>
      <c r="AZ272" s="347"/>
      <c r="BA272" s="6"/>
      <c r="BB272" s="46"/>
      <c r="BC272" s="292"/>
      <c r="BD272" s="292"/>
    </row>
    <row r="273" spans="1:56" ht="13.5" thickBot="1">
      <c r="A273" s="35"/>
      <c r="B273" s="130" t="s">
        <v>292</v>
      </c>
      <c r="C273" s="130" t="s">
        <v>384</v>
      </c>
      <c r="D273" s="306">
        <f>+sum!H273/quantity!H273</f>
        <v>51.006741764806279</v>
      </c>
      <c r="E273" s="306">
        <f>+sum!I273/quantity!I273</f>
        <v>67.637208768506824</v>
      </c>
      <c r="F273" s="306">
        <f>+sum!J273/quantity!J273</f>
        <v>87.837260407764617</v>
      </c>
      <c r="G273" s="306">
        <f>+sum!K273/quantity!K273</f>
        <v>99.998506449422948</v>
      </c>
      <c r="H273" s="306">
        <f>+sum!L273/quantity!L273</f>
        <v>113.86372080679405</v>
      </c>
      <c r="I273" s="306">
        <f>+sum!M273/quantity!M273</f>
        <v>115.35026628430971</v>
      </c>
      <c r="J273" s="469">
        <f>+sum!N273/quantity!N273</f>
        <v>114.35398979916445</v>
      </c>
      <c r="K273" s="469">
        <f>+sum!O273/quantity!O273</f>
        <v>119.76981811555727</v>
      </c>
      <c r="L273" s="469"/>
      <c r="M273" s="300">
        <f t="shared" si="33"/>
        <v>132.60444880087451</v>
      </c>
      <c r="N273" s="37">
        <f t="shared" si="33"/>
        <v>172.2071580513514</v>
      </c>
      <c r="O273" s="37">
        <f t="shared" si="33"/>
        <v>196.04958675956848</v>
      </c>
      <c r="P273" s="37">
        <f t="shared" si="29"/>
        <v>223.2326882038914</v>
      </c>
      <c r="Q273" s="306">
        <f t="shared" si="30"/>
        <v>226.1470979977382</v>
      </c>
      <c r="R273" s="37">
        <f t="shared" si="31"/>
        <v>32.298208593411999</v>
      </c>
      <c r="S273" s="37">
        <f t="shared" si="31"/>
        <v>36.628661917840574</v>
      </c>
      <c r="T273" s="37">
        <f t="shared" si="31"/>
        <v>46.789558043670098</v>
      </c>
      <c r="U273" s="37">
        <f t="shared" si="31"/>
        <v>64.002947909417216</v>
      </c>
      <c r="V273" s="315">
        <f t="shared" si="31"/>
        <v>71.130807787707269</v>
      </c>
      <c r="W273" s="334">
        <f t="shared" si="32"/>
        <v>74.456192823276155</v>
      </c>
      <c r="X273" s="325"/>
      <c r="Y273" s="327"/>
      <c r="Z273" s="327"/>
      <c r="AA273" s="327"/>
      <c r="AB273" s="345"/>
      <c r="AC273" s="327"/>
      <c r="AD273" s="327"/>
      <c r="AE273" s="345"/>
      <c r="AF273" s="345"/>
      <c r="AG273" s="345"/>
      <c r="AH273" s="345"/>
      <c r="AI273" s="345"/>
      <c r="AJ273" s="345"/>
      <c r="AK273" s="345"/>
      <c r="AL273" s="292"/>
      <c r="AM273" s="292"/>
      <c r="AN273" s="345"/>
      <c r="AO273" s="345"/>
      <c r="AP273" s="345"/>
      <c r="AQ273" s="345"/>
      <c r="AR273" s="292"/>
      <c r="AS273" s="292"/>
      <c r="AT273" s="345"/>
      <c r="AU273" s="345"/>
      <c r="AV273" s="46"/>
      <c r="AW273" s="46"/>
      <c r="AX273" s="292"/>
      <c r="AY273" s="292"/>
      <c r="AZ273" s="347"/>
      <c r="BA273" s="6"/>
      <c r="BB273" s="46"/>
      <c r="BC273" s="292"/>
      <c r="BD273" s="292"/>
    </row>
    <row r="274" spans="1:56" ht="13.5" thickBot="1">
      <c r="A274" s="35"/>
      <c r="B274" s="130" t="s">
        <v>288</v>
      </c>
      <c r="C274" s="130" t="s">
        <v>384</v>
      </c>
      <c r="D274" s="306">
        <f>+sum!H274/quantity!H274</f>
        <v>103.51806748737933</v>
      </c>
      <c r="E274" s="306">
        <f>+sum!I274/quantity!I274</f>
        <v>167.64516129032259</v>
      </c>
      <c r="F274" s="306">
        <f>+sum!J274/quantity!J274</f>
        <v>172.71491840077655</v>
      </c>
      <c r="G274" s="306">
        <f>+sum!K274/quantity!K274</f>
        <v>139.70456255879586</v>
      </c>
      <c r="H274" s="306">
        <f>+sum!L274/quantity!L274</f>
        <v>109.71762486410437</v>
      </c>
      <c r="I274" s="306">
        <f>+sum!M274/quantity!M274</f>
        <v>126.59895679973079</v>
      </c>
      <c r="J274" s="469">
        <f>+sum!N274/quantity!N274</f>
        <v>178.8638489228527</v>
      </c>
      <c r="K274" s="469">
        <f>+sum!O274/quantity!O274</f>
        <v>163.03669507833999</v>
      </c>
      <c r="L274" s="469"/>
      <c r="M274" s="300">
        <f t="shared" si="33"/>
        <v>161.94773082559863</v>
      </c>
      <c r="N274" s="37">
        <f t="shared" si="33"/>
        <v>166.84519194857802</v>
      </c>
      <c r="O274" s="37">
        <f t="shared" si="33"/>
        <v>134.95669495165981</v>
      </c>
      <c r="P274" s="37">
        <f t="shared" si="29"/>
        <v>105.98886506211187</v>
      </c>
      <c r="Q274" s="306">
        <f t="shared" si="30"/>
        <v>122.29648395934886</v>
      </c>
      <c r="R274" s="37">
        <f t="shared" si="31"/>
        <v>65.549141568599396</v>
      </c>
      <c r="S274" s="37">
        <f t="shared" si="31"/>
        <v>90.787571617299932</v>
      </c>
      <c r="T274" s="37">
        <f t="shared" si="31"/>
        <v>92.002581387505501</v>
      </c>
      <c r="U274" s="37">
        <f t="shared" si="31"/>
        <v>89.416373880353362</v>
      </c>
      <c r="V274" s="315">
        <f t="shared" si="31"/>
        <v>68.540736503551102</v>
      </c>
      <c r="W274" s="334">
        <f t="shared" si="32"/>
        <v>81.716988112306822</v>
      </c>
      <c r="X274" s="325"/>
      <c r="Y274" s="327"/>
      <c r="Z274" s="327"/>
      <c r="AA274" s="327"/>
      <c r="AB274" s="345"/>
      <c r="AC274" s="327"/>
      <c r="AD274" s="327"/>
      <c r="AE274" s="345"/>
      <c r="AF274" s="345"/>
      <c r="AG274" s="345"/>
      <c r="AH274" s="345"/>
      <c r="AI274" s="345"/>
      <c r="AJ274" s="345"/>
      <c r="AK274" s="345"/>
      <c r="AL274" s="292"/>
      <c r="AM274" s="292"/>
      <c r="AN274" s="345"/>
      <c r="AO274" s="345"/>
      <c r="AP274" s="345"/>
      <c r="AQ274" s="345"/>
      <c r="AR274" s="292"/>
      <c r="AS274" s="292"/>
      <c r="AT274" s="345"/>
      <c r="AU274" s="345"/>
      <c r="AV274" s="46"/>
      <c r="AW274" s="46"/>
      <c r="AX274" s="292"/>
      <c r="AY274" s="292"/>
      <c r="AZ274" s="347"/>
      <c r="BA274" s="6"/>
      <c r="BB274" s="46"/>
      <c r="BC274" s="292"/>
      <c r="BD274" s="292"/>
    </row>
    <row r="275" spans="1:56" ht="13.5" thickBot="1">
      <c r="A275" s="56"/>
      <c r="B275" s="131" t="s">
        <v>293</v>
      </c>
      <c r="C275" s="131"/>
      <c r="D275" s="310">
        <f>+sum!H275/quantity!H275</f>
        <v>101.1079796177909</v>
      </c>
      <c r="E275" s="310">
        <f>+sum!I275/quantity!I275</f>
        <v>162.44045857543279</v>
      </c>
      <c r="F275" s="310">
        <f>+sum!J275/quantity!J275</f>
        <v>162.29383985180161</v>
      </c>
      <c r="G275" s="310">
        <f>+sum!K275/quantity!K275</f>
        <v>191.43138567066794</v>
      </c>
      <c r="H275" s="310">
        <f>+sum!L275/quantity!L275</f>
        <v>149.23527773910621</v>
      </c>
      <c r="I275" s="310">
        <f>+sum!M275/quantity!M275</f>
        <v>173.24223963240703</v>
      </c>
      <c r="J275" s="470">
        <f>+sum!N275/quantity!N275</f>
        <v>202.78181364356519</v>
      </c>
      <c r="K275" s="470">
        <f>+sum!O275/quantity!O275</f>
        <v>195.80772477497888</v>
      </c>
      <c r="L275" s="470"/>
      <c r="M275" s="299">
        <f t="shared" si="33"/>
        <v>160.66037437350775</v>
      </c>
      <c r="N275" s="25">
        <f t="shared" si="33"/>
        <v>160.51536235350159</v>
      </c>
      <c r="O275" s="25">
        <f t="shared" si="33"/>
        <v>189.33360788566659</v>
      </c>
      <c r="P275" s="25">
        <f t="shared" si="29"/>
        <v>147.59990092102174</v>
      </c>
      <c r="Q275" s="25">
        <f t="shared" si="30"/>
        <v>171.34378541367218</v>
      </c>
      <c r="R275" s="25">
        <f t="shared" si="31"/>
        <v>64.023038978095798</v>
      </c>
      <c r="S275" s="25">
        <f t="shared" si="31"/>
        <v>87.968985522491536</v>
      </c>
      <c r="T275" s="25">
        <f t="shared" si="31"/>
        <v>86.451433077763753</v>
      </c>
      <c r="U275" s="25">
        <f t="shared" si="31"/>
        <v>122.52356000441065</v>
      </c>
      <c r="V275" s="314">
        <f t="shared" si="31"/>
        <v>93.227463328882195</v>
      </c>
      <c r="W275" s="314">
        <f t="shared" si="32"/>
        <v>111.82425506859248</v>
      </c>
      <c r="X275" s="323"/>
      <c r="Y275" s="324"/>
      <c r="Z275" s="324"/>
      <c r="AA275" s="324"/>
      <c r="AB275" s="344"/>
      <c r="AC275" s="324"/>
      <c r="AD275" s="324"/>
      <c r="AE275" s="344"/>
      <c r="AF275" s="344"/>
      <c r="AG275" s="344"/>
      <c r="AH275" s="344"/>
      <c r="AI275" s="344"/>
      <c r="AJ275" s="344"/>
      <c r="AK275" s="344"/>
      <c r="AL275" s="343"/>
      <c r="AM275" s="343"/>
      <c r="AN275" s="93"/>
      <c r="AO275" s="344"/>
      <c r="AP275" s="344"/>
      <c r="AQ275" s="344"/>
      <c r="AR275" s="343"/>
      <c r="AS275" s="343"/>
      <c r="AT275" s="344"/>
      <c r="AU275" s="344"/>
      <c r="AV275" s="93"/>
      <c r="AW275" s="93"/>
      <c r="AX275" s="343"/>
      <c r="AY275" s="343"/>
      <c r="AZ275" s="93"/>
      <c r="BA275" s="26"/>
      <c r="BB275" s="93"/>
      <c r="BC275" s="343"/>
      <c r="BD275" s="343"/>
    </row>
    <row r="276" spans="1:56" ht="13.5" thickBot="1">
      <c r="A276" s="35"/>
      <c r="B276" s="130" t="s">
        <v>294</v>
      </c>
      <c r="C276" s="130"/>
      <c r="D276" s="306">
        <f>+sum!H276/quantity!H276</f>
        <v>119.31952349437459</v>
      </c>
      <c r="E276" s="306">
        <f>+sum!I276/quantity!I276</f>
        <v>280.3234843324251</v>
      </c>
      <c r="F276" s="306">
        <f>+sum!J276/quantity!J276</f>
        <v>138.02541660485585</v>
      </c>
      <c r="G276" s="306">
        <f>+sum!K276/quantity!K276</f>
        <v>426.38766334129548</v>
      </c>
      <c r="H276" s="306">
        <f>+sum!L276/quantity!L276</f>
        <v>340.54641474005399</v>
      </c>
      <c r="I276" s="306">
        <f>+sum!M276/quantity!M276</f>
        <v>246.8815169934081</v>
      </c>
      <c r="J276" s="469">
        <f>+sum!N276/quantity!N276</f>
        <v>171.97259675700138</v>
      </c>
      <c r="K276" s="469">
        <f>+sum!O276/quantity!O276</f>
        <v>185.92878016852762</v>
      </c>
      <c r="L276" s="469"/>
      <c r="M276" s="300">
        <f t="shared" si="33"/>
        <v>234.9351356114334</v>
      </c>
      <c r="N276" s="37">
        <f t="shared" si="33"/>
        <v>115.67714365819033</v>
      </c>
      <c r="O276" s="37">
        <f t="shared" si="33"/>
        <v>357.34945200430491</v>
      </c>
      <c r="P276" s="37">
        <f t="shared" si="29"/>
        <v>285.40711927676222</v>
      </c>
      <c r="Q276" s="306">
        <f t="shared" si="30"/>
        <v>206.90789718502981</v>
      </c>
      <c r="R276" s="37">
        <f t="shared" si="31"/>
        <v>75.554852667474066</v>
      </c>
      <c r="S276" s="37">
        <f t="shared" si="31"/>
        <v>151.80807017607736</v>
      </c>
      <c r="T276" s="37">
        <f t="shared" si="31"/>
        <v>73.524017162581771</v>
      </c>
      <c r="U276" s="37">
        <f t="shared" si="31"/>
        <v>272.90475003097947</v>
      </c>
      <c r="V276" s="315">
        <f t="shared" si="31"/>
        <v>212.73976818981888</v>
      </c>
      <c r="W276" s="334">
        <f t="shared" si="32"/>
        <v>159.35687385807515</v>
      </c>
      <c r="X276" s="325"/>
      <c r="Y276" s="327"/>
      <c r="Z276" s="327"/>
      <c r="AA276" s="327"/>
      <c r="AB276" s="345"/>
      <c r="AC276" s="327"/>
      <c r="AD276" s="327"/>
      <c r="AE276" s="345"/>
      <c r="AF276" s="345"/>
      <c r="AG276" s="345"/>
      <c r="AH276" s="345"/>
      <c r="AI276" s="345"/>
      <c r="AJ276" s="345"/>
      <c r="AK276" s="345"/>
      <c r="AL276" s="292"/>
      <c r="AM276" s="292"/>
      <c r="AN276" s="46"/>
      <c r="AO276" s="345"/>
      <c r="AP276" s="345"/>
      <c r="AQ276" s="345"/>
      <c r="AR276" s="292"/>
      <c r="AS276" s="292"/>
      <c r="AT276" s="345"/>
      <c r="AU276" s="345"/>
      <c r="AV276" s="46"/>
      <c r="AW276" s="46"/>
      <c r="AX276" s="292"/>
      <c r="AY276" s="292"/>
      <c r="AZ276" s="347"/>
      <c r="BA276" s="6"/>
      <c r="BB276" s="46"/>
      <c r="BC276" s="292"/>
      <c r="BD276" s="292"/>
    </row>
    <row r="277" spans="1:56" ht="13.5" thickBot="1">
      <c r="A277" s="60"/>
      <c r="B277" s="130" t="s">
        <v>295</v>
      </c>
      <c r="C277" s="130" t="s">
        <v>405</v>
      </c>
      <c r="D277" s="306">
        <f>+sum!H277/quantity!H277</f>
        <v>25.287834448160535</v>
      </c>
      <c r="E277" s="306" t="e">
        <f>+sum!I277/quantity!I277</f>
        <v>#DIV/0!</v>
      </c>
      <c r="F277" s="306">
        <f>+sum!J277/quantity!J277</f>
        <v>171.78136200716847</v>
      </c>
      <c r="G277" s="306">
        <f>+sum!K277/quantity!K277</f>
        <v>67.318421052631578</v>
      </c>
      <c r="H277" s="306">
        <f>+sum!L277/quantity!L277</f>
        <v>158.14754098360655</v>
      </c>
      <c r="I277" s="306">
        <f>+sum!M277/quantity!M277</f>
        <v>108.16117647058823</v>
      </c>
      <c r="J277" s="469">
        <f>+sum!N277/quantity!N277</f>
        <v>101.48875</v>
      </c>
      <c r="K277" s="469">
        <f>+sum!O277/quantity!O277</f>
        <v>162.48916681110919</v>
      </c>
      <c r="L277" s="469"/>
      <c r="M277" s="300" t="e">
        <f t="shared" si="33"/>
        <v>#DIV/0!</v>
      </c>
      <c r="N277" s="37">
        <f t="shared" si="33"/>
        <v>679.30436020259549</v>
      </c>
      <c r="O277" s="37">
        <f t="shared" si="33"/>
        <v>266.20872258015117</v>
      </c>
      <c r="P277" s="37">
        <f t="shared" si="29"/>
        <v>625.38981464706001</v>
      </c>
      <c r="Q277" s="306">
        <f t="shared" si="30"/>
        <v>427.72020155508415</v>
      </c>
      <c r="R277" s="37">
        <f t="shared" si="31"/>
        <v>16.012623500799698</v>
      </c>
      <c r="S277" s="37" t="e">
        <f t="shared" si="31"/>
        <v>#DIV/0!</v>
      </c>
      <c r="T277" s="37">
        <f t="shared" si="31"/>
        <v>91.505290250885494</v>
      </c>
      <c r="U277" s="37">
        <f t="shared" si="31"/>
        <v>43.0864174771948</v>
      </c>
      <c r="V277" s="315">
        <f t="shared" si="31"/>
        <v>98.794965245262361</v>
      </c>
      <c r="W277" s="334">
        <f t="shared" si="32"/>
        <v>69.815785179352872</v>
      </c>
      <c r="X277" s="325"/>
      <c r="Y277" s="327"/>
      <c r="Z277" s="327"/>
      <c r="AA277" s="327"/>
      <c r="AB277" s="345"/>
      <c r="AC277" s="327"/>
      <c r="AD277" s="327"/>
      <c r="AE277" s="345"/>
      <c r="AF277" s="345"/>
      <c r="AG277" s="345"/>
      <c r="AH277" s="345"/>
      <c r="AI277" s="345"/>
      <c r="AJ277" s="345"/>
      <c r="AK277" s="345"/>
      <c r="AL277" s="292"/>
      <c r="AM277" s="292"/>
      <c r="AN277" s="46"/>
      <c r="AO277" s="345"/>
      <c r="AP277" s="345"/>
      <c r="AQ277" s="345"/>
      <c r="AR277" s="292"/>
      <c r="AS277" s="292"/>
      <c r="AT277" s="345"/>
      <c r="AU277" s="345"/>
      <c r="AV277" s="46"/>
      <c r="AW277" s="46"/>
      <c r="AX277" s="292"/>
      <c r="AY277" s="292"/>
      <c r="AZ277" s="347"/>
      <c r="BA277" s="6"/>
      <c r="BB277" s="46"/>
      <c r="BC277" s="292"/>
      <c r="BD277" s="292"/>
    </row>
    <row r="278" spans="1:56" ht="13.5" thickBot="1">
      <c r="A278" s="35"/>
      <c r="B278" s="130" t="s">
        <v>296</v>
      </c>
      <c r="C278" s="130" t="s">
        <v>381</v>
      </c>
      <c r="D278" s="306">
        <f>+sum!H278/quantity!H278</f>
        <v>42.106410256410257</v>
      </c>
      <c r="E278" s="306">
        <f>+sum!I278/quantity!I278</f>
        <v>130.31526315789475</v>
      </c>
      <c r="F278" s="306">
        <f>+sum!J278/quantity!J278</f>
        <v>268.35825242718448</v>
      </c>
      <c r="G278" s="306">
        <f>+sum!K278/quantity!K278</f>
        <v>430.8221872541306</v>
      </c>
      <c r="H278" s="306">
        <f>+sum!L278/quantity!L278</f>
        <v>197.30830536912751</v>
      </c>
      <c r="I278" s="306">
        <f>+sum!M278/quantity!M278</f>
        <v>232.62641723356009</v>
      </c>
      <c r="J278" s="469">
        <f>+sum!N278/quantity!N278</f>
        <v>344.67797724873498</v>
      </c>
      <c r="K278" s="469">
        <f>+sum!O278/quantity!O278</f>
        <v>350.9441471230935</v>
      </c>
      <c r="L278" s="469"/>
      <c r="M278" s="300">
        <f t="shared" si="33"/>
        <v>309.49031837273668</v>
      </c>
      <c r="N278" s="37">
        <f t="shared" si="33"/>
        <v>637.3334862625336</v>
      </c>
      <c r="O278" s="37">
        <f t="shared" si="33"/>
        <v>1023.1748197735342</v>
      </c>
      <c r="P278" s="37">
        <f t="shared" si="29"/>
        <v>468.5944590564792</v>
      </c>
      <c r="Q278" s="306">
        <f t="shared" si="30"/>
        <v>552.47268959040548</v>
      </c>
      <c r="R278" s="37">
        <f t="shared" si="31"/>
        <v>26.662389608262909</v>
      </c>
      <c r="S278" s="37">
        <f t="shared" si="31"/>
        <v>70.571713467387781</v>
      </c>
      <c r="T278" s="37">
        <f t="shared" si="31"/>
        <v>142.95031482254274</v>
      </c>
      <c r="U278" s="37">
        <f t="shared" si="31"/>
        <v>275.74301845191638</v>
      </c>
      <c r="V278" s="315">
        <f t="shared" si="31"/>
        <v>123.25874338801893</v>
      </c>
      <c r="W278" s="334">
        <f t="shared" si="32"/>
        <v>150.15550405960204</v>
      </c>
      <c r="X278" s="325"/>
      <c r="Y278" s="327"/>
      <c r="Z278" s="327"/>
      <c r="AA278" s="327"/>
      <c r="AB278" s="345"/>
      <c r="AC278" s="327"/>
      <c r="AD278" s="327"/>
      <c r="AE278" s="345"/>
      <c r="AF278" s="345"/>
      <c r="AG278" s="345"/>
      <c r="AH278" s="345"/>
      <c r="AI278" s="345"/>
      <c r="AJ278" s="345"/>
      <c r="AK278" s="345"/>
      <c r="AL278" s="292"/>
      <c r="AM278" s="292"/>
      <c r="AN278" s="46"/>
      <c r="AO278" s="345"/>
      <c r="AP278" s="345"/>
      <c r="AQ278" s="345"/>
      <c r="AR278" s="292"/>
      <c r="AS278" s="292"/>
      <c r="AT278" s="345"/>
      <c r="AU278" s="345"/>
      <c r="AV278" s="46"/>
      <c r="AW278" s="46"/>
      <c r="AX278" s="292"/>
      <c r="AY278" s="292"/>
      <c r="AZ278" s="347"/>
      <c r="BA278" s="6"/>
      <c r="BB278" s="46"/>
      <c r="BC278" s="292"/>
      <c r="BD278" s="292"/>
    </row>
    <row r="279" spans="1:56" ht="13.5" thickBot="1">
      <c r="A279" s="35"/>
      <c r="B279" s="130" t="s">
        <v>297</v>
      </c>
      <c r="C279" s="130" t="s">
        <v>381</v>
      </c>
      <c r="D279" s="306">
        <f>+sum!H279/quantity!H279</f>
        <v>97.063829787234042</v>
      </c>
      <c r="E279" s="306">
        <f>+sum!I279/quantity!I279</f>
        <v>45.665770609318997</v>
      </c>
      <c r="F279" s="306">
        <f>+sum!J279/quantity!J279</f>
        <v>157.08469945355191</v>
      </c>
      <c r="G279" s="306">
        <f>+sum!K279/quantity!K279</f>
        <v>137.86255924170615</v>
      </c>
      <c r="H279" s="306">
        <f>+sum!L279/quantity!L279</f>
        <v>74.610294117647058</v>
      </c>
      <c r="I279" s="306">
        <f>+sum!M279/quantity!M279</f>
        <v>98.177842565597672</v>
      </c>
      <c r="J279" s="469">
        <f>+sum!N279/quantity!N279</f>
        <v>248.2194732785664</v>
      </c>
      <c r="K279" s="469">
        <f>+sum!O279/quantity!O279</f>
        <v>160.01645809321923</v>
      </c>
      <c r="L279" s="469"/>
      <c r="M279" s="300">
        <f t="shared" si="33"/>
        <v>47.047155165234386</v>
      </c>
      <c r="N279" s="37">
        <f t="shared" si="33"/>
        <v>161.83649439537351</v>
      </c>
      <c r="O279" s="37">
        <f t="shared" si="33"/>
        <v>142.03288654888621</v>
      </c>
      <c r="P279" s="37">
        <f t="shared" si="29"/>
        <v>76.867247337339137</v>
      </c>
      <c r="Q279" s="306">
        <f t="shared" si="30"/>
        <v>101.14771154281215</v>
      </c>
      <c r="R279" s="37">
        <f t="shared" si="31"/>
        <v>61.462224656478767</v>
      </c>
      <c r="S279" s="37">
        <f t="shared" si="31"/>
        <v>24.73011679992975</v>
      </c>
      <c r="T279" s="37">
        <f t="shared" si="31"/>
        <v>83.676604082755773</v>
      </c>
      <c r="U279" s="37">
        <f t="shared" si="31"/>
        <v>88.237419848551951</v>
      </c>
      <c r="V279" s="315">
        <f t="shared" si="31"/>
        <v>46.609143388804441</v>
      </c>
      <c r="W279" s="334">
        <f t="shared" si="32"/>
        <v>63.371751210527641</v>
      </c>
      <c r="X279" s="325"/>
      <c r="Y279" s="327"/>
      <c r="Z279" s="327"/>
      <c r="AA279" s="327"/>
      <c r="AB279" s="345"/>
      <c r="AC279" s="327"/>
      <c r="AD279" s="327"/>
      <c r="AE279" s="345"/>
      <c r="AF279" s="345"/>
      <c r="AG279" s="345"/>
      <c r="AH279" s="345"/>
      <c r="AI279" s="345"/>
      <c r="AJ279" s="345"/>
      <c r="AK279" s="345"/>
      <c r="AL279" s="292"/>
      <c r="AM279" s="292"/>
      <c r="AN279" s="46"/>
      <c r="AO279" s="345"/>
      <c r="AP279" s="345"/>
      <c r="AQ279" s="345"/>
      <c r="AR279" s="292"/>
      <c r="AS279" s="292"/>
      <c r="AT279" s="345"/>
      <c r="AU279" s="345"/>
      <c r="AV279" s="46"/>
      <c r="AW279" s="46"/>
      <c r="AX279" s="292"/>
      <c r="AY279" s="292"/>
      <c r="AZ279" s="347"/>
      <c r="BA279" s="6"/>
      <c r="BB279" s="46"/>
      <c r="BC279" s="292"/>
      <c r="BD279" s="292"/>
    </row>
    <row r="280" spans="1:56" ht="13.5" thickBot="1">
      <c r="A280" s="35"/>
      <c r="B280" s="130" t="s">
        <v>298</v>
      </c>
      <c r="C280" s="130" t="s">
        <v>370</v>
      </c>
      <c r="D280" s="306">
        <f>+sum!H280/quantity!H280</f>
        <v>41.206072106261857</v>
      </c>
      <c r="E280" s="306">
        <f>+sum!I280/quantity!I280</f>
        <v>108.58745247148289</v>
      </c>
      <c r="F280" s="306">
        <f>+sum!J280/quantity!J280</f>
        <v>70.8597027972028</v>
      </c>
      <c r="G280" s="306">
        <f>+sum!K280/quantity!K280</f>
        <v>165.16707021791768</v>
      </c>
      <c r="H280" s="306">
        <f>+sum!L280/quantity!L280</f>
        <v>127.46456223942823</v>
      </c>
      <c r="I280" s="306">
        <f>+sum!M280/quantity!M280</f>
        <v>85.982750995134893</v>
      </c>
      <c r="J280" s="469">
        <f>+sum!N280/quantity!N280</f>
        <v>123.71267123287672</v>
      </c>
      <c r="K280" s="469">
        <f>+sum!O280/quantity!O280</f>
        <v>269.73505736902962</v>
      </c>
      <c r="L280" s="469"/>
      <c r="M280" s="300">
        <f t="shared" si="33"/>
        <v>263.52293951109567</v>
      </c>
      <c r="N280" s="37">
        <f t="shared" si="33"/>
        <v>171.96422559876714</v>
      </c>
      <c r="O280" s="37">
        <f t="shared" si="33"/>
        <v>400.83187204057282</v>
      </c>
      <c r="P280" s="37">
        <f t="shared" si="29"/>
        <v>309.33441535199893</v>
      </c>
      <c r="Q280" s="306">
        <f t="shared" si="30"/>
        <v>208.66524422275273</v>
      </c>
      <c r="R280" s="37">
        <f t="shared" si="31"/>
        <v>26.09228243474092</v>
      </c>
      <c r="S280" s="37">
        <f t="shared" si="31"/>
        <v>58.805103840262085</v>
      </c>
      <c r="T280" s="37">
        <f t="shared" si="31"/>
        <v>37.745874149483953</v>
      </c>
      <c r="U280" s="37">
        <f t="shared" si="31"/>
        <v>105.71337279777384</v>
      </c>
      <c r="V280" s="315">
        <f t="shared" si="31"/>
        <v>79.627270320644811</v>
      </c>
      <c r="W280" s="334">
        <f t="shared" si="32"/>
        <v>55.500073764808597</v>
      </c>
      <c r="X280" s="325"/>
      <c r="Y280" s="327"/>
      <c r="Z280" s="327"/>
      <c r="AA280" s="327"/>
      <c r="AB280" s="345"/>
      <c r="AC280" s="327"/>
      <c r="AD280" s="327"/>
      <c r="AE280" s="345"/>
      <c r="AF280" s="345"/>
      <c r="AG280" s="345"/>
      <c r="AH280" s="345"/>
      <c r="AI280" s="345"/>
      <c r="AJ280" s="345"/>
      <c r="AK280" s="345"/>
      <c r="AL280" s="292"/>
      <c r="AM280" s="292"/>
      <c r="AN280" s="46"/>
      <c r="AO280" s="345"/>
      <c r="AP280" s="345"/>
      <c r="AQ280" s="345"/>
      <c r="AR280" s="292"/>
      <c r="AS280" s="292"/>
      <c r="AT280" s="345"/>
      <c r="AU280" s="345"/>
      <c r="AV280" s="46"/>
      <c r="AW280" s="46"/>
      <c r="AX280" s="292"/>
      <c r="AY280" s="292"/>
      <c r="AZ280" s="347"/>
      <c r="BA280" s="6"/>
      <c r="BB280" s="46"/>
      <c r="BC280" s="292"/>
      <c r="BD280" s="292"/>
    </row>
    <row r="281" spans="1:56" ht="13.5" thickBot="1">
      <c r="A281" s="35"/>
      <c r="B281" s="130" t="s">
        <v>299</v>
      </c>
      <c r="C281" s="130" t="s">
        <v>381</v>
      </c>
      <c r="D281" s="306">
        <f>+sum!H281/quantity!H281</f>
        <v>26.466397355857509</v>
      </c>
      <c r="E281" s="306">
        <f>+sum!I281/quantity!I281</f>
        <v>61.088619402985074</v>
      </c>
      <c r="F281" s="306">
        <f>+sum!J281/quantity!J281</f>
        <v>179.07693938109369</v>
      </c>
      <c r="G281" s="306">
        <f>+sum!K281/quantity!K281</f>
        <v>129.84396671289875</v>
      </c>
      <c r="H281" s="306">
        <f>+sum!L281/quantity!L281</f>
        <v>145.75418460066953</v>
      </c>
      <c r="I281" s="306">
        <f>+sum!M281/quantity!M281</f>
        <v>167.44361602982292</v>
      </c>
      <c r="J281" s="469">
        <f>+sum!N281/quantity!N281</f>
        <v>144.10246118989562</v>
      </c>
      <c r="K281" s="469">
        <f>+sum!O281/quantity!O281</f>
        <v>173.75132041498088</v>
      </c>
      <c r="L281" s="469"/>
      <c r="M281" s="300">
        <f t="shared" si="33"/>
        <v>230.81577209625402</v>
      </c>
      <c r="N281" s="37">
        <f t="shared" si="33"/>
        <v>676.62000601476132</v>
      </c>
      <c r="O281" s="37">
        <f t="shared" si="33"/>
        <v>490.59932474777054</v>
      </c>
      <c r="P281" s="37">
        <f t="shared" si="29"/>
        <v>550.71410982353211</v>
      </c>
      <c r="Q281" s="306">
        <f t="shared" si="30"/>
        <v>632.66493651718906</v>
      </c>
      <c r="R281" s="37">
        <f t="shared" si="31"/>
        <v>16.758906625661428</v>
      </c>
      <c r="S281" s="37">
        <f t="shared" si="31"/>
        <v>33.082299342036762</v>
      </c>
      <c r="T281" s="37">
        <f t="shared" si="31"/>
        <v>95.391532142022456</v>
      </c>
      <c r="U281" s="37">
        <f t="shared" si="31"/>
        <v>83.10520759708524</v>
      </c>
      <c r="V281" s="315">
        <f t="shared" si="31"/>
        <v>91.052820122365176</v>
      </c>
      <c r="W281" s="334">
        <f t="shared" si="32"/>
        <v>108.08136438466929</v>
      </c>
      <c r="X281" s="325"/>
      <c r="Y281" s="327"/>
      <c r="Z281" s="327"/>
      <c r="AA281" s="327"/>
      <c r="AB281" s="345"/>
      <c r="AC281" s="327"/>
      <c r="AD281" s="327"/>
      <c r="AE281" s="345"/>
      <c r="AF281" s="345"/>
      <c r="AG281" s="345"/>
      <c r="AH281" s="345"/>
      <c r="AI281" s="345"/>
      <c r="AJ281" s="345"/>
      <c r="AK281" s="345"/>
      <c r="AL281" s="292"/>
      <c r="AM281" s="292"/>
      <c r="AN281" s="46"/>
      <c r="AO281" s="345"/>
      <c r="AP281" s="345"/>
      <c r="AQ281" s="345"/>
      <c r="AR281" s="292"/>
      <c r="AS281" s="292"/>
      <c r="AT281" s="345"/>
      <c r="AU281" s="345"/>
      <c r="AV281" s="46"/>
      <c r="AW281" s="46"/>
      <c r="AX281" s="292"/>
      <c r="AY281" s="292"/>
      <c r="AZ281" s="347"/>
      <c r="BA281" s="6"/>
      <c r="BB281" s="46"/>
      <c r="BC281" s="292"/>
      <c r="BD281" s="292"/>
    </row>
    <row r="282" spans="1:56" ht="13.5" thickBot="1">
      <c r="A282" s="35"/>
      <c r="B282" s="130" t="s">
        <v>300</v>
      </c>
      <c r="C282" s="130" t="s">
        <v>381</v>
      </c>
      <c r="D282" s="306">
        <f>+sum!H282/quantity!H282</f>
        <v>43.524888888888889</v>
      </c>
      <c r="E282" s="306">
        <f>+sum!I282/quantity!I282</f>
        <v>43.25874787213921</v>
      </c>
      <c r="F282" s="306">
        <f>+sum!J282/quantity!J282</f>
        <v>139.71807909604519</v>
      </c>
      <c r="G282" s="306">
        <f>+sum!K282/quantity!K282</f>
        <v>145.31769856160099</v>
      </c>
      <c r="H282" s="306">
        <f>+sum!L282/quantity!L282</f>
        <v>540.65649452269167</v>
      </c>
      <c r="I282" s="306">
        <f>+sum!M282/quantity!M282</f>
        <v>161.57202797202797</v>
      </c>
      <c r="J282" s="469">
        <f>+sum!N282/quantity!N282</f>
        <v>141.22892138653242</v>
      </c>
      <c r="K282" s="469">
        <f>+sum!O282/quantity!O282</f>
        <v>163.35474960970339</v>
      </c>
      <c r="L282" s="469"/>
      <c r="M282" s="300">
        <f t="shared" si="33"/>
        <v>99.388531427549225</v>
      </c>
      <c r="N282" s="37">
        <f t="shared" si="33"/>
        <v>321.00731940458246</v>
      </c>
      <c r="O282" s="37">
        <f t="shared" si="33"/>
        <v>333.87264682644127</v>
      </c>
      <c r="P282" s="37">
        <f t="shared" si="29"/>
        <v>1242.1777707529345</v>
      </c>
      <c r="Q282" s="306">
        <f t="shared" si="30"/>
        <v>371.21755413205517</v>
      </c>
      <c r="R282" s="37">
        <f t="shared" si="31"/>
        <v>27.560590849352646</v>
      </c>
      <c r="S282" s="37">
        <f t="shared" si="31"/>
        <v>23.426603191459179</v>
      </c>
      <c r="T282" s="37">
        <f t="shared" si="31"/>
        <v>74.425672445455831</v>
      </c>
      <c r="U282" s="37">
        <f t="shared" si="31"/>
        <v>93.009000050002371</v>
      </c>
      <c r="V282" s="315">
        <f t="shared" si="31"/>
        <v>337.74878353329296</v>
      </c>
      <c r="W282" s="334">
        <f t="shared" si="32"/>
        <v>104.29137666559028</v>
      </c>
      <c r="X282" s="325"/>
      <c r="Y282" s="327"/>
      <c r="Z282" s="327"/>
      <c r="AA282" s="327"/>
      <c r="AB282" s="345"/>
      <c r="AC282" s="327"/>
      <c r="AD282" s="327"/>
      <c r="AE282" s="345"/>
      <c r="AF282" s="345"/>
      <c r="AG282" s="345"/>
      <c r="AH282" s="345"/>
      <c r="AI282" s="345"/>
      <c r="AJ282" s="345"/>
      <c r="AK282" s="345"/>
      <c r="AL282" s="292"/>
      <c r="AM282" s="292"/>
      <c r="AN282" s="46"/>
      <c r="AO282" s="345"/>
      <c r="AP282" s="345"/>
      <c r="AQ282" s="345"/>
      <c r="AR282" s="292"/>
      <c r="AS282" s="292"/>
      <c r="AT282" s="345"/>
      <c r="AU282" s="345"/>
      <c r="AV282" s="46"/>
      <c r="AW282" s="46"/>
      <c r="AX282" s="292"/>
      <c r="AY282" s="292"/>
      <c r="AZ282" s="347"/>
      <c r="BA282" s="6"/>
      <c r="BB282" s="46"/>
      <c r="BC282" s="292"/>
      <c r="BD282" s="292"/>
    </row>
    <row r="283" spans="1:56" ht="13.5" thickBot="1">
      <c r="A283" s="35"/>
      <c r="B283" s="130" t="s">
        <v>301</v>
      </c>
      <c r="C283" s="130" t="s">
        <v>381</v>
      </c>
      <c r="D283" s="306">
        <f>+sum!H283/quantity!H283</f>
        <v>91.867210250436813</v>
      </c>
      <c r="E283" s="306">
        <f>+sum!I283/quantity!I283</f>
        <v>54.41957657409953</v>
      </c>
      <c r="F283" s="306">
        <f>+sum!J283/quantity!J283</f>
        <v>152.86133768352366</v>
      </c>
      <c r="G283" s="306">
        <f>+sum!K283/quantity!K283</f>
        <v>179.38131962296487</v>
      </c>
      <c r="H283" s="306">
        <f>+sum!L283/quantity!L283</f>
        <v>125.49867841409691</v>
      </c>
      <c r="I283" s="306">
        <f>+sum!M283/quantity!M283</f>
        <v>125.68449197860963</v>
      </c>
      <c r="J283" s="469">
        <f>+sum!N283/quantity!N283</f>
        <v>266.34110059600124</v>
      </c>
      <c r="K283" s="469">
        <f>+sum!O283/quantity!O283</f>
        <v>142.66408491682887</v>
      </c>
      <c r="L283" s="469"/>
      <c r="M283" s="300">
        <f t="shared" si="33"/>
        <v>59.237214699072425</v>
      </c>
      <c r="N283" s="37">
        <f t="shared" si="33"/>
        <v>166.39379520376457</v>
      </c>
      <c r="O283" s="37">
        <f t="shared" si="33"/>
        <v>195.26152925941489</v>
      </c>
      <c r="P283" s="37">
        <f t="shared" si="29"/>
        <v>136.60878356050893</v>
      </c>
      <c r="Q283" s="306">
        <f t="shared" si="30"/>
        <v>136.81104676628843</v>
      </c>
      <c r="R283" s="37">
        <f t="shared" si="31"/>
        <v>58.171649803570112</v>
      </c>
      <c r="S283" s="37">
        <f t="shared" si="31"/>
        <v>29.470705671296933</v>
      </c>
      <c r="T283" s="37">
        <f t="shared" si="31"/>
        <v>81.426884205783324</v>
      </c>
      <c r="U283" s="37">
        <f t="shared" si="31"/>
        <v>114.81104731857114</v>
      </c>
      <c r="V283" s="315">
        <f t="shared" si="31"/>
        <v>78.399180253661342</v>
      </c>
      <c r="W283" s="334">
        <f t="shared" si="32"/>
        <v>81.126720129017727</v>
      </c>
      <c r="X283" s="325"/>
      <c r="Y283" s="340"/>
      <c r="Z283" s="340"/>
      <c r="AA283" s="340"/>
      <c r="AB283" s="348"/>
      <c r="AC283" s="340"/>
      <c r="AD283" s="327"/>
      <c r="AE283" s="345"/>
      <c r="AF283" s="345"/>
      <c r="AG283" s="345"/>
      <c r="AH283" s="345"/>
      <c r="AI283" s="345"/>
      <c r="AJ283" s="345"/>
      <c r="AK283" s="345"/>
      <c r="AL283" s="292"/>
      <c r="AM283" s="292"/>
      <c r="AN283" s="46"/>
      <c r="AO283" s="345"/>
      <c r="AP283" s="345"/>
      <c r="AQ283" s="345"/>
      <c r="AR283" s="292"/>
      <c r="AS283" s="292"/>
      <c r="AT283" s="345"/>
      <c r="AU283" s="345"/>
      <c r="AV283" s="46"/>
      <c r="AW283" s="46"/>
      <c r="AX283" s="292"/>
      <c r="AY283" s="292"/>
      <c r="AZ283" s="347"/>
      <c r="BA283" s="6"/>
      <c r="BB283" s="46"/>
      <c r="BC283" s="292"/>
      <c r="BD283" s="292"/>
    </row>
    <row r="284" spans="1:56" ht="13.5" thickBot="1">
      <c r="A284" s="35"/>
      <c r="B284" s="130" t="s">
        <v>302</v>
      </c>
      <c r="C284" s="130" t="s">
        <v>381</v>
      </c>
      <c r="D284" s="306">
        <f>+sum!H284/quantity!H284</f>
        <v>76.169526627218929</v>
      </c>
      <c r="E284" s="306">
        <f>+sum!I284/quantity!I284</f>
        <v>45.834246180455466</v>
      </c>
      <c r="F284" s="306">
        <f>+sum!J284/quantity!J284</f>
        <v>127.5228558989987</v>
      </c>
      <c r="G284" s="306">
        <f>+sum!K284/quantity!K284</f>
        <v>231.40820734341253</v>
      </c>
      <c r="H284" s="306">
        <f>+sum!L284/quantity!L284</f>
        <v>1615.0410256410257</v>
      </c>
      <c r="I284" s="306">
        <f>+sum!M284/quantity!M284</f>
        <v>201.31967721911855</v>
      </c>
      <c r="J284" s="469">
        <f>+sum!N284/quantity!N284</f>
        <v>162.33222958057394</v>
      </c>
      <c r="K284" s="469">
        <f>+sum!O284/quantity!O284</f>
        <v>150.65324935710237</v>
      </c>
      <c r="L284" s="469"/>
      <c r="M284" s="300">
        <f t="shared" si="33"/>
        <v>60.173993734755271</v>
      </c>
      <c r="N284" s="37">
        <f t="shared" si="33"/>
        <v>167.41978261609523</v>
      </c>
      <c r="O284" s="37">
        <f t="shared" si="33"/>
        <v>303.80680777490818</v>
      </c>
      <c r="P284" s="37">
        <f t="shared" si="29"/>
        <v>2120.3243569376418</v>
      </c>
      <c r="Q284" s="306">
        <f t="shared" si="30"/>
        <v>264.30475038186415</v>
      </c>
      <c r="R284" s="37">
        <f t="shared" si="31"/>
        <v>48.23164888302702</v>
      </c>
      <c r="S284" s="37">
        <f t="shared" si="31"/>
        <v>24.821354076702857</v>
      </c>
      <c r="T284" s="37">
        <f t="shared" si="31"/>
        <v>67.929464560729073</v>
      </c>
      <c r="U284" s="37">
        <f t="shared" si="31"/>
        <v>148.1102865061593</v>
      </c>
      <c r="V284" s="315">
        <f t="shared" si="31"/>
        <v>1008.9181343288649</v>
      </c>
      <c r="W284" s="334">
        <f t="shared" si="32"/>
        <v>129.94765585717008</v>
      </c>
      <c r="X284" s="325"/>
      <c r="Y284" s="340"/>
      <c r="Z284" s="340"/>
      <c r="AA284" s="340"/>
      <c r="AB284" s="348"/>
      <c r="AC284" s="340"/>
      <c r="AD284" s="327"/>
      <c r="AE284" s="345"/>
      <c r="AF284" s="345"/>
      <c r="AG284" s="345"/>
      <c r="AH284" s="345"/>
      <c r="AI284" s="345"/>
      <c r="AJ284" s="345"/>
      <c r="AK284" s="345"/>
      <c r="AL284" s="292"/>
      <c r="AM284" s="292"/>
      <c r="AN284" s="46"/>
      <c r="AO284" s="345"/>
      <c r="AP284" s="345"/>
      <c r="AQ284" s="345"/>
      <c r="AR284" s="292"/>
      <c r="AS284" s="292"/>
      <c r="AT284" s="345"/>
      <c r="AU284" s="345"/>
      <c r="AV284" s="46"/>
      <c r="AW284" s="46"/>
      <c r="AX284" s="292"/>
      <c r="AY284" s="292"/>
      <c r="AZ284" s="347"/>
      <c r="BA284" s="6"/>
      <c r="BB284" s="46"/>
      <c r="BC284" s="292"/>
      <c r="BD284" s="292"/>
    </row>
    <row r="285" spans="1:56" ht="13.5" thickBot="1">
      <c r="A285" s="60"/>
      <c r="B285" s="130" t="s">
        <v>303</v>
      </c>
      <c r="C285" s="130" t="s">
        <v>381</v>
      </c>
      <c r="D285" s="306">
        <f>+sum!H285/quantity!H285</f>
        <v>46.982678580342437</v>
      </c>
      <c r="E285" s="306">
        <f>+sum!I285/quantity!I285</f>
        <v>203.91397849462365</v>
      </c>
      <c r="F285" s="306">
        <f>+sum!J285/quantity!J285</f>
        <v>106.788</v>
      </c>
      <c r="G285" s="306">
        <f>+sum!K285/quantity!K285</f>
        <v>126.22423522423523</v>
      </c>
      <c r="H285" s="306">
        <f>+sum!L285/quantity!L285</f>
        <v>175.44106876441069</v>
      </c>
      <c r="I285" s="306">
        <f>+sum!M285/quantity!M285</f>
        <v>183.94957095709572</v>
      </c>
      <c r="J285" s="469">
        <f>+sum!N285/quantity!N285</f>
        <v>168.24368750668182</v>
      </c>
      <c r="K285" s="469">
        <f>+sum!O285/quantity!O285</f>
        <v>154.61834932557491</v>
      </c>
      <c r="L285" s="469"/>
      <c r="M285" s="300">
        <f t="shared" si="33"/>
        <v>434.0194826183054</v>
      </c>
      <c r="N285" s="37">
        <f t="shared" si="33"/>
        <v>227.29227712589406</v>
      </c>
      <c r="O285" s="37">
        <f t="shared" si="33"/>
        <v>268.66121523570916</v>
      </c>
      <c r="P285" s="37">
        <f t="shared" si="29"/>
        <v>373.41648893942642</v>
      </c>
      <c r="Q285" s="306">
        <f t="shared" si="30"/>
        <v>391.52635932098656</v>
      </c>
      <c r="R285" s="37">
        <f t="shared" si="31"/>
        <v>29.750113427400827</v>
      </c>
      <c r="S285" s="37">
        <f t="shared" si="31"/>
        <v>110.42880560262176</v>
      </c>
      <c r="T285" s="37">
        <f t="shared" si="31"/>
        <v>56.884325640076064</v>
      </c>
      <c r="U285" s="37">
        <f t="shared" si="31"/>
        <v>80.788438135811504</v>
      </c>
      <c r="V285" s="315">
        <f t="shared" si="31"/>
        <v>109.59825352560071</v>
      </c>
      <c r="W285" s="334">
        <f t="shared" si="32"/>
        <v>118.73561428269919</v>
      </c>
      <c r="X285" s="325"/>
      <c r="Y285" s="337"/>
      <c r="Z285" s="339"/>
      <c r="AA285" s="340"/>
      <c r="AB285" s="348"/>
      <c r="AC285" s="339"/>
      <c r="AD285" s="327"/>
      <c r="AE285" s="46"/>
      <c r="AF285" s="345"/>
      <c r="AG285" s="345"/>
      <c r="AH285" s="64"/>
      <c r="AI285" s="64"/>
      <c r="AJ285" s="345"/>
      <c r="AK285" s="345"/>
      <c r="AL285" s="292"/>
      <c r="AM285" s="292"/>
      <c r="AN285" s="46"/>
      <c r="AO285" s="345"/>
      <c r="AP285" s="345"/>
      <c r="AQ285" s="345"/>
      <c r="AR285" s="292"/>
      <c r="AS285" s="292"/>
      <c r="AT285" s="46"/>
      <c r="AU285" s="345"/>
      <c r="AV285" s="46"/>
      <c r="AW285" s="46"/>
      <c r="AX285" s="292"/>
      <c r="AY285" s="292"/>
      <c r="AZ285" s="347"/>
      <c r="BA285" s="6"/>
      <c r="BB285" s="46"/>
      <c r="BC285" s="292"/>
      <c r="BD285" s="292"/>
    </row>
    <row r="286" spans="1:56" ht="13.5" thickBot="1">
      <c r="A286" s="110"/>
      <c r="B286" s="134" t="s">
        <v>293</v>
      </c>
      <c r="C286" s="134" t="s">
        <v>370</v>
      </c>
      <c r="D286" s="306">
        <f>+sum!H286/quantity!H286</f>
        <v>249.01736434108528</v>
      </c>
      <c r="E286" s="306">
        <f>+sum!I286/quantity!I286</f>
        <v>212.68725522734815</v>
      </c>
      <c r="F286" s="306">
        <f>+sum!J286/quantity!J286</f>
        <v>223.28560433922158</v>
      </c>
      <c r="G286" s="306">
        <f>+sum!K286/quantity!K286</f>
        <v>213.50218739181065</v>
      </c>
      <c r="H286" s="306">
        <f>+sum!L286/quantity!L286</f>
        <v>192.58601732723139</v>
      </c>
      <c r="I286" s="306">
        <f>+sum!M286/quantity!M286</f>
        <v>158.32593065607114</v>
      </c>
      <c r="J286" s="469">
        <f>+sum!N286/quantity!N286</f>
        <v>258.62487449394155</v>
      </c>
      <c r="K286" s="469">
        <f>+sum!O286/quantity!O286</f>
        <v>212.17879889441738</v>
      </c>
      <c r="L286" s="469"/>
      <c r="M286" s="303">
        <f t="shared" si="33"/>
        <v>85.410612143507038</v>
      </c>
      <c r="N286" s="112">
        <f t="shared" si="33"/>
        <v>89.666680446180351</v>
      </c>
      <c r="O286" s="112">
        <f t="shared" si="33"/>
        <v>85.737871315420151</v>
      </c>
      <c r="P286" s="112">
        <f t="shared" si="29"/>
        <v>77.338388765307755</v>
      </c>
      <c r="Q286" s="306">
        <f t="shared" si="30"/>
        <v>63.580277252958219</v>
      </c>
      <c r="R286" s="112">
        <f t="shared" si="31"/>
        <v>157.68140639046743</v>
      </c>
      <c r="S286" s="112">
        <f t="shared" si="31"/>
        <v>115.1799387910784</v>
      </c>
      <c r="T286" s="112">
        <f t="shared" si="31"/>
        <v>118.94080821790331</v>
      </c>
      <c r="U286" s="112">
        <f t="shared" si="31"/>
        <v>136.64973471474826</v>
      </c>
      <c r="V286" s="318">
        <f t="shared" si="31"/>
        <v>120.30872418395424</v>
      </c>
      <c r="W286" s="334">
        <f t="shared" si="32"/>
        <v>102.19608850141482</v>
      </c>
      <c r="X286" s="332"/>
      <c r="Y286" s="338"/>
      <c r="Z286" s="362"/>
      <c r="AA286" s="373"/>
      <c r="AB286" s="374"/>
      <c r="AC286" s="362"/>
      <c r="AD286" s="360"/>
      <c r="AE286" s="358"/>
      <c r="AF286" s="361"/>
      <c r="AG286" s="361"/>
      <c r="AH286" s="358"/>
      <c r="AI286" s="358"/>
      <c r="AJ286" s="361"/>
      <c r="AK286" s="361"/>
      <c r="AL286" s="359"/>
      <c r="AM286" s="359"/>
      <c r="AN286" s="358"/>
      <c r="AO286" s="361"/>
      <c r="AP286" s="361"/>
      <c r="AQ286" s="361"/>
      <c r="AR286" s="359"/>
      <c r="AS286" s="359"/>
      <c r="AT286" s="358"/>
      <c r="AU286" s="361"/>
      <c r="AV286" s="358"/>
      <c r="AW286" s="358"/>
      <c r="AX286" s="359"/>
      <c r="AY286" s="359"/>
      <c r="AZ286" s="358"/>
      <c r="BA286" s="113"/>
      <c r="BB286" s="358"/>
      <c r="BC286" s="359"/>
      <c r="BD286" s="359"/>
    </row>
    <row r="287" spans="1:56" ht="13.5" thickBot="1">
      <c r="A287" s="56"/>
      <c r="B287" s="131" t="s">
        <v>304</v>
      </c>
      <c r="C287" s="131"/>
      <c r="D287" s="310">
        <f>+sum!H287/quantity!H287</f>
        <v>162.9881276500781</v>
      </c>
      <c r="E287" s="310">
        <f>+sum!I287/quantity!I287</f>
        <v>163.87199202028179</v>
      </c>
      <c r="F287" s="310">
        <f>+sum!J287/quantity!J287</f>
        <v>165.01896872431544</v>
      </c>
      <c r="G287" s="310">
        <f>+sum!K287/quantity!K287</f>
        <v>123.48478512609367</v>
      </c>
      <c r="H287" s="310">
        <f>+sum!L287/quantity!L287</f>
        <v>118.91898477157361</v>
      </c>
      <c r="I287" s="310">
        <f>+sum!M287/quantity!M287</f>
        <v>154.94473295174558</v>
      </c>
      <c r="J287" s="470">
        <f>+sum!N287/quantity!N287</f>
        <v>177.33465219767399</v>
      </c>
      <c r="K287" s="470">
        <f>+sum!O287/quantity!O287</f>
        <v>160.85910988855701</v>
      </c>
      <c r="L287" s="470"/>
      <c r="M287" s="299">
        <f t="shared" si="33"/>
        <v>100.54228757821015</v>
      </c>
      <c r="N287" s="25">
        <f t="shared" si="33"/>
        <v>101.24600552415535</v>
      </c>
      <c r="O287" s="25">
        <f t="shared" si="33"/>
        <v>75.763055203140439</v>
      </c>
      <c r="P287" s="25">
        <f t="shared" si="29"/>
        <v>72.961746653647523</v>
      </c>
      <c r="Q287" s="25">
        <f t="shared" si="30"/>
        <v>95.065042580524022</v>
      </c>
      <c r="R287" s="25">
        <f t="shared" si="31"/>
        <v>103.20644610795553</v>
      </c>
      <c r="S287" s="25">
        <f t="shared" si="31"/>
        <v>88.744226776974983</v>
      </c>
      <c r="T287" s="25">
        <f t="shared" si="31"/>
        <v>87.903067326885846</v>
      </c>
      <c r="U287" s="25">
        <f t="shared" si="31"/>
        <v>79.035083129249657</v>
      </c>
      <c r="V287" s="314">
        <f t="shared" si="31"/>
        <v>74.288837464297657</v>
      </c>
      <c r="W287" s="314">
        <f t="shared" si="32"/>
        <v>100.01359585223118</v>
      </c>
      <c r="X287" s="323"/>
      <c r="Y287" s="341"/>
      <c r="Z287" s="341"/>
      <c r="AA287" s="341"/>
      <c r="AB287" s="370"/>
      <c r="AC287" s="341"/>
      <c r="AD287" s="324"/>
      <c r="AE287" s="344"/>
      <c r="AF287" s="344"/>
      <c r="AG287" s="344"/>
      <c r="AH287" s="344"/>
      <c r="AI287" s="344"/>
      <c r="AJ287" s="344"/>
      <c r="AK287" s="344"/>
      <c r="AL287" s="343"/>
      <c r="AM287" s="343"/>
      <c r="AN287" s="344"/>
      <c r="AO287" s="344"/>
      <c r="AP287" s="344"/>
      <c r="AQ287" s="344"/>
      <c r="AR287" s="343"/>
      <c r="AS287" s="343"/>
      <c r="AT287" s="344"/>
      <c r="AU287" s="344"/>
      <c r="AV287" s="93"/>
      <c r="AW287" s="93"/>
      <c r="AX287" s="343"/>
      <c r="AY287" s="343"/>
      <c r="AZ287" s="93"/>
      <c r="BA287" s="26"/>
      <c r="BB287" s="93"/>
      <c r="BC287" s="343"/>
      <c r="BD287" s="343"/>
    </row>
    <row r="288" spans="1:56" ht="13.5" thickBot="1">
      <c r="A288" s="35"/>
      <c r="B288" s="130" t="s">
        <v>305</v>
      </c>
      <c r="C288" s="130" t="s">
        <v>413</v>
      </c>
      <c r="D288" s="306">
        <f>+sum!H288/quantity!H288</f>
        <v>98.555885262116718</v>
      </c>
      <c r="E288" s="306">
        <f>+sum!I288/quantity!I288</f>
        <v>100.53335170893054</v>
      </c>
      <c r="F288" s="306">
        <f>+sum!J288/quantity!J288</f>
        <v>104.8631090487239</v>
      </c>
      <c r="G288" s="306">
        <f>+sum!K288/quantity!K288</f>
        <v>116.52503912363068</v>
      </c>
      <c r="H288" s="306">
        <f>+sum!L288/quantity!L288</f>
        <v>75.655905019787539</v>
      </c>
      <c r="I288" s="306">
        <f>+sum!M288/quantity!M288</f>
        <v>95.536051849851475</v>
      </c>
      <c r="J288" s="469">
        <f>+sum!N288/quantity!N288</f>
        <v>63.410134985261458</v>
      </c>
      <c r="K288" s="469">
        <f>+sum!O288/quantity!O288</f>
        <v>94.224178906565925</v>
      </c>
      <c r="L288" s="469"/>
      <c r="M288" s="300">
        <f t="shared" si="33"/>
        <v>102.00644176809391</v>
      </c>
      <c r="N288" s="37">
        <f t="shared" si="33"/>
        <v>106.3996419593134</v>
      </c>
      <c r="O288" s="37">
        <f t="shared" si="33"/>
        <v>118.23245137895483</v>
      </c>
      <c r="P288" s="37">
        <f t="shared" si="29"/>
        <v>76.764472074473304</v>
      </c>
      <c r="Q288" s="306">
        <f t="shared" si="30"/>
        <v>96.935917724006259</v>
      </c>
      <c r="R288" s="37">
        <f t="shared" si="31"/>
        <v>62.407015821201895</v>
      </c>
      <c r="S288" s="37">
        <f t="shared" si="31"/>
        <v>54.44343754363166</v>
      </c>
      <c r="T288" s="37">
        <f t="shared" si="31"/>
        <v>55.858965827231678</v>
      </c>
      <c r="U288" s="37">
        <f t="shared" si="31"/>
        <v>74.580573990318584</v>
      </c>
      <c r="V288" s="315">
        <f t="shared" si="31"/>
        <v>47.262337817845513</v>
      </c>
      <c r="W288" s="334">
        <f t="shared" si="32"/>
        <v>61.666530362181014</v>
      </c>
      <c r="X288" s="325"/>
      <c r="Y288" s="340"/>
      <c r="Z288" s="340"/>
      <c r="AA288" s="340"/>
      <c r="AB288" s="348"/>
      <c r="AC288" s="340"/>
      <c r="AD288" s="327"/>
      <c r="AE288" s="345"/>
      <c r="AF288" s="345"/>
      <c r="AG288" s="345"/>
      <c r="AH288" s="345"/>
      <c r="AI288" s="345"/>
      <c r="AJ288" s="345"/>
      <c r="AK288" s="345"/>
      <c r="AL288" s="292"/>
      <c r="AM288" s="292"/>
      <c r="AN288" s="345"/>
      <c r="AO288" s="345"/>
      <c r="AP288" s="345"/>
      <c r="AQ288" s="345"/>
      <c r="AR288" s="292"/>
      <c r="AS288" s="292"/>
      <c r="AT288" s="345"/>
      <c r="AU288" s="345"/>
      <c r="AV288" s="46"/>
      <c r="AW288" s="46"/>
      <c r="AX288" s="292"/>
      <c r="AY288" s="292"/>
      <c r="AZ288" s="347"/>
      <c r="BA288" s="6"/>
      <c r="BB288" s="46"/>
      <c r="BC288" s="292"/>
      <c r="BD288" s="292"/>
    </row>
    <row r="289" spans="1:56" ht="13.5" thickBot="1">
      <c r="A289" s="60"/>
      <c r="B289" s="130" t="s">
        <v>306</v>
      </c>
      <c r="C289" s="130" t="s">
        <v>413</v>
      </c>
      <c r="D289" s="306">
        <f>+sum!H289/quantity!H289</f>
        <v>182.51333333333332</v>
      </c>
      <c r="E289" s="306">
        <f>+sum!I289/quantity!I289</f>
        <v>50.99527062532843</v>
      </c>
      <c r="F289" s="306">
        <f>+sum!J289/quantity!J289</f>
        <v>54.415198792148971</v>
      </c>
      <c r="G289" s="306">
        <f>+sum!K289/quantity!K289</f>
        <v>83.988926746166953</v>
      </c>
      <c r="H289" s="306">
        <f>+sum!L289/quantity!L289</f>
        <v>109.29478672985782</v>
      </c>
      <c r="I289" s="306">
        <f>+sum!M289/quantity!M289</f>
        <v>1088.9000000000001</v>
      </c>
      <c r="J289" s="469">
        <f>+sum!N289/quantity!N289</f>
        <v>135.59122351923907</v>
      </c>
      <c r="K289" s="469">
        <f>+sum!O289/quantity!O289</f>
        <v>159.55172852930517</v>
      </c>
      <c r="L289" s="469"/>
      <c r="M289" s="300">
        <f t="shared" si="33"/>
        <v>27.940572720894419</v>
      </c>
      <c r="N289" s="37">
        <f t="shared" si="33"/>
        <v>29.814369064624852</v>
      </c>
      <c r="O289" s="37">
        <f t="shared" si="33"/>
        <v>46.017967680626235</v>
      </c>
      <c r="P289" s="37">
        <f t="shared" si="29"/>
        <v>59.883179345723327</v>
      </c>
      <c r="Q289" s="306">
        <f t="shared" si="30"/>
        <v>596.61394601307677</v>
      </c>
      <c r="R289" s="37">
        <f t="shared" si="31"/>
        <v>115.57008950425207</v>
      </c>
      <c r="S289" s="37">
        <f t="shared" si="31"/>
        <v>27.616286377767651</v>
      </c>
      <c r="T289" s="37">
        <f t="shared" si="31"/>
        <v>28.986139714781395</v>
      </c>
      <c r="U289" s="37">
        <f t="shared" si="31"/>
        <v>53.756191910942306</v>
      </c>
      <c r="V289" s="315">
        <f t="shared" si="31"/>
        <v>68.276588995993009</v>
      </c>
      <c r="W289" s="334">
        <f t="shared" si="32"/>
        <v>702.86225577871528</v>
      </c>
      <c r="X289" s="325"/>
      <c r="Y289" s="339"/>
      <c r="Z289" s="363"/>
      <c r="AA289" s="340"/>
      <c r="AB289" s="348"/>
      <c r="AC289" s="363"/>
      <c r="AD289" s="327"/>
      <c r="AE289" s="64"/>
      <c r="AF289" s="345"/>
      <c r="AG289" s="345"/>
      <c r="AH289" s="64"/>
      <c r="AI289" s="64"/>
      <c r="AJ289" s="345"/>
      <c r="AK289" s="345"/>
      <c r="AL289" s="292"/>
      <c r="AM289" s="292"/>
      <c r="AN289" s="345"/>
      <c r="AO289" s="345"/>
      <c r="AP289" s="345"/>
      <c r="AQ289" s="345"/>
      <c r="AR289" s="292"/>
      <c r="AS289" s="292"/>
      <c r="AT289" s="345"/>
      <c r="AU289" s="345"/>
      <c r="AV289" s="46"/>
      <c r="AW289" s="46"/>
      <c r="AX289" s="292"/>
      <c r="AY289" s="292"/>
      <c r="AZ289" s="347"/>
      <c r="BA289" s="6"/>
      <c r="BB289" s="46"/>
      <c r="BC289" s="292"/>
      <c r="BD289" s="292"/>
    </row>
    <row r="290" spans="1:56" ht="13.5" thickBot="1">
      <c r="A290" s="35"/>
      <c r="B290" s="130" t="s">
        <v>307</v>
      </c>
      <c r="C290" s="130" t="s">
        <v>386</v>
      </c>
      <c r="D290" s="306">
        <f>+sum!H290/quantity!H290</f>
        <v>56.284818941504177</v>
      </c>
      <c r="E290" s="306">
        <f>+sum!I290/quantity!I290</f>
        <v>66.541666666666671</v>
      </c>
      <c r="F290" s="306">
        <f>+sum!J290/quantity!J290</f>
        <v>66.169811320754718</v>
      </c>
      <c r="G290" s="306">
        <f>+sum!K290/quantity!K290</f>
        <v>48.88606356968215</v>
      </c>
      <c r="H290" s="306">
        <f>+sum!L290/quantity!L290</f>
        <v>197.178391959799</v>
      </c>
      <c r="I290" s="306">
        <f>+sum!M290/quantity!M290</f>
        <v>161.07558139534885</v>
      </c>
      <c r="J290" s="469">
        <f>+sum!N290/quantity!N290</f>
        <v>132.30281012621876</v>
      </c>
      <c r="K290" s="469">
        <f>+sum!O290/quantity!O290</f>
        <v>206.84773873018193</v>
      </c>
      <c r="L290" s="469"/>
      <c r="M290" s="300">
        <f t="shared" si="33"/>
        <v>118.22311578513249</v>
      </c>
      <c r="N290" s="37">
        <f t="shared" si="33"/>
        <v>117.56244856987786</v>
      </c>
      <c r="O290" s="37">
        <f t="shared" si="33"/>
        <v>86.854794044000698</v>
      </c>
      <c r="P290" s="37">
        <f t="shared" si="29"/>
        <v>350.32251265607346</v>
      </c>
      <c r="Q290" s="306">
        <f t="shared" si="30"/>
        <v>286.1794430977061</v>
      </c>
      <c r="R290" s="37">
        <f t="shared" si="31"/>
        <v>35.640363605217487</v>
      </c>
      <c r="S290" s="37">
        <f t="shared" si="31"/>
        <v>36.035375441421877</v>
      </c>
      <c r="T290" s="37">
        <f t="shared" si="31"/>
        <v>35.247641071208399</v>
      </c>
      <c r="U290" s="37">
        <f t="shared" si="31"/>
        <v>31.288989118345782</v>
      </c>
      <c r="V290" s="315">
        <f t="shared" si="31"/>
        <v>123.17758631988067</v>
      </c>
      <c r="W290" s="334">
        <f t="shared" si="32"/>
        <v>103.97093074699508</v>
      </c>
      <c r="X290" s="325"/>
      <c r="Y290" s="340"/>
      <c r="Z290" s="340"/>
      <c r="AA290" s="340"/>
      <c r="AB290" s="348"/>
      <c r="AC290" s="340"/>
      <c r="AD290" s="327"/>
      <c r="AE290" s="345"/>
      <c r="AF290" s="345"/>
      <c r="AG290" s="345"/>
      <c r="AH290" s="345"/>
      <c r="AI290" s="345"/>
      <c r="AJ290" s="345"/>
      <c r="AK290" s="345"/>
      <c r="AL290" s="292"/>
      <c r="AM290" s="292"/>
      <c r="AN290" s="345"/>
      <c r="AO290" s="345"/>
      <c r="AP290" s="345"/>
      <c r="AQ290" s="345"/>
      <c r="AR290" s="292"/>
      <c r="AS290" s="292"/>
      <c r="AT290" s="345"/>
      <c r="AU290" s="345"/>
      <c r="AV290" s="46"/>
      <c r="AW290" s="46"/>
      <c r="AX290" s="292"/>
      <c r="AY290" s="292"/>
      <c r="AZ290" s="347"/>
      <c r="BA290" s="6"/>
      <c r="BB290" s="46"/>
      <c r="BC290" s="292"/>
      <c r="BD290" s="292"/>
    </row>
    <row r="291" spans="1:56" ht="13.5" thickBot="1">
      <c r="A291" s="35"/>
      <c r="B291" s="130" t="s">
        <v>308</v>
      </c>
      <c r="C291" s="130" t="s">
        <v>413</v>
      </c>
      <c r="D291" s="306">
        <f>+sum!H291/quantity!H291</f>
        <v>70.439880188275566</v>
      </c>
      <c r="E291" s="306">
        <f>+sum!I291/quantity!I291</f>
        <v>67.742218192807499</v>
      </c>
      <c r="F291" s="306">
        <f>+sum!J291/quantity!J291</f>
        <v>61.498281786941583</v>
      </c>
      <c r="G291" s="306">
        <f>+sum!K291/quantity!K291</f>
        <v>160.33700642791553</v>
      </c>
      <c r="H291" s="306">
        <f>+sum!L291/quantity!L291</f>
        <v>198.97552447552448</v>
      </c>
      <c r="I291" s="306">
        <f>+sum!M291/quantity!M291</f>
        <v>136</v>
      </c>
      <c r="J291" s="469">
        <f>+sum!N291/quantity!N291</f>
        <v>198.32715955413474</v>
      </c>
      <c r="K291" s="469">
        <f>+sum!O291/quantity!O291</f>
        <v>179.43953785888127</v>
      </c>
      <c r="L291" s="469"/>
      <c r="M291" s="300">
        <f t="shared" si="33"/>
        <v>96.170263225522802</v>
      </c>
      <c r="N291" s="37">
        <f t="shared" si="33"/>
        <v>87.306056771484577</v>
      </c>
      <c r="O291" s="37">
        <f t="shared" si="33"/>
        <v>227.62248601127374</v>
      </c>
      <c r="P291" s="37">
        <f t="shared" si="29"/>
        <v>282.47567137208608</v>
      </c>
      <c r="Q291" s="306">
        <f t="shared" si="30"/>
        <v>193.07244651253203</v>
      </c>
      <c r="R291" s="37">
        <f t="shared" si="31"/>
        <v>44.603553665637946</v>
      </c>
      <c r="S291" s="37">
        <f t="shared" si="31"/>
        <v>36.685529354728182</v>
      </c>
      <c r="T291" s="37">
        <f t="shared" si="31"/>
        <v>32.759189117443377</v>
      </c>
      <c r="U291" s="37">
        <f t="shared" si="31"/>
        <v>102.62194341420575</v>
      </c>
      <c r="V291" s="315">
        <f t="shared" si="31"/>
        <v>124.30025723419249</v>
      </c>
      <c r="W291" s="334">
        <f t="shared" si="32"/>
        <v>87.785165566999055</v>
      </c>
      <c r="X291" s="325"/>
      <c r="Y291" s="340"/>
      <c r="Z291" s="340"/>
      <c r="AA291" s="340"/>
      <c r="AB291" s="348"/>
      <c r="AC291" s="340"/>
      <c r="AD291" s="327"/>
      <c r="AE291" s="345"/>
      <c r="AF291" s="345"/>
      <c r="AG291" s="345"/>
      <c r="AH291" s="345"/>
      <c r="AI291" s="345"/>
      <c r="AJ291" s="345"/>
      <c r="AK291" s="345"/>
      <c r="AL291" s="292"/>
      <c r="AM291" s="292"/>
      <c r="AN291" s="345"/>
      <c r="AO291" s="345"/>
      <c r="AP291" s="345"/>
      <c r="AQ291" s="345"/>
      <c r="AR291" s="292"/>
      <c r="AS291" s="292"/>
      <c r="AT291" s="345"/>
      <c r="AU291" s="345"/>
      <c r="AV291" s="46"/>
      <c r="AW291" s="46"/>
      <c r="AX291" s="292"/>
      <c r="AY291" s="292"/>
      <c r="AZ291" s="347"/>
      <c r="BA291" s="6"/>
      <c r="BB291" s="46"/>
      <c r="BC291" s="292"/>
      <c r="BD291" s="292"/>
    </row>
    <row r="292" spans="1:56" ht="13.5" thickBot="1">
      <c r="A292" s="35"/>
      <c r="B292" s="130" t="s">
        <v>309</v>
      </c>
      <c r="C292" s="130" t="s">
        <v>413</v>
      </c>
      <c r="D292" s="306">
        <f>+sum!H292/quantity!H292</f>
        <v>146.80079455164585</v>
      </c>
      <c r="E292" s="306">
        <f>+sum!I292/quantity!I292</f>
        <v>122.44066237350506</v>
      </c>
      <c r="F292" s="306">
        <f>+sum!J292/quantity!J292</f>
        <v>128.69653179190752</v>
      </c>
      <c r="G292" s="306">
        <f>+sum!K292/quantity!K292</f>
        <v>113.28982725527831</v>
      </c>
      <c r="H292" s="306">
        <f>+sum!L292/quantity!L292</f>
        <v>39.874718234666034</v>
      </c>
      <c r="I292" s="306">
        <f>+sum!M292/quantity!M292</f>
        <v>128.81640058055152</v>
      </c>
      <c r="J292" s="469">
        <f>+sum!N292/quantity!N292</f>
        <v>152.62915057688915</v>
      </c>
      <c r="K292" s="469">
        <f>+sum!O292/quantity!O292</f>
        <v>191.79508600497059</v>
      </c>
      <c r="L292" s="469"/>
      <c r="M292" s="300">
        <f t="shared" si="33"/>
        <v>83.405994325479853</v>
      </c>
      <c r="N292" s="37">
        <f t="shared" si="33"/>
        <v>87.667462689809156</v>
      </c>
      <c r="O292" s="37">
        <f t="shared" si="33"/>
        <v>77.172489155310345</v>
      </c>
      <c r="P292" s="37">
        <f t="shared" si="29"/>
        <v>27.162467585035955</v>
      </c>
      <c r="Q292" s="306">
        <f t="shared" si="30"/>
        <v>87.749116736035603</v>
      </c>
      <c r="R292" s="37">
        <f t="shared" si="31"/>
        <v>92.956392038731593</v>
      </c>
      <c r="S292" s="37">
        <f t="shared" si="31"/>
        <v>66.307254671393338</v>
      </c>
      <c r="T292" s="37">
        <f t="shared" si="31"/>
        <v>68.554663662576971</v>
      </c>
      <c r="U292" s="37">
        <f t="shared" si="31"/>
        <v>72.509912097075073</v>
      </c>
      <c r="V292" s="315">
        <f t="shared" si="31"/>
        <v>24.909785998928797</v>
      </c>
      <c r="W292" s="334">
        <f t="shared" si="32"/>
        <v>83.148301858151385</v>
      </c>
      <c r="X292" s="325"/>
      <c r="Y292" s="340"/>
      <c r="Z292" s="340"/>
      <c r="AA292" s="340"/>
      <c r="AB292" s="348"/>
      <c r="AC292" s="340"/>
      <c r="AD292" s="327"/>
      <c r="AE292" s="345"/>
      <c r="AF292" s="345"/>
      <c r="AG292" s="345"/>
      <c r="AH292" s="345"/>
      <c r="AI292" s="345"/>
      <c r="AJ292" s="345"/>
      <c r="AK292" s="345"/>
      <c r="AL292" s="292"/>
      <c r="AM292" s="292"/>
      <c r="AN292" s="345"/>
      <c r="AO292" s="345"/>
      <c r="AP292" s="345"/>
      <c r="AQ292" s="345"/>
      <c r="AR292" s="292"/>
      <c r="AS292" s="292"/>
      <c r="AT292" s="345"/>
      <c r="AU292" s="345"/>
      <c r="AV292" s="46"/>
      <c r="AW292" s="46"/>
      <c r="AX292" s="292"/>
      <c r="AY292" s="292"/>
      <c r="AZ292" s="347"/>
      <c r="BA292" s="6"/>
      <c r="BB292" s="46"/>
      <c r="BC292" s="292"/>
      <c r="BD292" s="292"/>
    </row>
    <row r="293" spans="1:56" ht="13.5" thickBot="1">
      <c r="A293" s="60"/>
      <c r="B293" s="130" t="s">
        <v>310</v>
      </c>
      <c r="C293" s="130" t="s">
        <v>394</v>
      </c>
      <c r="D293" s="306">
        <f>+sum!H293/quantity!H293</f>
        <v>215.06525573192241</v>
      </c>
      <c r="E293" s="306">
        <f>+sum!I293/quantity!I293</f>
        <v>58.945903361344541</v>
      </c>
      <c r="F293" s="306">
        <f>+sum!J293/quantity!J293</f>
        <v>91.762730833799665</v>
      </c>
      <c r="G293" s="306">
        <f>+sum!K293/quantity!K293</f>
        <v>299.8551617873652</v>
      </c>
      <c r="H293" s="306">
        <f>+sum!L293/quantity!L293</f>
        <v>288.53953488372093</v>
      </c>
      <c r="I293" s="306">
        <f>+sum!M293/quantity!M293</f>
        <v>288.6317512274959</v>
      </c>
      <c r="J293" s="469">
        <f>+sum!N293/quantity!N293</f>
        <v>347.18587606005724</v>
      </c>
      <c r="K293" s="469">
        <f>+sum!O293/quantity!O293</f>
        <v>239.56335488613004</v>
      </c>
      <c r="L293" s="469"/>
      <c r="M293" s="300">
        <f t="shared" si="33"/>
        <v>27.408380382380436</v>
      </c>
      <c r="N293" s="37">
        <f t="shared" si="33"/>
        <v>42.667389728530289</v>
      </c>
      <c r="O293" s="37">
        <f t="shared" si="33"/>
        <v>139.42519946649725</v>
      </c>
      <c r="P293" s="37">
        <f t="shared" si="29"/>
        <v>134.16371412562512</v>
      </c>
      <c r="Q293" s="306">
        <f t="shared" si="30"/>
        <v>134.20659243409995</v>
      </c>
      <c r="R293" s="37">
        <f t="shared" si="31"/>
        <v>136.18243884022979</v>
      </c>
      <c r="S293" s="37">
        <f t="shared" si="31"/>
        <v>31.921919975351116</v>
      </c>
      <c r="T293" s="37">
        <f t="shared" si="31"/>
        <v>48.880595782040196</v>
      </c>
      <c r="U293" s="37">
        <f t="shared" si="31"/>
        <v>191.91900940993858</v>
      </c>
      <c r="V293" s="315">
        <f t="shared" si="31"/>
        <v>180.25100575971848</v>
      </c>
      <c r="W293" s="334">
        <f t="shared" si="32"/>
        <v>186.30577992204863</v>
      </c>
      <c r="X293" s="325"/>
      <c r="Y293" s="339"/>
      <c r="Z293" s="363"/>
      <c r="AA293" s="340"/>
      <c r="AB293" s="348"/>
      <c r="AC293" s="363"/>
      <c r="AD293" s="327"/>
      <c r="AE293" s="64"/>
      <c r="AF293" s="345"/>
      <c r="AG293" s="345"/>
      <c r="AH293" s="64"/>
      <c r="AI293" s="64"/>
      <c r="AJ293" s="345"/>
      <c r="AK293" s="345"/>
      <c r="AL293" s="292"/>
      <c r="AM293" s="292"/>
      <c r="AN293" s="345"/>
      <c r="AO293" s="345"/>
      <c r="AP293" s="345"/>
      <c r="AQ293" s="345"/>
      <c r="AR293" s="292"/>
      <c r="AS293" s="292"/>
      <c r="AT293" s="345"/>
      <c r="AU293" s="345"/>
      <c r="AV293" s="46"/>
      <c r="AW293" s="46"/>
      <c r="AX293" s="292"/>
      <c r="AY293" s="292"/>
      <c r="AZ293" s="347"/>
      <c r="BA293" s="6"/>
      <c r="BB293" s="46"/>
      <c r="BC293" s="292"/>
      <c r="BD293" s="292"/>
    </row>
    <row r="294" spans="1:56" ht="13.5" thickBot="1">
      <c r="A294" s="35"/>
      <c r="B294" s="130" t="s">
        <v>311</v>
      </c>
      <c r="C294" s="130" t="s">
        <v>413</v>
      </c>
      <c r="D294" s="306">
        <f>+sum!H294/quantity!H294</f>
        <v>88.706470708307819</v>
      </c>
      <c r="E294" s="306">
        <f>+sum!I294/quantity!I294</f>
        <v>110.57058823529412</v>
      </c>
      <c r="F294" s="306">
        <f>+sum!J294/quantity!J294</f>
        <v>130.2358857142857</v>
      </c>
      <c r="G294" s="306">
        <f>+sum!K294/quantity!K294</f>
        <v>85.456919843890716</v>
      </c>
      <c r="H294" s="306">
        <f>+sum!L294/quantity!L294</f>
        <v>47.999252783381905</v>
      </c>
      <c r="I294" s="306">
        <f>+sum!M294/quantity!M294</f>
        <v>132.08191304347827</v>
      </c>
      <c r="J294" s="469">
        <f>+sum!N294/quantity!N294</f>
        <v>176.22956206736467</v>
      </c>
      <c r="K294" s="469">
        <f>+sum!O294/quantity!O294</f>
        <v>150.24475858640832</v>
      </c>
      <c r="L294" s="469"/>
      <c r="M294" s="300">
        <f t="shared" si="33"/>
        <v>124.64771436897963</v>
      </c>
      <c r="N294" s="37">
        <f t="shared" si="33"/>
        <v>146.81666926253715</v>
      </c>
      <c r="O294" s="37">
        <f t="shared" si="33"/>
        <v>96.336737513656075</v>
      </c>
      <c r="P294" s="37">
        <f t="shared" si="29"/>
        <v>54.110204588363274</v>
      </c>
      <c r="Q294" s="306">
        <f t="shared" si="30"/>
        <v>148.89772075117415</v>
      </c>
      <c r="R294" s="37">
        <f t="shared" si="31"/>
        <v>56.170223687943079</v>
      </c>
      <c r="S294" s="37">
        <f t="shared" si="31"/>
        <v>59.879063140954614</v>
      </c>
      <c r="T294" s="37">
        <f t="shared" si="31"/>
        <v>69.374653828100136</v>
      </c>
      <c r="U294" s="37">
        <f t="shared" si="31"/>
        <v>54.695764801588624</v>
      </c>
      <c r="V294" s="315">
        <f t="shared" si="31"/>
        <v>29.985192820825073</v>
      </c>
      <c r="W294" s="334">
        <f t="shared" si="32"/>
        <v>85.25612209505671</v>
      </c>
      <c r="X294" s="325"/>
      <c r="Y294" s="340"/>
      <c r="Z294" s="340"/>
      <c r="AA294" s="340"/>
      <c r="AB294" s="348"/>
      <c r="AC294" s="340"/>
      <c r="AD294" s="327"/>
      <c r="AE294" s="345"/>
      <c r="AF294" s="345"/>
      <c r="AG294" s="345"/>
      <c r="AH294" s="345"/>
      <c r="AI294" s="345"/>
      <c r="AJ294" s="345"/>
      <c r="AK294" s="345"/>
      <c r="AL294" s="292"/>
      <c r="AM294" s="292"/>
      <c r="AN294" s="345"/>
      <c r="AO294" s="345"/>
      <c r="AP294" s="345"/>
      <c r="AQ294" s="345"/>
      <c r="AR294" s="292"/>
      <c r="AS294" s="292"/>
      <c r="AT294" s="345"/>
      <c r="AU294" s="345"/>
      <c r="AV294" s="46"/>
      <c r="AW294" s="46"/>
      <c r="AX294" s="292"/>
      <c r="AY294" s="292"/>
      <c r="AZ294" s="347"/>
      <c r="BA294" s="6"/>
      <c r="BB294" s="46"/>
      <c r="BC294" s="292"/>
      <c r="BD294" s="292"/>
    </row>
    <row r="295" spans="1:56" ht="13.5" thickBot="1">
      <c r="A295" s="35"/>
      <c r="B295" s="130" t="s">
        <v>312</v>
      </c>
      <c r="C295" s="130" t="s">
        <v>413</v>
      </c>
      <c r="D295" s="306">
        <f>+sum!H295/quantity!H295</f>
        <v>165.71623155505108</v>
      </c>
      <c r="E295" s="306">
        <f>+sum!I295/quantity!I295</f>
        <v>85.890555555555551</v>
      </c>
      <c r="F295" s="306">
        <f>+sum!J295/quantity!J295</f>
        <v>104.18133802816901</v>
      </c>
      <c r="G295" s="306">
        <f>+sum!K295/quantity!K295</f>
        <v>107.64144144144144</v>
      </c>
      <c r="H295" s="306">
        <f>+sum!L295/quantity!L295</f>
        <v>149.36851851851853</v>
      </c>
      <c r="I295" s="306">
        <f>+sum!M295/quantity!M295</f>
        <v>175.4877887788779</v>
      </c>
      <c r="J295" s="469">
        <f>+sum!N295/quantity!N295</f>
        <v>175.90260923377846</v>
      </c>
      <c r="K295" s="469">
        <f>+sum!O295/quantity!O295</f>
        <v>188.56284174673516</v>
      </c>
      <c r="L295" s="469"/>
      <c r="M295" s="300">
        <f t="shared" si="33"/>
        <v>51.829899068772043</v>
      </c>
      <c r="N295" s="37">
        <f t="shared" si="33"/>
        <v>62.867310613179065</v>
      </c>
      <c r="O295" s="37">
        <f t="shared" si="33"/>
        <v>64.955279534994048</v>
      </c>
      <c r="P295" s="37">
        <f t="shared" si="29"/>
        <v>90.135116588683815</v>
      </c>
      <c r="Q295" s="306">
        <f t="shared" si="30"/>
        <v>105.89656012095634</v>
      </c>
      <c r="R295" s="37">
        <f t="shared" si="31"/>
        <v>104.93392106398409</v>
      </c>
      <c r="S295" s="37">
        <f t="shared" si="31"/>
        <v>46.513689412399465</v>
      </c>
      <c r="T295" s="37">
        <f t="shared" si="31"/>
        <v>55.495796887414365</v>
      </c>
      <c r="U295" s="37">
        <f t="shared" si="31"/>
        <v>68.894724672269504</v>
      </c>
      <c r="V295" s="315">
        <f t="shared" si="31"/>
        <v>93.310699009243848</v>
      </c>
      <c r="W295" s="334">
        <f t="shared" si="32"/>
        <v>113.27371024220849</v>
      </c>
      <c r="X295" s="325"/>
      <c r="Y295" s="340"/>
      <c r="Z295" s="340"/>
      <c r="AA295" s="340"/>
      <c r="AB295" s="348"/>
      <c r="AC295" s="340"/>
      <c r="AD295" s="327"/>
      <c r="AE295" s="345"/>
      <c r="AF295" s="345"/>
      <c r="AG295" s="345"/>
      <c r="AH295" s="345"/>
      <c r="AI295" s="345"/>
      <c r="AJ295" s="345"/>
      <c r="AK295" s="345"/>
      <c r="AL295" s="292"/>
      <c r="AM295" s="292"/>
      <c r="AN295" s="345"/>
      <c r="AO295" s="345"/>
      <c r="AP295" s="345"/>
      <c r="AQ295" s="345"/>
      <c r="AR295" s="292"/>
      <c r="AS295" s="292"/>
      <c r="AT295" s="345"/>
      <c r="AU295" s="345"/>
      <c r="AV295" s="46"/>
      <c r="AW295" s="46"/>
      <c r="AX295" s="292"/>
      <c r="AY295" s="292"/>
      <c r="AZ295" s="347"/>
      <c r="BA295" s="6"/>
      <c r="BB295" s="46"/>
      <c r="BC295" s="292"/>
      <c r="BD295" s="292"/>
    </row>
    <row r="296" spans="1:56" ht="13.5" thickBot="1">
      <c r="A296" s="35"/>
      <c r="B296" s="130" t="s">
        <v>313</v>
      </c>
      <c r="C296" s="130" t="s">
        <v>413</v>
      </c>
      <c r="D296" s="306">
        <f>+sum!H296/quantity!H296</f>
        <v>70.424763033175353</v>
      </c>
      <c r="E296" s="306">
        <f>+sum!I296/quantity!I296</f>
        <v>74.059411764705885</v>
      </c>
      <c r="F296" s="306">
        <f>+sum!J296/quantity!J296</f>
        <v>75.901589242053788</v>
      </c>
      <c r="G296" s="306">
        <f>+sum!K296/quantity!K296</f>
        <v>87.758620689655174</v>
      </c>
      <c r="H296" s="306">
        <f>+sum!L296/quantity!L296</f>
        <v>102.91140854047164</v>
      </c>
      <c r="I296" s="306">
        <f>+sum!M296/quantity!M296</f>
        <v>103.32921275211451</v>
      </c>
      <c r="J296" s="469">
        <f>+sum!N296/quantity!N296</f>
        <v>49.305613591784365</v>
      </c>
      <c r="K296" s="469">
        <f>+sum!O296/quantity!O296</f>
        <v>97.778121762737712</v>
      </c>
      <c r="L296" s="469"/>
      <c r="M296" s="300">
        <f t="shared" si="33"/>
        <v>105.16103792897158</v>
      </c>
      <c r="N296" s="37">
        <f t="shared" si="33"/>
        <v>107.7768471954935</v>
      </c>
      <c r="O296" s="37">
        <f t="shared" si="33"/>
        <v>124.61329922873048</v>
      </c>
      <c r="P296" s="37">
        <f t="shared" si="29"/>
        <v>146.12957730790325</v>
      </c>
      <c r="Q296" s="306">
        <f t="shared" si="30"/>
        <v>146.72284052051222</v>
      </c>
      <c r="R296" s="37">
        <f t="shared" si="31"/>
        <v>44.59398126379709</v>
      </c>
      <c r="S296" s="37">
        <f t="shared" si="31"/>
        <v>40.106580457037438</v>
      </c>
      <c r="T296" s="37">
        <f t="shared" si="31"/>
        <v>40.431609535193857</v>
      </c>
      <c r="U296" s="37">
        <f t="shared" si="31"/>
        <v>56.168943197598288</v>
      </c>
      <c r="V296" s="315">
        <f t="shared" si="31"/>
        <v>64.288884713995074</v>
      </c>
      <c r="W296" s="334">
        <f t="shared" si="32"/>
        <v>66.696853304059147</v>
      </c>
      <c r="X296" s="325"/>
      <c r="Y296" s="340"/>
      <c r="Z296" s="340"/>
      <c r="AA296" s="340"/>
      <c r="AB296" s="348"/>
      <c r="AC296" s="340"/>
      <c r="AD296" s="327"/>
      <c r="AE296" s="345"/>
      <c r="AF296" s="345"/>
      <c r="AG296" s="345"/>
      <c r="AH296" s="345"/>
      <c r="AI296" s="345"/>
      <c r="AJ296" s="345"/>
      <c r="AK296" s="345"/>
      <c r="AL296" s="292"/>
      <c r="AM296" s="292"/>
      <c r="AN296" s="345"/>
      <c r="AO296" s="345"/>
      <c r="AP296" s="345"/>
      <c r="AQ296" s="345"/>
      <c r="AR296" s="292"/>
      <c r="AS296" s="292"/>
      <c r="AT296" s="345"/>
      <c r="AU296" s="345"/>
      <c r="AV296" s="46"/>
      <c r="AW296" s="46"/>
      <c r="AX296" s="292"/>
      <c r="AY296" s="292"/>
      <c r="AZ296" s="347"/>
      <c r="BA296" s="6"/>
      <c r="BB296" s="46"/>
      <c r="BC296" s="292"/>
      <c r="BD296" s="292"/>
    </row>
    <row r="297" spans="1:56" ht="13.5" thickBot="1">
      <c r="A297" s="35"/>
      <c r="B297" s="130" t="s">
        <v>304</v>
      </c>
      <c r="C297" s="130" t="s">
        <v>413</v>
      </c>
      <c r="D297" s="306">
        <f>+sum!H297/quantity!H297</f>
        <v>205.66761919085576</v>
      </c>
      <c r="E297" s="306">
        <f>+sum!I297/quantity!I297</f>
        <v>232.66851284468535</v>
      </c>
      <c r="F297" s="306">
        <f>+sum!J297/quantity!J297</f>
        <v>228.09077454366059</v>
      </c>
      <c r="G297" s="306">
        <f>+sum!K297/quantity!K297</f>
        <v>134.27868248471003</v>
      </c>
      <c r="H297" s="306">
        <f>+sum!L297/quantity!L297</f>
        <v>162.45130674777516</v>
      </c>
      <c r="I297" s="306">
        <f>+sum!M297/quantity!M297</f>
        <v>168.70647404710027</v>
      </c>
      <c r="J297" s="469">
        <f>+sum!N297/quantity!N297</f>
        <v>217.41045917377028</v>
      </c>
      <c r="K297" s="469">
        <f>+sum!O297/quantity!O297</f>
        <v>168.00003751424367</v>
      </c>
      <c r="L297" s="469"/>
      <c r="M297" s="300">
        <f t="shared" si="33"/>
        <v>113.12841261062746</v>
      </c>
      <c r="N297" s="37">
        <f t="shared" si="33"/>
        <v>110.90261823471421</v>
      </c>
      <c r="O297" s="37">
        <f t="shared" si="33"/>
        <v>65.289170464944164</v>
      </c>
      <c r="P297" s="37">
        <f t="shared" si="29"/>
        <v>78.987303585706087</v>
      </c>
      <c r="Q297" s="306">
        <f t="shared" si="30"/>
        <v>82.028699856025355</v>
      </c>
      <c r="R297" s="37">
        <f t="shared" si="31"/>
        <v>130.23171909639643</v>
      </c>
      <c r="S297" s="37">
        <f t="shared" si="31"/>
        <v>126.00070953671421</v>
      </c>
      <c r="T297" s="37">
        <f t="shared" si="31"/>
        <v>121.50044850206727</v>
      </c>
      <c r="U297" s="37">
        <f t="shared" si="31"/>
        <v>85.943598815256735</v>
      </c>
      <c r="V297" s="315">
        <f t="shared" si="31"/>
        <v>101.48353306269597</v>
      </c>
      <c r="W297" s="334">
        <f t="shared" si="32"/>
        <v>108.89651291506858</v>
      </c>
      <c r="X297" s="325"/>
      <c r="Y297" s="340"/>
      <c r="Z297" s="340"/>
      <c r="AA297" s="340"/>
      <c r="AB297" s="348"/>
      <c r="AC297" s="340"/>
      <c r="AD297" s="327"/>
      <c r="AE297" s="345"/>
      <c r="AF297" s="345"/>
      <c r="AG297" s="345"/>
      <c r="AH297" s="345"/>
      <c r="AI297" s="345"/>
      <c r="AJ297" s="345"/>
      <c r="AK297" s="345"/>
      <c r="AL297" s="292"/>
      <c r="AM297" s="292"/>
      <c r="AN297" s="345"/>
      <c r="AO297" s="345"/>
      <c r="AP297" s="345"/>
      <c r="AQ297" s="345"/>
      <c r="AR297" s="292"/>
      <c r="AS297" s="292"/>
      <c r="AT297" s="345"/>
      <c r="AU297" s="345"/>
      <c r="AV297" s="46"/>
      <c r="AW297" s="46"/>
      <c r="AX297" s="292"/>
      <c r="AY297" s="292"/>
      <c r="AZ297" s="347"/>
      <c r="BA297" s="6"/>
      <c r="BB297" s="46"/>
      <c r="BC297" s="292"/>
      <c r="BD297" s="292"/>
    </row>
    <row r="298" spans="1:56" ht="13.5" thickBot="1">
      <c r="A298" s="56"/>
      <c r="B298" s="131" t="s">
        <v>314</v>
      </c>
      <c r="C298" s="131"/>
      <c r="D298" s="310">
        <f>+sum!H298/quantity!H298</f>
        <v>97.39986182733351</v>
      </c>
      <c r="E298" s="310">
        <f>+sum!I298/quantity!I298</f>
        <v>115.56479070149949</v>
      </c>
      <c r="F298" s="310">
        <f>+sum!J298/quantity!J298</f>
        <v>136.68866977622955</v>
      </c>
      <c r="G298" s="310">
        <f>+sum!K298/quantity!K298</f>
        <v>119.12172026960842</v>
      </c>
      <c r="H298" s="310">
        <f>+sum!L298/quantity!L298</f>
        <v>141.59361675286993</v>
      </c>
      <c r="I298" s="310">
        <f>+sum!M298/quantity!M298</f>
        <v>143.69272186654524</v>
      </c>
      <c r="J298" s="470">
        <f>+sum!N298/quantity!N298</f>
        <v>186.42414544088052</v>
      </c>
      <c r="K298" s="470">
        <f>+sum!O298/quantity!O298</f>
        <v>151.42284162898733</v>
      </c>
      <c r="L298" s="470"/>
      <c r="M298" s="299">
        <f t="shared" si="33"/>
        <v>118.64985076300007</v>
      </c>
      <c r="N298" s="25">
        <f t="shared" si="33"/>
        <v>140.33764238654223</v>
      </c>
      <c r="O298" s="25">
        <f t="shared" si="33"/>
        <v>122.30173435028331</v>
      </c>
      <c r="P298" s="25">
        <f t="shared" si="29"/>
        <v>145.37352938331813</v>
      </c>
      <c r="Q298" s="25">
        <f t="shared" si="30"/>
        <v>147.52867116103084</v>
      </c>
      <c r="R298" s="25">
        <f t="shared" si="31"/>
        <v>61.675005017460208</v>
      </c>
      <c r="S298" s="25">
        <f t="shared" si="31"/>
        <v>62.583653661683769</v>
      </c>
      <c r="T298" s="25">
        <f t="shared" si="31"/>
        <v>72.811952680636992</v>
      </c>
      <c r="U298" s="25">
        <f t="shared" si="31"/>
        <v>76.242551294023968</v>
      </c>
      <c r="V298" s="314">
        <f t="shared" si="31"/>
        <v>88.453708221115164</v>
      </c>
      <c r="W298" s="314">
        <f t="shared" si="32"/>
        <v>92.75065720461339</v>
      </c>
      <c r="X298" s="323"/>
      <c r="Y298" s="341"/>
      <c r="Z298" s="341"/>
      <c r="AA298" s="341"/>
      <c r="AB298" s="370"/>
      <c r="AC298" s="341"/>
      <c r="AD298" s="324"/>
      <c r="AE298" s="344"/>
      <c r="AF298" s="344"/>
      <c r="AG298" s="344"/>
      <c r="AH298" s="344"/>
      <c r="AI298" s="344"/>
      <c r="AJ298" s="344"/>
      <c r="AK298" s="344"/>
      <c r="AL298" s="343"/>
      <c r="AM298" s="343"/>
      <c r="AN298" s="344"/>
      <c r="AO298" s="344"/>
      <c r="AP298" s="344"/>
      <c r="AQ298" s="344"/>
      <c r="AR298" s="343"/>
      <c r="AS298" s="343"/>
      <c r="AT298" s="344"/>
      <c r="AU298" s="344"/>
      <c r="AV298" s="93"/>
      <c r="AW298" s="93"/>
      <c r="AX298" s="343"/>
      <c r="AY298" s="343"/>
      <c r="AZ298" s="93"/>
      <c r="BA298" s="26"/>
      <c r="BB298" s="93"/>
      <c r="BC298" s="343"/>
      <c r="BD298" s="343"/>
    </row>
    <row r="299" spans="1:56" ht="13.5" thickBot="1">
      <c r="A299" s="35"/>
      <c r="B299" s="130" t="s">
        <v>315</v>
      </c>
      <c r="C299" s="130" t="s">
        <v>412</v>
      </c>
      <c r="D299" s="306">
        <f>+sum!H299/quantity!H299</f>
        <v>307.61111111111109</v>
      </c>
      <c r="E299" s="306">
        <f>+sum!I299/quantity!I299</f>
        <v>465.01481481481483</v>
      </c>
      <c r="F299" s="306">
        <f>+sum!J299/quantity!J299</f>
        <v>358.60458452722065</v>
      </c>
      <c r="G299" s="306">
        <f>+sum!K299/quantity!K299</f>
        <v>170.45543175487464</v>
      </c>
      <c r="H299" s="306">
        <f>+sum!L299/quantity!L299</f>
        <v>322.96605744125327</v>
      </c>
      <c r="I299" s="306">
        <f>+sum!M299/quantity!M299</f>
        <v>450.04664723032067</v>
      </c>
      <c r="J299" s="469">
        <f>+sum!N299/quantity!N299</f>
        <v>592.63078177793318</v>
      </c>
      <c r="K299" s="469">
        <f>+sum!O299/quantity!O299</f>
        <v>445.83551903013347</v>
      </c>
      <c r="L299" s="469"/>
      <c r="M299" s="300">
        <f t="shared" si="33"/>
        <v>151.16970682078144</v>
      </c>
      <c r="N299" s="37">
        <f t="shared" si="33"/>
        <v>116.57725341321965</v>
      </c>
      <c r="O299" s="37">
        <f t="shared" si="33"/>
        <v>55.412638099832833</v>
      </c>
      <c r="P299" s="37">
        <f t="shared" si="29"/>
        <v>104.99167480481415</v>
      </c>
      <c r="Q299" s="306">
        <f t="shared" si="30"/>
        <v>146.3037682887082</v>
      </c>
      <c r="R299" s="37">
        <f t="shared" si="31"/>
        <v>194.78381658114589</v>
      </c>
      <c r="S299" s="37">
        <f t="shared" si="31"/>
        <v>251.82692705335182</v>
      </c>
      <c r="T299" s="37">
        <f t="shared" si="31"/>
        <v>191.02314831507846</v>
      </c>
      <c r="U299" s="37">
        <f t="shared" si="31"/>
        <v>109.0981306306042</v>
      </c>
      <c r="V299" s="315">
        <f t="shared" si="31"/>
        <v>201.75729715339378</v>
      </c>
      <c r="W299" s="334">
        <f t="shared" si="32"/>
        <v>290.49573117637146</v>
      </c>
      <c r="X299" s="325"/>
      <c r="Y299" s="340"/>
      <c r="Z299" s="340"/>
      <c r="AA299" s="340"/>
      <c r="AB299" s="348"/>
      <c r="AC299" s="340"/>
      <c r="AD299" s="327"/>
      <c r="AE299" s="345"/>
      <c r="AF299" s="345"/>
      <c r="AG299" s="345"/>
      <c r="AH299" s="345"/>
      <c r="AI299" s="345"/>
      <c r="AJ299" s="345"/>
      <c r="AK299" s="345"/>
      <c r="AL299" s="292"/>
      <c r="AM299" s="292"/>
      <c r="AN299" s="346"/>
      <c r="AO299" s="345"/>
      <c r="AP299" s="345"/>
      <c r="AQ299" s="345"/>
      <c r="AR299" s="292"/>
      <c r="AS299" s="292"/>
      <c r="AT299" s="345"/>
      <c r="AU299" s="345"/>
      <c r="AV299" s="46"/>
      <c r="AW299" s="46"/>
      <c r="AX299" s="292"/>
      <c r="AY299" s="292"/>
      <c r="AZ299" s="347"/>
      <c r="BA299" s="6"/>
      <c r="BB299" s="46"/>
      <c r="BC299" s="292"/>
      <c r="BD299" s="292"/>
    </row>
    <row r="300" spans="1:56" ht="13.5" thickBot="1">
      <c r="A300" s="35"/>
      <c r="B300" s="130" t="s">
        <v>316</v>
      </c>
      <c r="C300" s="130" t="s">
        <v>412</v>
      </c>
      <c r="D300" s="306">
        <f>+sum!H300/quantity!H300</f>
        <v>144.34152542372883</v>
      </c>
      <c r="E300" s="306">
        <f>+sum!I300/quantity!I300</f>
        <v>435.39092728485656</v>
      </c>
      <c r="F300" s="306">
        <f>+sum!J300/quantity!J300</f>
        <v>396.17321688500726</v>
      </c>
      <c r="G300" s="306">
        <f>+sum!K300/quantity!K300</f>
        <v>532.24905944319039</v>
      </c>
      <c r="H300" s="306">
        <f>+sum!L300/quantity!L300</f>
        <v>394.11432325886989</v>
      </c>
      <c r="I300" s="306">
        <f>+sum!M300/quantity!M300</f>
        <v>322.45062034739453</v>
      </c>
      <c r="J300" s="469">
        <f>+sum!N300/quantity!N300</f>
        <v>343.63570156983332</v>
      </c>
      <c r="K300" s="469">
        <f>+sum!O300/quantity!O300</f>
        <v>378.18672795173802</v>
      </c>
      <c r="L300" s="469"/>
      <c r="M300" s="300">
        <f t="shared" si="33"/>
        <v>301.63941111660239</v>
      </c>
      <c r="N300" s="37">
        <f t="shared" si="33"/>
        <v>274.46932940607468</v>
      </c>
      <c r="O300" s="37">
        <f t="shared" si="33"/>
        <v>368.74285336857884</v>
      </c>
      <c r="P300" s="37">
        <f t="shared" si="29"/>
        <v>273.04292517479519</v>
      </c>
      <c r="Q300" s="306">
        <f t="shared" si="30"/>
        <v>223.39421687612685</v>
      </c>
      <c r="R300" s="37">
        <f t="shared" si="31"/>
        <v>91.399147162219847</v>
      </c>
      <c r="S300" s="37">
        <f t="shared" si="31"/>
        <v>235.78422835564612</v>
      </c>
      <c r="T300" s="37">
        <f t="shared" si="31"/>
        <v>211.03538112113003</v>
      </c>
      <c r="U300" s="37">
        <f t="shared" si="31"/>
        <v>340.66017619581561</v>
      </c>
      <c r="V300" s="315">
        <f t="shared" si="31"/>
        <v>246.20370716390889</v>
      </c>
      <c r="W300" s="334">
        <f t="shared" si="32"/>
        <v>208.13515510571753</v>
      </c>
      <c r="X300" s="325"/>
      <c r="Y300" s="340"/>
      <c r="Z300" s="340"/>
      <c r="AA300" s="340"/>
      <c r="AB300" s="348"/>
      <c r="AC300" s="340"/>
      <c r="AD300" s="327"/>
      <c r="AE300" s="345"/>
      <c r="AF300" s="345"/>
      <c r="AG300" s="345"/>
      <c r="AH300" s="345"/>
      <c r="AI300" s="345"/>
      <c r="AJ300" s="345"/>
      <c r="AK300" s="345"/>
      <c r="AL300" s="292"/>
      <c r="AM300" s="292"/>
      <c r="AN300" s="345"/>
      <c r="AO300" s="345"/>
      <c r="AP300" s="345"/>
      <c r="AQ300" s="345"/>
      <c r="AR300" s="292"/>
      <c r="AS300" s="292"/>
      <c r="AT300" s="345"/>
      <c r="AU300" s="345"/>
      <c r="AV300" s="46"/>
      <c r="AW300" s="46"/>
      <c r="AX300" s="292"/>
      <c r="AY300" s="292"/>
      <c r="AZ300" s="347"/>
      <c r="BA300" s="6"/>
      <c r="BB300" s="46"/>
      <c r="BC300" s="292"/>
      <c r="BD300" s="292"/>
    </row>
    <row r="301" spans="1:56" ht="13.5" thickBot="1">
      <c r="A301" s="35"/>
      <c r="B301" s="130" t="s">
        <v>317</v>
      </c>
      <c r="C301" s="130" t="s">
        <v>380</v>
      </c>
      <c r="D301" s="306">
        <f>+sum!H301/quantity!H301</f>
        <v>103.94465558194774</v>
      </c>
      <c r="E301" s="306">
        <f>+sum!I301/quantity!I301</f>
        <v>102.62497318172066</v>
      </c>
      <c r="F301" s="306">
        <f>+sum!J301/quantity!J301</f>
        <v>126.46998535871157</v>
      </c>
      <c r="G301" s="306">
        <f>+sum!K301/quantity!K301</f>
        <v>106.99362549800797</v>
      </c>
      <c r="H301" s="306">
        <f>+sum!L301/quantity!L301</f>
        <v>141.01811125485122</v>
      </c>
      <c r="I301" s="306">
        <f>+sum!M301/quantity!M301</f>
        <v>180.20591979630808</v>
      </c>
      <c r="J301" s="469">
        <f>+sum!N301/quantity!N301</f>
        <v>255.33854861140591</v>
      </c>
      <c r="K301" s="469">
        <f>+sum!O301/quantity!O301</f>
        <v>228.78825211296163</v>
      </c>
      <c r="L301" s="469"/>
      <c r="M301" s="300">
        <f t="shared" si="33"/>
        <v>98.730398987000669</v>
      </c>
      <c r="N301" s="37">
        <f t="shared" si="33"/>
        <v>121.67050306786126</v>
      </c>
      <c r="O301" s="37">
        <f t="shared" si="33"/>
        <v>102.933262801238</v>
      </c>
      <c r="P301" s="37">
        <f t="shared" si="29"/>
        <v>135.66653375812626</v>
      </c>
      <c r="Q301" s="306">
        <f t="shared" si="30"/>
        <v>173.36718159043551</v>
      </c>
      <c r="R301" s="37">
        <f t="shared" si="31"/>
        <v>65.819263336528962</v>
      </c>
      <c r="S301" s="37">
        <f t="shared" si="31"/>
        <v>55.576146849379917</v>
      </c>
      <c r="T301" s="37">
        <f t="shared" si="31"/>
        <v>67.368616612733646</v>
      </c>
      <c r="U301" s="37">
        <f t="shared" si="31"/>
        <v>68.480097178773562</v>
      </c>
      <c r="V301" s="315">
        <f t="shared" si="31"/>
        <v>88.094189221821267</v>
      </c>
      <c r="W301" s="334">
        <f t="shared" si="32"/>
        <v>116.31916548141365</v>
      </c>
      <c r="X301" s="325"/>
      <c r="Y301" s="340"/>
      <c r="Z301" s="340"/>
      <c r="AA301" s="340"/>
      <c r="AB301" s="348"/>
      <c r="AC301" s="340"/>
      <c r="AD301" s="327"/>
      <c r="AE301" s="345"/>
      <c r="AF301" s="345"/>
      <c r="AG301" s="345"/>
      <c r="AH301" s="345"/>
      <c r="AI301" s="345"/>
      <c r="AJ301" s="345"/>
      <c r="AK301" s="345"/>
      <c r="AL301" s="292"/>
      <c r="AM301" s="292"/>
      <c r="AN301" s="345"/>
      <c r="AO301" s="345"/>
      <c r="AP301" s="345"/>
      <c r="AQ301" s="345"/>
      <c r="AR301" s="292"/>
      <c r="AS301" s="292"/>
      <c r="AT301" s="345"/>
      <c r="AU301" s="345"/>
      <c r="AV301" s="46"/>
      <c r="AW301" s="46"/>
      <c r="AX301" s="292"/>
      <c r="AY301" s="292"/>
      <c r="AZ301" s="347"/>
      <c r="BA301" s="6"/>
      <c r="BB301" s="46"/>
      <c r="BC301" s="292"/>
      <c r="BD301" s="292"/>
    </row>
    <row r="302" spans="1:56" ht="13.5" thickBot="1">
      <c r="A302" s="35"/>
      <c r="B302" s="130" t="s">
        <v>318</v>
      </c>
      <c r="C302" s="130" t="s">
        <v>380</v>
      </c>
      <c r="D302" s="306">
        <f>+sum!H302/quantity!H302</f>
        <v>42.933598767017727</v>
      </c>
      <c r="E302" s="306">
        <f>+sum!I302/quantity!I302</f>
        <v>66.099005964214712</v>
      </c>
      <c r="F302" s="306">
        <f>+sum!J302/quantity!J302</f>
        <v>102.49772256728778</v>
      </c>
      <c r="G302" s="306">
        <f>+sum!K302/quantity!K302</f>
        <v>144.6747843734145</v>
      </c>
      <c r="H302" s="306">
        <f>+sum!L302/quantity!L302</f>
        <v>235.26689293427955</v>
      </c>
      <c r="I302" s="306">
        <f>+sum!M302/quantity!M302</f>
        <v>341.07074829931975</v>
      </c>
      <c r="J302" s="469">
        <f>+sum!N302/quantity!N302</f>
        <v>165.17936670024102</v>
      </c>
      <c r="K302" s="469">
        <f>+sum!O302/quantity!O302</f>
        <v>144.39161645454115</v>
      </c>
      <c r="L302" s="469"/>
      <c r="M302" s="300">
        <f t="shared" si="33"/>
        <v>153.95636019916648</v>
      </c>
      <c r="N302" s="37">
        <f t="shared" si="33"/>
        <v>238.73545547276174</v>
      </c>
      <c r="O302" s="37">
        <f t="shared" si="33"/>
        <v>336.97334611641259</v>
      </c>
      <c r="P302" s="37">
        <f t="shared" si="29"/>
        <v>547.97850562439999</v>
      </c>
      <c r="Q302" s="306">
        <f t="shared" si="30"/>
        <v>794.41453335921074</v>
      </c>
      <c r="R302" s="37">
        <f t="shared" si="31"/>
        <v>27.1861773691998</v>
      </c>
      <c r="S302" s="37">
        <f t="shared" si="31"/>
        <v>35.795654295182381</v>
      </c>
      <c r="T302" s="37">
        <f t="shared" si="31"/>
        <v>54.598960818479327</v>
      </c>
      <c r="U302" s="37">
        <f t="shared" si="31"/>
        <v>92.597509871221177</v>
      </c>
      <c r="V302" s="315">
        <f t="shared" si="31"/>
        <v>146.97152017818843</v>
      </c>
      <c r="W302" s="334">
        <f t="shared" si="32"/>
        <v>220.15405962879444</v>
      </c>
      <c r="X302" s="325"/>
      <c r="Y302" s="340"/>
      <c r="Z302" s="375"/>
      <c r="AA302" s="340"/>
      <c r="AB302" s="348"/>
      <c r="AC302" s="375"/>
      <c r="AD302" s="327"/>
      <c r="AE302" s="346"/>
      <c r="AF302" s="345"/>
      <c r="AG302" s="345"/>
      <c r="AH302" s="346"/>
      <c r="AI302" s="346"/>
      <c r="AJ302" s="345"/>
      <c r="AK302" s="345"/>
      <c r="AL302" s="292"/>
      <c r="AM302" s="292"/>
      <c r="AN302" s="345"/>
      <c r="AO302" s="345"/>
      <c r="AP302" s="345"/>
      <c r="AQ302" s="345"/>
      <c r="AR302" s="292"/>
      <c r="AS302" s="292"/>
      <c r="AT302" s="345"/>
      <c r="AU302" s="345"/>
      <c r="AV302" s="46"/>
      <c r="AW302" s="46"/>
      <c r="AX302" s="292"/>
      <c r="AY302" s="292"/>
      <c r="AZ302" s="347"/>
      <c r="BA302" s="6"/>
      <c r="BB302" s="46"/>
      <c r="BC302" s="292"/>
      <c r="BD302" s="292"/>
    </row>
    <row r="303" spans="1:56" ht="13.5" thickBot="1">
      <c r="A303" s="35"/>
      <c r="B303" s="130" t="s">
        <v>314</v>
      </c>
      <c r="C303" s="130" t="s">
        <v>380</v>
      </c>
      <c r="D303" s="306">
        <f>+sum!H303/quantity!H303</f>
        <v>103.97648871052738</v>
      </c>
      <c r="E303" s="306">
        <f>+sum!I303/quantity!I303</f>
        <v>104.9870098724969</v>
      </c>
      <c r="F303" s="306">
        <f>+sum!J303/quantity!J303</f>
        <v>126.91551479137063</v>
      </c>
      <c r="G303" s="306">
        <f>+sum!K303/quantity!K303</f>
        <v>99.486004769674906</v>
      </c>
      <c r="H303" s="306">
        <f>+sum!L303/quantity!L303</f>
        <v>116.9341039707419</v>
      </c>
      <c r="I303" s="306">
        <f>+sum!M303/quantity!M303</f>
        <v>115.02891772610499</v>
      </c>
      <c r="J303" s="469">
        <f>+sum!N303/quantity!N303</f>
        <v>166.22561903837476</v>
      </c>
      <c r="K303" s="469">
        <f>+sum!O303/quantity!O303</f>
        <v>128.53238758425334</v>
      </c>
      <c r="L303" s="469"/>
      <c r="M303" s="300">
        <f t="shared" si="33"/>
        <v>100.97187467522859</v>
      </c>
      <c r="N303" s="37">
        <f t="shared" si="33"/>
        <v>122.06174334729263</v>
      </c>
      <c r="O303" s="37">
        <f t="shared" si="33"/>
        <v>95.681250639888333</v>
      </c>
      <c r="P303" s="37">
        <f t="shared" si="29"/>
        <v>112.46206274217316</v>
      </c>
      <c r="Q303" s="306">
        <f t="shared" si="30"/>
        <v>110.62973865788813</v>
      </c>
      <c r="R303" s="37">
        <f t="shared" si="31"/>
        <v>65.839420535194719</v>
      </c>
      <c r="S303" s="37">
        <f t="shared" si="31"/>
        <v>56.855298442995981</v>
      </c>
      <c r="T303" s="37">
        <f t="shared" si="31"/>
        <v>67.60594329110215</v>
      </c>
      <c r="U303" s="37">
        <f t="shared" si="31"/>
        <v>63.674926827132417</v>
      </c>
      <c r="V303" s="315">
        <f t="shared" si="31"/>
        <v>73.048879963128016</v>
      </c>
      <c r="W303" s="334">
        <f>+I303/I$3*100</f>
        <v>74.248769026315003</v>
      </c>
      <c r="X303" s="325"/>
      <c r="Y303" s="340"/>
      <c r="Z303" s="340"/>
      <c r="AA303" s="340"/>
      <c r="AB303" s="348"/>
      <c r="AC303" s="340"/>
      <c r="AD303" s="327"/>
      <c r="AE303" s="345"/>
      <c r="AF303" s="345"/>
      <c r="AG303" s="345"/>
      <c r="AH303" s="345"/>
      <c r="AI303" s="345"/>
      <c r="AJ303" s="345"/>
      <c r="AK303" s="345"/>
      <c r="AL303" s="292"/>
      <c r="AM303" s="292"/>
      <c r="AN303" s="345"/>
      <c r="AO303" s="345"/>
      <c r="AP303" s="345"/>
      <c r="AQ303" s="345"/>
      <c r="AR303" s="292"/>
      <c r="AS303" s="292"/>
      <c r="AT303" s="345"/>
      <c r="AU303" s="345"/>
      <c r="AV303" s="46"/>
      <c r="AW303" s="46"/>
      <c r="AX303" s="292"/>
      <c r="AY303" s="292"/>
      <c r="AZ303" s="347"/>
      <c r="BA303" s="6"/>
      <c r="BB303" s="46"/>
      <c r="BC303" s="292"/>
      <c r="BD303" s="292"/>
    </row>
    <row r="304" spans="1:56">
      <c r="Y304" s="342"/>
      <c r="Z304" s="342"/>
      <c r="AA304" s="342"/>
      <c r="AB304" s="342"/>
      <c r="AC304" s="342"/>
    </row>
    <row r="305" spans="25:29">
      <c r="Y305" s="342"/>
      <c r="Z305" s="342"/>
      <c r="AA305" s="342"/>
      <c r="AB305" s="342"/>
      <c r="AC305" s="342"/>
    </row>
  </sheetData>
  <autoFilter ref="A2:BD303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68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C303"/>
    </sheetView>
  </sheetViews>
  <sheetFormatPr defaultRowHeight="12.75"/>
  <cols>
    <col min="2" max="2" width="22.140625" style="124" customWidth="1"/>
    <col min="3" max="7" width="9.42578125" bestFit="1" customWidth="1"/>
    <col min="8" max="8" width="9.42578125" style="307" customWidth="1"/>
    <col min="9" max="11" width="9.42578125" style="304" customWidth="1"/>
    <col min="16" max="16" width="9.5703125" bestFit="1" customWidth="1"/>
    <col min="17" max="17" width="9.5703125" customWidth="1"/>
  </cols>
  <sheetData>
    <row r="1" spans="1:113">
      <c r="A1" t="s">
        <v>333</v>
      </c>
      <c r="H1" s="305"/>
      <c r="I1" s="409"/>
      <c r="J1" s="409"/>
      <c r="K1" s="409"/>
      <c r="L1" s="364" t="s">
        <v>330</v>
      </c>
      <c r="R1" s="364" t="s">
        <v>331</v>
      </c>
      <c r="S1" s="364"/>
      <c r="T1" s="364"/>
    </row>
    <row r="2" spans="1:113" ht="13.5" thickBot="1">
      <c r="A2" s="1"/>
      <c r="C2" s="207">
        <v>2010</v>
      </c>
      <c r="D2" s="207">
        <v>2011</v>
      </c>
      <c r="E2" s="207">
        <v>2012</v>
      </c>
      <c r="F2" s="207">
        <v>2013</v>
      </c>
      <c r="G2" s="207">
        <v>2014</v>
      </c>
      <c r="H2" s="313">
        <v>2015</v>
      </c>
      <c r="I2" s="207">
        <v>2016</v>
      </c>
      <c r="J2" s="313">
        <v>2017</v>
      </c>
      <c r="K2" s="207">
        <v>2018</v>
      </c>
      <c r="L2" s="207">
        <v>2011</v>
      </c>
      <c r="M2" s="207">
        <v>2012</v>
      </c>
      <c r="N2" s="207">
        <v>2013</v>
      </c>
      <c r="O2" s="207">
        <v>2014</v>
      </c>
      <c r="P2" s="207">
        <v>2015</v>
      </c>
      <c r="Q2" s="207">
        <v>2016</v>
      </c>
      <c r="R2" s="207">
        <v>2010</v>
      </c>
      <c r="S2" s="207">
        <v>2011</v>
      </c>
      <c r="T2" s="207">
        <v>2012</v>
      </c>
      <c r="U2" s="207">
        <v>2013</v>
      </c>
      <c r="V2" s="207">
        <v>2014</v>
      </c>
      <c r="W2" s="336">
        <v>2015</v>
      </c>
      <c r="X2" s="207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</row>
    <row r="3" spans="1:113" ht="13.5" thickBot="1">
      <c r="A3" s="9"/>
      <c r="B3" s="308" t="s">
        <v>321</v>
      </c>
      <c r="C3" s="12">
        <f>+sum!H3/население!F3</f>
        <v>62.897214122517283</v>
      </c>
      <c r="D3" s="12">
        <f>+sum!I3/население!G3</f>
        <v>68.816314361460599</v>
      </c>
      <c r="E3" s="12">
        <f>+sum!J3/население!H3</f>
        <v>63.48055588758011</v>
      </c>
      <c r="F3" s="12">
        <f>+sum!K3/население!I3</f>
        <v>74.370524977503521</v>
      </c>
      <c r="G3" s="12">
        <f>+sum!L3/население!J3</f>
        <v>70.025526019753954</v>
      </c>
      <c r="H3" s="12">
        <f>+sum!M3/население!K3</f>
        <v>65.254301470079028</v>
      </c>
      <c r="I3" s="12">
        <f>+sum!N3/население!L3</f>
        <v>77.869298165452179</v>
      </c>
      <c r="J3" s="12">
        <f>+sum!O3/население!M3</f>
        <v>79.688720791984835</v>
      </c>
      <c r="K3" s="12"/>
      <c r="L3" s="298">
        <f t="shared" ref="L3:Q3" si="0">+D3/$C3*100</f>
        <v>109.41075105077552</v>
      </c>
      <c r="M3" s="11">
        <f t="shared" si="0"/>
        <v>100.92745246860464</v>
      </c>
      <c r="N3" s="11">
        <f t="shared" si="0"/>
        <v>118.24136571873822</v>
      </c>
      <c r="O3" s="11">
        <f t="shared" si="0"/>
        <v>111.33327126913993</v>
      </c>
      <c r="P3" s="319">
        <f t="shared" si="0"/>
        <v>103.74752265334102</v>
      </c>
      <c r="Q3" s="319">
        <f t="shared" si="0"/>
        <v>123.80404959394676</v>
      </c>
      <c r="R3" s="11">
        <f t="shared" ref="R3:W3" si="1">+C3/C$3*100</f>
        <v>100</v>
      </c>
      <c r="S3" s="11">
        <f t="shared" si="1"/>
        <v>100</v>
      </c>
      <c r="T3" s="11">
        <f t="shared" si="1"/>
        <v>100</v>
      </c>
      <c r="U3" s="11">
        <f t="shared" si="1"/>
        <v>100</v>
      </c>
      <c r="V3" s="295">
        <f t="shared" si="1"/>
        <v>100</v>
      </c>
      <c r="W3" s="368">
        <f t="shared" si="1"/>
        <v>100</v>
      </c>
      <c r="X3" s="4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</row>
    <row r="4" spans="1:113">
      <c r="A4" s="14"/>
      <c r="B4" s="126" t="s">
        <v>322</v>
      </c>
      <c r="C4" s="446">
        <f>+sum!H4/население!F4</f>
        <v>46.010218214187923</v>
      </c>
      <c r="D4" s="446">
        <f>+sum!I4/население!G4</f>
        <v>52.571311996350879</v>
      </c>
      <c r="E4" s="446">
        <f>+sum!J4/население!H4</f>
        <v>51.525113159318671</v>
      </c>
      <c r="F4" s="446">
        <f>+sum!K4/население!I4</f>
        <v>54.294356783086386</v>
      </c>
      <c r="G4" s="446">
        <f>+sum!L4/население!J4</f>
        <v>55.715268264801068</v>
      </c>
      <c r="H4" s="446">
        <f>+sum!M4/население!K4</f>
        <v>57.900613820033897</v>
      </c>
      <c r="I4" s="446">
        <f>+sum!N4/население!L4</f>
        <v>155.57980014329647</v>
      </c>
      <c r="J4" s="446">
        <f>+sum!O4/население!M4</f>
        <v>148.72765227876118</v>
      </c>
      <c r="K4" s="446"/>
      <c r="L4" s="16">
        <f t="shared" ref="L4:L11" si="2">+D4/$C4*100</f>
        <v>114.26007968842831</v>
      </c>
      <c r="M4" s="16">
        <f t="shared" ref="M4:M11" si="3">+E4/$C4*100</f>
        <v>111.98623949023165</v>
      </c>
      <c r="N4" s="16">
        <f t="shared" ref="N4:N11" si="4">+F4/$C4*100</f>
        <v>118.00499734718477</v>
      </c>
      <c r="O4" s="15">
        <f t="shared" ref="O4:O11" si="5">+G4/$C4*100</f>
        <v>121.09324934177437</v>
      </c>
      <c r="P4" s="193">
        <f t="shared" ref="P4:Q67" si="6">+H4/$C4*100</f>
        <v>125.84294547461936</v>
      </c>
      <c r="Q4" s="193">
        <f t="shared" si="6"/>
        <v>338.14184366402583</v>
      </c>
      <c r="R4" s="16">
        <f t="shared" ref="R4:V11" si="7">+C4/C$3*100</f>
        <v>73.151440578218242</v>
      </c>
      <c r="S4" s="16">
        <f t="shared" si="7"/>
        <v>76.393675662747413</v>
      </c>
      <c r="T4" s="16">
        <f t="shared" si="7"/>
        <v>81.166764277499809</v>
      </c>
      <c r="U4" s="16">
        <f t="shared" si="7"/>
        <v>73.005208447177139</v>
      </c>
      <c r="V4" s="15">
        <f t="shared" si="7"/>
        <v>79.564226692255033</v>
      </c>
      <c r="W4" s="365">
        <f t="shared" ref="W4:W67" si="8">+H4/H$3*100</f>
        <v>88.73072351649185</v>
      </c>
      <c r="X4" s="321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</row>
    <row r="5" spans="1:113">
      <c r="A5" s="17"/>
      <c r="B5" s="127" t="s">
        <v>323</v>
      </c>
      <c r="C5" s="281">
        <f>+sum!H5/население!F5</f>
        <v>36.009315721943302</v>
      </c>
      <c r="D5" s="281">
        <f>+sum!I5/население!G5</f>
        <v>42.181474473419307</v>
      </c>
      <c r="E5" s="281">
        <f>+sum!J5/население!H5</f>
        <v>39.369578391272654</v>
      </c>
      <c r="F5" s="281">
        <f>+sum!K5/население!I5</f>
        <v>39.336539626775689</v>
      </c>
      <c r="G5" s="281">
        <f>+sum!L5/население!J5</f>
        <v>41.026145506618178</v>
      </c>
      <c r="H5" s="281">
        <f>+sum!M5/население!K5</f>
        <v>41.500939208081995</v>
      </c>
      <c r="I5" s="281">
        <f>+sum!N5/население!L5</f>
        <v>49.143150607505234</v>
      </c>
      <c r="J5" s="281">
        <f>+sum!O5/население!M5</f>
        <v>50.821521358385937</v>
      </c>
      <c r="K5" s="281"/>
      <c r="L5" s="19">
        <f t="shared" si="2"/>
        <v>117.14044998559865</v>
      </c>
      <c r="M5" s="19">
        <f t="shared" si="3"/>
        <v>109.33164821924588</v>
      </c>
      <c r="N5" s="19">
        <f t="shared" si="4"/>
        <v>109.2398976157296</v>
      </c>
      <c r="O5" s="18">
        <f t="shared" si="5"/>
        <v>113.93203309780677</v>
      </c>
      <c r="P5" s="281">
        <f t="shared" si="6"/>
        <v>115.25056329463162</v>
      </c>
      <c r="Q5" s="281">
        <f t="shared" si="6"/>
        <v>136.47343644899772</v>
      </c>
      <c r="R5" s="19">
        <f t="shared" si="7"/>
        <v>57.251050343503081</v>
      </c>
      <c r="S5" s="19">
        <f t="shared" si="7"/>
        <v>61.295747766814898</v>
      </c>
      <c r="T5" s="19">
        <f t="shared" si="7"/>
        <v>62.01832646360814</v>
      </c>
      <c r="U5" s="19">
        <f t="shared" si="7"/>
        <v>52.89264750877404</v>
      </c>
      <c r="V5" s="18">
        <f t="shared" si="7"/>
        <v>58.587414959289049</v>
      </c>
      <c r="W5" s="366">
        <f t="shared" si="8"/>
        <v>63.598779349605586</v>
      </c>
      <c r="X5" s="3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</row>
    <row r="6" spans="1:113">
      <c r="A6" s="17"/>
      <c r="B6" s="127" t="s">
        <v>324</v>
      </c>
      <c r="C6" s="281">
        <f>+sum!H6/население!F6</f>
        <v>40.042189053192885</v>
      </c>
      <c r="D6" s="281">
        <f>+sum!I6/население!G6</f>
        <v>46.359411886084402</v>
      </c>
      <c r="E6" s="281">
        <f>+sum!J6/население!H6</f>
        <v>46.597428235230375</v>
      </c>
      <c r="F6" s="281">
        <f>+sum!K6/население!I6</f>
        <v>48.656203208428849</v>
      </c>
      <c r="G6" s="281">
        <f>+sum!L6/население!J6</f>
        <v>50.675397718722728</v>
      </c>
      <c r="H6" s="281">
        <f>+sum!M6/население!K6</f>
        <v>53.046539586293093</v>
      </c>
      <c r="I6" s="281">
        <f>+sum!N6/население!L6</f>
        <v>56.012046816588679</v>
      </c>
      <c r="J6" s="281">
        <f>+sum!O6/население!M6</f>
        <v>58.636600343648666</v>
      </c>
      <c r="K6" s="281"/>
      <c r="L6" s="19">
        <f t="shared" si="2"/>
        <v>115.7764172795338</v>
      </c>
      <c r="M6" s="19">
        <f t="shared" si="3"/>
        <v>116.37083120837717</v>
      </c>
      <c r="N6" s="19">
        <f t="shared" si="4"/>
        <v>121.51234575061049</v>
      </c>
      <c r="O6" s="18">
        <f t="shared" si="5"/>
        <v>126.55501339201128</v>
      </c>
      <c r="P6" s="281">
        <f t="shared" si="6"/>
        <v>132.47662238401841</v>
      </c>
      <c r="Q6" s="281">
        <f t="shared" si="6"/>
        <v>139.88257920210381</v>
      </c>
      <c r="R6" s="19">
        <f t="shared" si="7"/>
        <v>63.662897652660469</v>
      </c>
      <c r="S6" s="19">
        <f t="shared" si="7"/>
        <v>67.366891581231201</v>
      </c>
      <c r="T6" s="19">
        <f t="shared" si="7"/>
        <v>73.404253607594981</v>
      </c>
      <c r="U6" s="19">
        <f t="shared" si="7"/>
        <v>65.424041612113072</v>
      </c>
      <c r="V6" s="18">
        <f t="shared" si="7"/>
        <v>72.367036135404945</v>
      </c>
      <c r="W6" s="366">
        <f t="shared" si="8"/>
        <v>81.292019669563786</v>
      </c>
      <c r="X6" s="322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</row>
    <row r="7" spans="1:113">
      <c r="A7" s="17"/>
      <c r="B7" s="127" t="s">
        <v>325</v>
      </c>
      <c r="C7" s="281">
        <f>+sum!H7/население!F7</f>
        <v>48.303951922803797</v>
      </c>
      <c r="D7" s="281">
        <f>+sum!I7/население!G7</f>
        <v>54.571422200141683</v>
      </c>
      <c r="E7" s="281">
        <f>+sum!J7/население!H7</f>
        <v>52.576831382748161</v>
      </c>
      <c r="F7" s="281">
        <f>+sum!K7/население!I7</f>
        <v>57.812922007077425</v>
      </c>
      <c r="G7" s="281">
        <f>+sum!L7/население!J7</f>
        <v>58.852089691109228</v>
      </c>
      <c r="H7" s="281">
        <f>+sum!M7/население!K7</f>
        <v>60.98147990063427</v>
      </c>
      <c r="I7" s="281">
        <f>+sum!N7/население!L7</f>
        <v>66.923250381682635</v>
      </c>
      <c r="J7" s="281">
        <f>+sum!O7/население!M7</f>
        <v>29.804145829816051</v>
      </c>
      <c r="K7" s="281"/>
      <c r="L7" s="19">
        <f t="shared" si="2"/>
        <v>112.97506731406604</v>
      </c>
      <c r="M7" s="19">
        <f t="shared" si="3"/>
        <v>108.84581755706655</v>
      </c>
      <c r="N7" s="19">
        <f t="shared" si="4"/>
        <v>119.68569797243556</v>
      </c>
      <c r="O7" s="18">
        <f t="shared" si="5"/>
        <v>121.83700783977835</v>
      </c>
      <c r="P7" s="281">
        <f t="shared" si="6"/>
        <v>126.24532253197597</v>
      </c>
      <c r="Q7" s="281">
        <f t="shared" si="6"/>
        <v>138.5461183147809</v>
      </c>
      <c r="R7" s="19">
        <f t="shared" si="7"/>
        <v>76.798237563769817</v>
      </c>
      <c r="S7" s="19">
        <f t="shared" si="7"/>
        <v>79.300123388624073</v>
      </c>
      <c r="T7" s="19">
        <f t="shared" si="7"/>
        <v>82.823520757849494</v>
      </c>
      <c r="U7" s="19">
        <f t="shared" si="7"/>
        <v>77.736337110119052</v>
      </c>
      <c r="V7" s="18">
        <f t="shared" si="7"/>
        <v>84.043766660899138</v>
      </c>
      <c r="W7" s="366">
        <f t="shared" si="8"/>
        <v>93.452046113153216</v>
      </c>
      <c r="X7" s="322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</row>
    <row r="8" spans="1:113">
      <c r="A8" s="17"/>
      <c r="B8" s="127" t="s">
        <v>326</v>
      </c>
      <c r="C8" s="281">
        <f>+sum!H8/население!F8</f>
        <v>56.903941052896748</v>
      </c>
      <c r="D8" s="281">
        <f>+sum!I8/население!G8</f>
        <v>63.868541436782515</v>
      </c>
      <c r="E8" s="281">
        <f>+sum!J8/население!H8</f>
        <v>63.916310029287708</v>
      </c>
      <c r="F8" s="281">
        <f>+sum!K8/население!I8</f>
        <v>67.047527949890977</v>
      </c>
      <c r="G8" s="281">
        <f>+sum!L8/население!J8</f>
        <v>67.972475810548076</v>
      </c>
      <c r="H8" s="281">
        <f>+sum!M8/население!K8</f>
        <v>71.262308803926587</v>
      </c>
      <c r="I8" s="281">
        <f>+sum!N8/население!L8</f>
        <v>71.897246504958773</v>
      </c>
      <c r="J8" s="281">
        <f>+sum!O8/население!M8</f>
        <v>74.533969057735618</v>
      </c>
      <c r="K8" s="281"/>
      <c r="L8" s="19">
        <f t="shared" si="2"/>
        <v>112.23922325065607</v>
      </c>
      <c r="M8" s="19">
        <f t="shared" si="3"/>
        <v>112.32316926849126</v>
      </c>
      <c r="N8" s="19">
        <f t="shared" si="4"/>
        <v>117.82580733303685</v>
      </c>
      <c r="O8" s="18">
        <f t="shared" si="5"/>
        <v>119.45126216717088</v>
      </c>
      <c r="P8" s="281">
        <f t="shared" si="6"/>
        <v>125.23264203736362</v>
      </c>
      <c r="Q8" s="281">
        <f t="shared" si="6"/>
        <v>126.34844823511355</v>
      </c>
      <c r="R8" s="19">
        <f t="shared" si="7"/>
        <v>90.471321896791395</v>
      </c>
      <c r="S8" s="19">
        <f t="shared" si="7"/>
        <v>92.810174490470814</v>
      </c>
      <c r="T8" s="19">
        <f t="shared" si="7"/>
        <v>100.68643718633984</v>
      </c>
      <c r="U8" s="19">
        <f t="shared" si="7"/>
        <v>90.15336112011083</v>
      </c>
      <c r="V8" s="18">
        <f t="shared" si="7"/>
        <v>97.068140254131436</v>
      </c>
      <c r="W8" s="366">
        <f t="shared" si="8"/>
        <v>109.20706711817674</v>
      </c>
      <c r="X8" s="322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</row>
    <row r="9" spans="1:113">
      <c r="A9" s="14"/>
      <c r="B9" s="126" t="s">
        <v>327</v>
      </c>
      <c r="C9" s="193">
        <f>+sum!H9/население!F9</f>
        <v>85.339421426694997</v>
      </c>
      <c r="D9" s="193">
        <f>+sum!I9/население!G9</f>
        <v>89.579920496432521</v>
      </c>
      <c r="E9" s="193">
        <f>+sum!J9/население!H9</f>
        <v>78.683365188310049</v>
      </c>
      <c r="F9" s="193">
        <f>+sum!K9/население!I9</f>
        <v>99.772014030540745</v>
      </c>
      <c r="G9" s="193">
        <f>+sum!L9/население!J9</f>
        <v>88.030488229714578</v>
      </c>
      <c r="H9" s="193">
        <f>+sum!M9/население!K9</f>
        <v>72.716413329052713</v>
      </c>
      <c r="I9" s="193">
        <f>+sum!N9/население!L9</f>
        <v>94.009553262431211</v>
      </c>
      <c r="J9" s="193">
        <f>+sum!O9/население!M9</f>
        <v>94.673524728673513</v>
      </c>
      <c r="K9" s="193"/>
      <c r="L9" s="16">
        <f t="shared" si="2"/>
        <v>104.96898033622134</v>
      </c>
      <c r="M9" s="16">
        <f t="shared" si="3"/>
        <v>92.200490550428242</v>
      </c>
      <c r="N9" s="16">
        <f t="shared" si="4"/>
        <v>116.9119878744937</v>
      </c>
      <c r="O9" s="15">
        <f t="shared" si="5"/>
        <v>103.15336893317371</v>
      </c>
      <c r="P9" s="193">
        <f t="shared" si="6"/>
        <v>85.208467685142182</v>
      </c>
      <c r="Q9" s="193">
        <f t="shared" si="6"/>
        <v>110.15958591093063</v>
      </c>
      <c r="R9" s="16">
        <f t="shared" si="7"/>
        <v>135.68076522509028</v>
      </c>
      <c r="S9" s="16">
        <f t="shared" si="7"/>
        <v>130.17250535375987</v>
      </c>
      <c r="T9" s="16">
        <f t="shared" si="7"/>
        <v>123.94876523711153</v>
      </c>
      <c r="U9" s="16">
        <f t="shared" si="7"/>
        <v>134.15531766209929</v>
      </c>
      <c r="V9" s="15">
        <f t="shared" si="7"/>
        <v>125.71199851448669</v>
      </c>
      <c r="W9" s="365">
        <f t="shared" si="8"/>
        <v>111.4354328999986</v>
      </c>
      <c r="X9" s="321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</row>
    <row r="10" spans="1:113">
      <c r="A10" s="17"/>
      <c r="B10" s="127" t="s">
        <v>328</v>
      </c>
      <c r="C10" s="281">
        <f>+sum!H10/население!F10</f>
        <v>103.85675066586656</v>
      </c>
      <c r="D10" s="281">
        <f>+sum!I10/население!G10</f>
        <v>106.78174165127771</v>
      </c>
      <c r="E10" s="281">
        <f>+sum!J10/население!H10</f>
        <v>93.002779801765996</v>
      </c>
      <c r="F10" s="281">
        <f>+sum!K10/население!I10</f>
        <v>100.1352348767809</v>
      </c>
      <c r="G10" s="281">
        <f>+sum!L10/население!J10</f>
        <v>102.7027784805781</v>
      </c>
      <c r="H10" s="281">
        <f>+sum!M10/население!K10</f>
        <v>104.62175477453029</v>
      </c>
      <c r="I10" s="281">
        <f>+sum!N10/население!L10</f>
        <v>115.32142526227413</v>
      </c>
      <c r="J10" s="281">
        <f>+sum!O10/население!M10</f>
        <v>114.45823076711469</v>
      </c>
      <c r="K10" s="281"/>
      <c r="L10" s="19">
        <f t="shared" si="2"/>
        <v>102.8163705937822</v>
      </c>
      <c r="M10" s="19">
        <f t="shared" si="3"/>
        <v>89.549094503235011</v>
      </c>
      <c r="N10" s="19">
        <f t="shared" si="4"/>
        <v>96.416683782974573</v>
      </c>
      <c r="O10" s="18">
        <f t="shared" si="5"/>
        <v>98.888880907702315</v>
      </c>
      <c r="P10" s="281">
        <f t="shared" si="6"/>
        <v>100.73659545841652</v>
      </c>
      <c r="Q10" s="281">
        <f t="shared" si="6"/>
        <v>111.03893056821346</v>
      </c>
      <c r="R10" s="19">
        <f t="shared" si="7"/>
        <v>165.121384332801</v>
      </c>
      <c r="S10" s="19">
        <f t="shared" si="7"/>
        <v>155.1692249753483</v>
      </c>
      <c r="T10" s="19">
        <f t="shared" si="7"/>
        <v>146.50593162175173</v>
      </c>
      <c r="U10" s="19">
        <f t="shared" si="7"/>
        <v>134.64371121095488</v>
      </c>
      <c r="V10" s="18">
        <f t="shared" si="7"/>
        <v>146.66477257394112</v>
      </c>
      <c r="W10" s="366">
        <f t="shared" si="8"/>
        <v>160.32928468708286</v>
      </c>
      <c r="X10" s="322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</row>
    <row r="11" spans="1:113" ht="13.5" thickBot="1">
      <c r="A11" s="20"/>
      <c r="B11" s="128" t="s">
        <v>329</v>
      </c>
      <c r="C11" s="282">
        <f>+sum!H11/население!F11</f>
        <v>37.731356304441199</v>
      </c>
      <c r="D11" s="282">
        <f>+sum!I11/население!G11</f>
        <v>43.361345183676967</v>
      </c>
      <c r="E11" s="282">
        <f>+sum!J11/население!H11</f>
        <v>39.920962767059329</v>
      </c>
      <c r="F11" s="282">
        <f>+sum!K11/население!I11</f>
        <v>98.780287790458985</v>
      </c>
      <c r="G11" s="282">
        <f>+sum!L11/население!J11</f>
        <v>47.660521766584374</v>
      </c>
      <c r="H11" s="282">
        <f>+sum!M11/население!K11</f>
        <v>25.527966538119419</v>
      </c>
      <c r="I11" s="282">
        <f>+sum!N11/население!L11</f>
        <v>62.39670800188491</v>
      </c>
      <c r="J11" s="282">
        <f>+sum!O11/население!M11</f>
        <v>65.244278385135942</v>
      </c>
      <c r="K11" s="282"/>
      <c r="L11" s="22">
        <f t="shared" si="2"/>
        <v>114.92124702279278</v>
      </c>
      <c r="M11" s="22">
        <f t="shared" si="3"/>
        <v>105.80314803674418</v>
      </c>
      <c r="N11" s="22">
        <f t="shared" si="4"/>
        <v>261.79893188422693</v>
      </c>
      <c r="O11" s="21">
        <f t="shared" si="5"/>
        <v>126.31542153435511</v>
      </c>
      <c r="P11" s="282">
        <f t="shared" si="6"/>
        <v>67.657166448359632</v>
      </c>
      <c r="Q11" s="282">
        <f t="shared" si="6"/>
        <v>165.3709649301434</v>
      </c>
      <c r="R11" s="22">
        <f t="shared" si="7"/>
        <v>59.988914979516281</v>
      </c>
      <c r="S11" s="22">
        <f t="shared" si="7"/>
        <v>63.010269564742551</v>
      </c>
      <c r="T11" s="22">
        <f t="shared" si="7"/>
        <v>62.886914282472148</v>
      </c>
      <c r="U11" s="22">
        <f t="shared" si="7"/>
        <v>132.8218239959167</v>
      </c>
      <c r="V11" s="21">
        <f t="shared" si="7"/>
        <v>68.061640483985101</v>
      </c>
      <c r="W11" s="367">
        <f t="shared" si="8"/>
        <v>39.120741411697928</v>
      </c>
      <c r="X11" s="322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</row>
    <row r="12" spans="1:113" ht="13.5" thickBot="1">
      <c r="A12" s="23" t="s">
        <v>1</v>
      </c>
      <c r="B12" s="129" t="s">
        <v>2</v>
      </c>
      <c r="C12" s="447">
        <f>+sum!H12/население!F12</f>
        <v>45.037995943428264</v>
      </c>
      <c r="D12" s="447">
        <f>+sum!I12/население!G12</f>
        <v>45.699218895179577</v>
      </c>
      <c r="E12" s="447">
        <f>+sum!J12/население!H12</f>
        <v>46.311641798482057</v>
      </c>
      <c r="F12" s="447">
        <f>+sum!K12/население!I12</f>
        <v>46.93951149200182</v>
      </c>
      <c r="G12" s="447">
        <f>+sum!L12/население!J12</f>
        <v>47.819977086443444</v>
      </c>
      <c r="H12" s="447">
        <f>+sum!M12/население!K12</f>
        <v>51.876570476962051</v>
      </c>
      <c r="I12" s="447">
        <f>+sum!N12/население!L12</f>
        <v>51.448487211629249</v>
      </c>
      <c r="J12" s="447">
        <f>+sum!O12/население!M12</f>
        <v>52.182511481671547</v>
      </c>
      <c r="K12" s="447"/>
      <c r="L12" s="299">
        <f>+D12/$C12*100</f>
        <v>101.46814470293452</v>
      </c>
      <c r="M12" s="25">
        <f t="shared" ref="M12:O27" si="9">+E12/$C12*100</f>
        <v>102.82793634213567</v>
      </c>
      <c r="N12" s="25">
        <f t="shared" si="9"/>
        <v>104.2220252227964</v>
      </c>
      <c r="O12" s="314">
        <f t="shared" si="9"/>
        <v>106.17696477105596</v>
      </c>
      <c r="P12" s="309">
        <f t="shared" si="6"/>
        <v>115.18401161127072</v>
      </c>
      <c r="Q12" s="309">
        <f t="shared" si="6"/>
        <v>114.2335180194366</v>
      </c>
      <c r="R12" s="299">
        <f>+C12/C$3*100</f>
        <v>71.605708729322885</v>
      </c>
      <c r="S12" s="25">
        <f>+D12/D$3*100</f>
        <v>66.407536235001629</v>
      </c>
      <c r="T12" s="25">
        <f>+E12/E$3*100</f>
        <v>72.954058374184569</v>
      </c>
      <c r="U12" s="25">
        <f>+F12/F$3*100</f>
        <v>63.115745796067245</v>
      </c>
      <c r="V12" s="314">
        <f>+G12/G$3*100</f>
        <v>68.289350761825901</v>
      </c>
      <c r="W12" s="335">
        <f t="shared" si="8"/>
        <v>79.499081758999367</v>
      </c>
      <c r="X12" s="323"/>
      <c r="Y12" s="324"/>
      <c r="Z12" s="324"/>
      <c r="AA12" s="324"/>
      <c r="AB12" s="324"/>
      <c r="AC12" s="344"/>
      <c r="AD12" s="32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3"/>
      <c r="AS12" s="343"/>
      <c r="AT12" s="344"/>
      <c r="AU12" s="344"/>
      <c r="AV12" s="344"/>
      <c r="AW12" s="344"/>
      <c r="AX12" s="343"/>
      <c r="AY12" s="343"/>
      <c r="AZ12" s="344"/>
      <c r="BA12" s="344"/>
      <c r="BB12" s="93"/>
      <c r="BC12" s="93"/>
      <c r="BD12" s="343"/>
      <c r="BE12" s="343"/>
      <c r="BF12" s="93"/>
      <c r="BG12" s="26"/>
      <c r="BH12" s="93"/>
      <c r="BI12" s="343"/>
      <c r="BJ12" s="343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</row>
    <row r="13" spans="1:113" ht="13.5" thickBot="1">
      <c r="A13" s="35" t="s">
        <v>3</v>
      </c>
      <c r="B13" s="130" t="s">
        <v>4</v>
      </c>
      <c r="C13" s="448">
        <f>+sum!H13/население!F13</f>
        <v>269.1119987344776</v>
      </c>
      <c r="D13" s="448">
        <f>+sum!I13/население!G13</f>
        <v>192.87799464217375</v>
      </c>
      <c r="E13" s="448">
        <f>+sum!J13/население!H13</f>
        <v>248.17596235439328</v>
      </c>
      <c r="F13" s="448">
        <f>+sum!K13/население!I13</f>
        <v>258.32321664208649</v>
      </c>
      <c r="G13" s="448">
        <f>+sum!L13/население!J13</f>
        <v>228.43692955768782</v>
      </c>
      <c r="H13" s="448">
        <f>+sum!M13/население!K13</f>
        <v>266.06428180895102</v>
      </c>
      <c r="I13" s="448">
        <f>+sum!N13/население!L13</f>
        <v>240.24761233756067</v>
      </c>
      <c r="J13" s="448">
        <f>+sum!O13/население!M13</f>
        <v>195.2760335716506</v>
      </c>
      <c r="K13" s="448"/>
      <c r="L13" s="300">
        <f t="shared" ref="L13:O76" si="10">+D13/$C13*100</f>
        <v>71.672015944736458</v>
      </c>
      <c r="M13" s="37">
        <f t="shared" si="9"/>
        <v>92.220325931754118</v>
      </c>
      <c r="N13" s="37">
        <f t="shared" si="9"/>
        <v>95.990969505958006</v>
      </c>
      <c r="O13" s="315">
        <f t="shared" si="9"/>
        <v>84.885449415831403</v>
      </c>
      <c r="P13" s="306">
        <f t="shared" si="6"/>
        <v>98.86749125276512</v>
      </c>
      <c r="Q13" s="306">
        <f t="shared" si="6"/>
        <v>89.274210539606486</v>
      </c>
      <c r="R13" s="300">
        <f t="shared" ref="R13:V63" si="11">+C13/C$3*100</f>
        <v>427.85996564215895</v>
      </c>
      <c r="S13" s="37">
        <f t="shared" si="11"/>
        <v>280.2794605201812</v>
      </c>
      <c r="T13" s="37">
        <f t="shared" si="11"/>
        <v>390.94799798838653</v>
      </c>
      <c r="U13" s="37">
        <f t="shared" si="11"/>
        <v>347.34623255681896</v>
      </c>
      <c r="V13" s="315">
        <f>+G13/G$3*100</f>
        <v>326.21951242929123</v>
      </c>
      <c r="W13" s="334">
        <f t="shared" si="8"/>
        <v>407.73447238715619</v>
      </c>
      <c r="X13" s="325"/>
      <c r="Y13" s="326"/>
      <c r="Z13" s="326"/>
      <c r="AA13" s="326"/>
      <c r="AB13" s="327"/>
      <c r="AC13" s="345"/>
      <c r="AD13" s="327"/>
      <c r="AE13" s="345"/>
      <c r="AF13" s="346"/>
      <c r="AG13" s="346"/>
      <c r="AH13" s="345"/>
      <c r="AI13" s="345"/>
      <c r="AJ13" s="346"/>
      <c r="AK13" s="346"/>
      <c r="AL13" s="345"/>
      <c r="AM13" s="345"/>
      <c r="AN13" s="346"/>
      <c r="AO13" s="346"/>
      <c r="AP13" s="345"/>
      <c r="AQ13" s="345"/>
      <c r="AR13" s="292"/>
      <c r="AS13" s="292"/>
      <c r="AT13" s="346"/>
      <c r="AU13" s="346"/>
      <c r="AV13" s="345"/>
      <c r="AW13" s="345"/>
      <c r="AX13" s="292"/>
      <c r="AY13" s="292"/>
      <c r="AZ13" s="64"/>
      <c r="BA13" s="346"/>
      <c r="BB13" s="46"/>
      <c r="BC13" s="46"/>
      <c r="BD13" s="292"/>
      <c r="BE13" s="292"/>
      <c r="BF13" s="347"/>
      <c r="BG13" s="38"/>
      <c r="BH13" s="46"/>
      <c r="BI13" s="292"/>
      <c r="BJ13" s="292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</row>
    <row r="14" spans="1:113" ht="13.5" thickBot="1">
      <c r="A14" s="35" t="s">
        <v>5</v>
      </c>
      <c r="B14" s="130" t="s">
        <v>6</v>
      </c>
      <c r="C14" s="448">
        <f>+sum!H14/население!F14</f>
        <v>17.007460334138909</v>
      </c>
      <c r="D14" s="448">
        <f>+sum!I14/население!G14</f>
        <v>19.842842741935485</v>
      </c>
      <c r="E14" s="448">
        <f>+sum!J14/население!H14</f>
        <v>19.12611426256078</v>
      </c>
      <c r="F14" s="448">
        <f>+sum!K14/население!I14</f>
        <v>19.020718513982445</v>
      </c>
      <c r="G14" s="448">
        <f>+sum!L14/население!J14</f>
        <v>19.213581261557426</v>
      </c>
      <c r="H14" s="448">
        <f>+sum!M14/население!K14</f>
        <v>17.626940830885438</v>
      </c>
      <c r="I14" s="448">
        <f>+sum!N14/население!L14</f>
        <v>20.217692065821193</v>
      </c>
      <c r="J14" s="448">
        <f>+sum!O14/население!M14</f>
        <v>20.759919371949927</v>
      </c>
      <c r="K14" s="448"/>
      <c r="L14" s="300">
        <f t="shared" si="10"/>
        <v>116.6714039138762</v>
      </c>
      <c r="M14" s="37">
        <f t="shared" si="9"/>
        <v>112.45720340837202</v>
      </c>
      <c r="N14" s="37">
        <f t="shared" si="9"/>
        <v>111.83750036919</v>
      </c>
      <c r="O14" s="315">
        <f t="shared" si="9"/>
        <v>112.97148947623998</v>
      </c>
      <c r="P14" s="306">
        <f t="shared" si="6"/>
        <v>103.64240447765769</v>
      </c>
      <c r="Q14" s="306">
        <f t="shared" si="6"/>
        <v>118.87543271371574</v>
      </c>
      <c r="R14" s="300">
        <f t="shared" si="11"/>
        <v>27.040085274699337</v>
      </c>
      <c r="S14" s="37">
        <f t="shared" si="11"/>
        <v>28.834503745303934</v>
      </c>
      <c r="T14" s="37">
        <f t="shared" si="11"/>
        <v>30.129090703666598</v>
      </c>
      <c r="U14" s="37">
        <f t="shared" si="11"/>
        <v>25.575614155925425</v>
      </c>
      <c r="V14" s="315">
        <f t="shared" si="11"/>
        <v>27.437967772119759</v>
      </c>
      <c r="W14" s="334">
        <f t="shared" si="8"/>
        <v>27.012687951257735</v>
      </c>
      <c r="X14" s="325"/>
      <c r="Y14" s="327"/>
      <c r="Z14" s="327"/>
      <c r="AA14" s="327"/>
      <c r="AB14" s="327"/>
      <c r="AC14" s="345"/>
      <c r="AD14" s="327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292"/>
      <c r="AS14" s="292"/>
      <c r="AT14" s="345"/>
      <c r="AU14" s="345"/>
      <c r="AV14" s="345"/>
      <c r="AW14" s="345"/>
      <c r="AX14" s="292"/>
      <c r="AY14" s="292"/>
      <c r="AZ14" s="345"/>
      <c r="BA14" s="345"/>
      <c r="BB14" s="46"/>
      <c r="BC14" s="46"/>
      <c r="BD14" s="292"/>
      <c r="BE14" s="292"/>
      <c r="BF14" s="347"/>
      <c r="BG14" s="6"/>
      <c r="BH14" s="46"/>
      <c r="BI14" s="292"/>
      <c r="BJ14" s="292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</row>
    <row r="15" spans="1:113" ht="13.5" thickBot="1">
      <c r="A15" s="35" t="s">
        <v>7</v>
      </c>
      <c r="B15" s="130" t="s">
        <v>2</v>
      </c>
      <c r="C15" s="448">
        <f>+sum!H15/население!F15</f>
        <v>54.514105438806901</v>
      </c>
      <c r="D15" s="448">
        <f>+sum!I15/население!G15</f>
        <v>61.228106485913123</v>
      </c>
      <c r="E15" s="448">
        <f>+sum!J15/население!H15</f>
        <v>59.476440062272964</v>
      </c>
      <c r="F15" s="448">
        <f>+sum!K15/население!I15</f>
        <v>62.966693090408185</v>
      </c>
      <c r="G15" s="448">
        <f>+sum!L15/население!J15</f>
        <v>58.223429762835551</v>
      </c>
      <c r="H15" s="448">
        <f>+sum!M15/население!K15</f>
        <v>66.669340884064809</v>
      </c>
      <c r="I15" s="448">
        <f>+sum!N15/население!L15</f>
        <v>63.376328069389153</v>
      </c>
      <c r="J15" s="448">
        <f>+sum!O15/население!M15</f>
        <v>66.825304631993973</v>
      </c>
      <c r="K15" s="448"/>
      <c r="L15" s="300">
        <f t="shared" si="10"/>
        <v>112.31608038518179</v>
      </c>
      <c r="M15" s="37">
        <f t="shared" si="9"/>
        <v>109.10284518753843</v>
      </c>
      <c r="N15" s="37">
        <f t="shared" si="9"/>
        <v>115.50532212454532</v>
      </c>
      <c r="O15" s="315">
        <f t="shared" si="9"/>
        <v>106.80433860955938</v>
      </c>
      <c r="P15" s="306">
        <f t="shared" si="6"/>
        <v>122.29741338946189</v>
      </c>
      <c r="Q15" s="306">
        <f t="shared" si="6"/>
        <v>116.25675145771265</v>
      </c>
      <c r="R15" s="300">
        <f t="shared" si="11"/>
        <v>86.671732920664894</v>
      </c>
      <c r="S15" s="37">
        <f t="shared" si="11"/>
        <v>88.973242833537853</v>
      </c>
      <c r="T15" s="37">
        <f t="shared" si="11"/>
        <v>93.692374350977374</v>
      </c>
      <c r="U15" s="37">
        <f t="shared" si="11"/>
        <v>84.666194180362581</v>
      </c>
      <c r="V15" s="315">
        <f t="shared" si="11"/>
        <v>83.146008423286858</v>
      </c>
      <c r="W15" s="334">
        <f t="shared" si="8"/>
        <v>102.16849982622927</v>
      </c>
      <c r="X15" s="325"/>
      <c r="Y15" s="327"/>
      <c r="Z15" s="327"/>
      <c r="AA15" s="327"/>
      <c r="AB15" s="327"/>
      <c r="AC15" s="345"/>
      <c r="AD15" s="327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292"/>
      <c r="AS15" s="292"/>
      <c r="AT15" s="345"/>
      <c r="AU15" s="345"/>
      <c r="AV15" s="345"/>
      <c r="AW15" s="345"/>
      <c r="AX15" s="292"/>
      <c r="AY15" s="292"/>
      <c r="AZ15" s="345"/>
      <c r="BA15" s="345"/>
      <c r="BB15" s="46"/>
      <c r="BC15" s="46"/>
      <c r="BD15" s="292"/>
      <c r="BE15" s="292"/>
      <c r="BF15" s="347"/>
      <c r="BG15" s="6"/>
      <c r="BH15" s="46"/>
      <c r="BI15" s="292"/>
      <c r="BJ15" s="292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</row>
    <row r="16" spans="1:113" ht="13.5" thickBot="1">
      <c r="A16" s="35" t="s">
        <v>8</v>
      </c>
      <c r="B16" s="130" t="s">
        <v>9</v>
      </c>
      <c r="C16" s="448">
        <f>+sum!H16/население!F16</f>
        <v>41.805609253684047</v>
      </c>
      <c r="D16" s="448">
        <f>+sum!I16/население!G16</f>
        <v>39.963211453885911</v>
      </c>
      <c r="E16" s="448">
        <f>+sum!J16/население!H16</f>
        <v>41.770283353772669</v>
      </c>
      <c r="F16" s="448">
        <f>+sum!K16/население!I16</f>
        <v>38.753477062733019</v>
      </c>
      <c r="G16" s="448">
        <f>+sum!L16/население!J16</f>
        <v>44.520161684649736</v>
      </c>
      <c r="H16" s="448">
        <f>+sum!M16/население!K16</f>
        <v>41.785101980490687</v>
      </c>
      <c r="I16" s="448">
        <f>+sum!N16/население!L16</f>
        <v>44.710070536808296</v>
      </c>
      <c r="J16" s="448">
        <f>+sum!O16/население!M16</f>
        <v>49.934314835787092</v>
      </c>
      <c r="K16" s="448"/>
      <c r="L16" s="300">
        <f t="shared" si="10"/>
        <v>95.592941156249793</v>
      </c>
      <c r="M16" s="37">
        <f t="shared" si="9"/>
        <v>99.915499617056142</v>
      </c>
      <c r="N16" s="37">
        <f t="shared" si="9"/>
        <v>92.699228057100825</v>
      </c>
      <c r="O16" s="315">
        <f t="shared" si="9"/>
        <v>106.49327322200544</v>
      </c>
      <c r="P16" s="306">
        <f t="shared" si="6"/>
        <v>99.95094612048608</v>
      </c>
      <c r="Q16" s="306">
        <f t="shared" si="6"/>
        <v>106.94753966028685</v>
      </c>
      <c r="R16" s="300">
        <f t="shared" si="11"/>
        <v>66.466551558628709</v>
      </c>
      <c r="S16" s="37">
        <f t="shared" si="11"/>
        <v>58.072292631043062</v>
      </c>
      <c r="T16" s="37">
        <f t="shared" si="11"/>
        <v>65.800122210248276</v>
      </c>
      <c r="U16" s="37">
        <f t="shared" si="11"/>
        <v>52.108650671022737</v>
      </c>
      <c r="V16" s="315">
        <f t="shared" si="11"/>
        <v>63.577047135769824</v>
      </c>
      <c r="W16" s="334">
        <f t="shared" si="8"/>
        <v>64.034249143943953</v>
      </c>
      <c r="X16" s="325"/>
      <c r="Y16" s="327"/>
      <c r="Z16" s="327"/>
      <c r="AA16" s="327"/>
      <c r="AB16" s="327"/>
      <c r="AC16" s="345"/>
      <c r="AD16" s="327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292"/>
      <c r="AS16" s="292"/>
      <c r="AT16" s="345"/>
      <c r="AU16" s="345"/>
      <c r="AV16" s="345"/>
      <c r="AW16" s="345"/>
      <c r="AX16" s="292"/>
      <c r="AY16" s="292"/>
      <c r="AZ16" s="345"/>
      <c r="BA16" s="345"/>
      <c r="BB16" s="46"/>
      <c r="BC16" s="46"/>
      <c r="BD16" s="292"/>
      <c r="BE16" s="292"/>
      <c r="BF16" s="46"/>
      <c r="BG16" s="6"/>
      <c r="BH16" s="46"/>
      <c r="BI16" s="292"/>
      <c r="BJ16" s="292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</row>
    <row r="17" spans="1:113" ht="13.5" thickBot="1">
      <c r="A17" s="35" t="s">
        <v>10</v>
      </c>
      <c r="B17" s="130" t="s">
        <v>11</v>
      </c>
      <c r="C17" s="448">
        <f>+sum!H17/население!F17</f>
        <v>19.188941046527681</v>
      </c>
      <c r="D17" s="448">
        <f>+sum!I17/население!G17</f>
        <v>17.947945938712699</v>
      </c>
      <c r="E17" s="448">
        <f>+sum!J17/население!H17</f>
        <v>20.161478599221791</v>
      </c>
      <c r="F17" s="448">
        <f>+sum!K17/население!I17</f>
        <v>21.336940448985079</v>
      </c>
      <c r="G17" s="448">
        <f>+sum!L17/население!J17</f>
        <v>22.732843962556402</v>
      </c>
      <c r="H17" s="448">
        <f>+sum!M17/население!K17</f>
        <v>23.965616815526158</v>
      </c>
      <c r="I17" s="448">
        <f>+sum!N17/население!L17</f>
        <v>28.935407826496935</v>
      </c>
      <c r="J17" s="448">
        <f>+sum!O17/население!M17</f>
        <v>35.29755736491488</v>
      </c>
      <c r="K17" s="448"/>
      <c r="L17" s="300">
        <f t="shared" si="10"/>
        <v>93.532758765551861</v>
      </c>
      <c r="M17" s="37">
        <f t="shared" si="9"/>
        <v>105.06821898267333</v>
      </c>
      <c r="N17" s="37">
        <f t="shared" si="9"/>
        <v>111.19394445607557</v>
      </c>
      <c r="O17" s="315">
        <f t="shared" si="9"/>
        <v>118.46846528651984</v>
      </c>
      <c r="P17" s="306">
        <f t="shared" si="6"/>
        <v>124.89285759655213</v>
      </c>
      <c r="Q17" s="306">
        <f t="shared" si="6"/>
        <v>150.79210341173527</v>
      </c>
      <c r="R17" s="300">
        <f t="shared" si="11"/>
        <v>30.508411722575829</v>
      </c>
      <c r="S17" s="37">
        <f t="shared" si="11"/>
        <v>26.080946219293804</v>
      </c>
      <c r="T17" s="37">
        <f t="shared" si="11"/>
        <v>31.76008514312074</v>
      </c>
      <c r="U17" s="37">
        <f t="shared" si="11"/>
        <v>28.690049526259671</v>
      </c>
      <c r="V17" s="315">
        <f t="shared" si="11"/>
        <v>32.463653262873812</v>
      </c>
      <c r="W17" s="334">
        <f t="shared" si="8"/>
        <v>36.72649354236836</v>
      </c>
      <c r="X17" s="325"/>
      <c r="Y17" s="327"/>
      <c r="Z17" s="327"/>
      <c r="AA17" s="327"/>
      <c r="AB17" s="327"/>
      <c r="AC17" s="345"/>
      <c r="AD17" s="327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292"/>
      <c r="AS17" s="292"/>
      <c r="AT17" s="345"/>
      <c r="AU17" s="345"/>
      <c r="AV17" s="345"/>
      <c r="AW17" s="345"/>
      <c r="AX17" s="292"/>
      <c r="AY17" s="292"/>
      <c r="AZ17" s="345"/>
      <c r="BA17" s="345"/>
      <c r="BB17" s="46"/>
      <c r="BC17" s="46"/>
      <c r="BD17" s="292"/>
      <c r="BE17" s="292"/>
      <c r="BF17" s="347"/>
      <c r="BG17" s="6"/>
      <c r="BH17" s="46"/>
      <c r="BI17" s="292"/>
      <c r="BJ17" s="292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</row>
    <row r="18" spans="1:113" ht="13.5" thickBot="1">
      <c r="A18" s="35" t="s">
        <v>12</v>
      </c>
      <c r="B18" s="130" t="s">
        <v>13</v>
      </c>
      <c r="C18" s="448">
        <f>+sum!H18/население!F18</f>
        <v>24.789075175770687</v>
      </c>
      <c r="D18" s="448">
        <f>+sum!I18/население!G18</f>
        <v>27.374641319942612</v>
      </c>
      <c r="E18" s="448">
        <f>+sum!J18/население!H18</f>
        <v>29.942008486562941</v>
      </c>
      <c r="F18" s="448">
        <f>+sum!K18/население!I18</f>
        <v>21.111849192100539</v>
      </c>
      <c r="G18" s="448">
        <f>+sum!L18/население!J18</f>
        <v>21.9098704615946</v>
      </c>
      <c r="H18" s="448">
        <f>+sum!M18/население!K18</f>
        <v>23.176823551471966</v>
      </c>
      <c r="I18" s="448">
        <f>+sum!N18/население!L18</f>
        <v>24.681944702171091</v>
      </c>
      <c r="J18" s="448">
        <f>+sum!O18/население!M18</f>
        <v>24.85053987497632</v>
      </c>
      <c r="K18" s="448"/>
      <c r="L18" s="300">
        <f t="shared" si="10"/>
        <v>110.43026464617407</v>
      </c>
      <c r="M18" s="37">
        <f t="shared" si="9"/>
        <v>120.78711397764781</v>
      </c>
      <c r="N18" s="37">
        <f t="shared" si="9"/>
        <v>85.165941215651557</v>
      </c>
      <c r="O18" s="315">
        <f t="shared" si="9"/>
        <v>88.385187048082074</v>
      </c>
      <c r="P18" s="306">
        <f t="shared" si="6"/>
        <v>93.496120315635793</v>
      </c>
      <c r="Q18" s="306">
        <f t="shared" si="6"/>
        <v>99.567831906434705</v>
      </c>
      <c r="R18" s="300">
        <f t="shared" si="11"/>
        <v>39.412039979201822</v>
      </c>
      <c r="S18" s="37">
        <f t="shared" si="11"/>
        <v>39.779290091236433</v>
      </c>
      <c r="T18" s="37">
        <f t="shared" si="11"/>
        <v>47.1672121768881</v>
      </c>
      <c r="U18" s="37">
        <f t="shared" si="11"/>
        <v>28.387387608850013</v>
      </c>
      <c r="V18" s="315">
        <f t="shared" si="11"/>
        <v>31.288405395789393</v>
      </c>
      <c r="W18" s="334">
        <f t="shared" si="8"/>
        <v>35.517694664311449</v>
      </c>
      <c r="X18" s="325"/>
      <c r="Y18" s="327"/>
      <c r="Z18" s="327"/>
      <c r="AA18" s="327"/>
      <c r="AB18" s="327"/>
      <c r="AC18" s="345"/>
      <c r="AD18" s="327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292"/>
      <c r="AS18" s="292"/>
      <c r="AT18" s="345"/>
      <c r="AU18" s="345"/>
      <c r="AV18" s="345"/>
      <c r="AW18" s="345"/>
      <c r="AX18" s="292"/>
      <c r="AY18" s="292"/>
      <c r="AZ18" s="345"/>
      <c r="BA18" s="345"/>
      <c r="BB18" s="46"/>
      <c r="BC18" s="46"/>
      <c r="BD18" s="292"/>
      <c r="BE18" s="292"/>
      <c r="BF18" s="347"/>
      <c r="BG18" s="6"/>
      <c r="BH18" s="46"/>
      <c r="BI18" s="292"/>
      <c r="BJ18" s="292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</row>
    <row r="19" spans="1:113" ht="13.5" thickBot="1">
      <c r="A19" s="35" t="s">
        <v>14</v>
      </c>
      <c r="B19" s="130" t="s">
        <v>15</v>
      </c>
      <c r="C19" s="448">
        <f>+sum!H19/население!F19</f>
        <v>26.383397433593327</v>
      </c>
      <c r="D19" s="448">
        <f>+sum!I19/население!G19</f>
        <v>30.362966126875651</v>
      </c>
      <c r="E19" s="448">
        <f>+sum!J19/население!H19</f>
        <v>28.154501466549593</v>
      </c>
      <c r="F19" s="448">
        <f>+sum!K19/население!I19</f>
        <v>28.500375798571966</v>
      </c>
      <c r="G19" s="448">
        <f>+sum!L19/население!J19</f>
        <v>30.165375560112402</v>
      </c>
      <c r="H19" s="448">
        <f>+sum!M19/население!K19</f>
        <v>35.369198021167982</v>
      </c>
      <c r="I19" s="448">
        <f>+sum!N19/население!L19</f>
        <v>35.99793672627235</v>
      </c>
      <c r="J19" s="448">
        <f>+sum!O19/население!M19</f>
        <v>37.035581720215525</v>
      </c>
      <c r="K19" s="448"/>
      <c r="L19" s="300">
        <f t="shared" si="10"/>
        <v>115.083609695449</v>
      </c>
      <c r="M19" s="37">
        <f t="shared" si="9"/>
        <v>106.71294907115019</v>
      </c>
      <c r="N19" s="37">
        <f t="shared" si="9"/>
        <v>108.02390355642046</v>
      </c>
      <c r="O19" s="315">
        <f t="shared" si="9"/>
        <v>114.3346895942354</v>
      </c>
      <c r="P19" s="306">
        <f t="shared" si="6"/>
        <v>134.05854234729171</v>
      </c>
      <c r="Q19" s="306">
        <f t="shared" si="6"/>
        <v>136.44162703790781</v>
      </c>
      <c r="R19" s="300">
        <f t="shared" si="11"/>
        <v>41.946845820867665</v>
      </c>
      <c r="S19" s="37">
        <f t="shared" si="11"/>
        <v>44.12175573279454</v>
      </c>
      <c r="T19" s="37">
        <f t="shared" si="11"/>
        <v>44.35137826519567</v>
      </c>
      <c r="U19" s="37">
        <f t="shared" si="11"/>
        <v>38.322138787097579</v>
      </c>
      <c r="V19" s="315">
        <f t="shared" si="11"/>
        <v>43.077685059592206</v>
      </c>
      <c r="W19" s="334">
        <f t="shared" si="8"/>
        <v>54.202094305439431</v>
      </c>
      <c r="X19" s="325"/>
      <c r="Y19" s="327"/>
      <c r="Z19" s="327"/>
      <c r="AA19" s="327"/>
      <c r="AB19" s="327"/>
      <c r="AC19" s="345"/>
      <c r="AD19" s="327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292"/>
      <c r="AS19" s="292"/>
      <c r="AT19" s="345"/>
      <c r="AU19" s="345"/>
      <c r="AV19" s="345"/>
      <c r="AW19" s="345"/>
      <c r="AX19" s="292"/>
      <c r="AY19" s="292"/>
      <c r="AZ19" s="345"/>
      <c r="BA19" s="345"/>
      <c r="BB19" s="46"/>
      <c r="BC19" s="46"/>
      <c r="BD19" s="292"/>
      <c r="BE19" s="292"/>
      <c r="BF19" s="347"/>
      <c r="BG19" s="6"/>
      <c r="BH19" s="46"/>
      <c r="BI19" s="292"/>
      <c r="BJ19" s="292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</row>
    <row r="20" spans="1:113" ht="13.5" thickBot="1">
      <c r="A20" s="35" t="s">
        <v>16</v>
      </c>
      <c r="B20" s="130" t="s">
        <v>17</v>
      </c>
      <c r="C20" s="448">
        <f>+sum!H20/население!F20</f>
        <v>66.418411416768379</v>
      </c>
      <c r="D20" s="448">
        <f>+sum!I20/население!G20</f>
        <v>69.351524879614772</v>
      </c>
      <c r="E20" s="448">
        <f>+sum!J20/население!H20</f>
        <v>51.171548730989294</v>
      </c>
      <c r="F20" s="448">
        <f>+sum!K20/население!I20</f>
        <v>51.219336717094563</v>
      </c>
      <c r="G20" s="448">
        <f>+sum!L20/население!J20</f>
        <v>70.831513105639402</v>
      </c>
      <c r="H20" s="448">
        <f>+sum!M20/население!K20</f>
        <v>64.112948486670675</v>
      </c>
      <c r="I20" s="448">
        <f>+sum!N20/население!L20</f>
        <v>76.661572828349492</v>
      </c>
      <c r="J20" s="448">
        <f>+sum!O20/население!M20</f>
        <v>75.19045192846589</v>
      </c>
      <c r="K20" s="448"/>
      <c r="L20" s="300">
        <f t="shared" si="10"/>
        <v>104.41611505045103</v>
      </c>
      <c r="M20" s="37">
        <f t="shared" si="9"/>
        <v>77.044222587458975</v>
      </c>
      <c r="N20" s="37">
        <f t="shared" si="9"/>
        <v>77.116172495753844</v>
      </c>
      <c r="O20" s="315">
        <f t="shared" si="9"/>
        <v>106.64439512288135</v>
      </c>
      <c r="P20" s="306">
        <f t="shared" si="6"/>
        <v>96.528879747467656</v>
      </c>
      <c r="Q20" s="306">
        <f t="shared" si="6"/>
        <v>115.42217164350164</v>
      </c>
      <c r="R20" s="300">
        <f t="shared" si="11"/>
        <v>105.59833586173175</v>
      </c>
      <c r="S20" s="37">
        <f t="shared" si="11"/>
        <v>100.77773784184802</v>
      </c>
      <c r="T20" s="37">
        <f t="shared" si="11"/>
        <v>80.609799355901572</v>
      </c>
      <c r="U20" s="37">
        <f t="shared" si="11"/>
        <v>68.870478906244102</v>
      </c>
      <c r="V20" s="315">
        <f t="shared" si="11"/>
        <v>101.15099040549596</v>
      </c>
      <c r="W20" s="334">
        <f t="shared" si="8"/>
        <v>98.250915330184483</v>
      </c>
      <c r="X20" s="325"/>
      <c r="Y20" s="327"/>
      <c r="Z20" s="327"/>
      <c r="AA20" s="327"/>
      <c r="AB20" s="327"/>
      <c r="AC20" s="345"/>
      <c r="AD20" s="327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292"/>
      <c r="AS20" s="292"/>
      <c r="AT20" s="345"/>
      <c r="AU20" s="345"/>
      <c r="AV20" s="345"/>
      <c r="AW20" s="345"/>
      <c r="AX20" s="292"/>
      <c r="AY20" s="292"/>
      <c r="AZ20" s="345"/>
      <c r="BA20" s="345"/>
      <c r="BB20" s="46"/>
      <c r="BC20" s="46"/>
      <c r="BD20" s="292"/>
      <c r="BE20" s="292"/>
      <c r="BF20" s="347"/>
      <c r="BG20" s="6"/>
      <c r="BH20" s="46"/>
      <c r="BI20" s="292"/>
      <c r="BJ20" s="292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</row>
    <row r="21" spans="1:113" ht="13.5" thickBot="1">
      <c r="A21" s="35" t="s">
        <v>18</v>
      </c>
      <c r="B21" s="130" t="s">
        <v>19</v>
      </c>
      <c r="C21" s="448">
        <f>+sum!H21/население!F21</f>
        <v>33.923504531722052</v>
      </c>
      <c r="D21" s="448">
        <f>+sum!I21/население!G21</f>
        <v>38.516711677114046</v>
      </c>
      <c r="E21" s="448">
        <f>+sum!J21/население!H21</f>
        <v>38.571086321778843</v>
      </c>
      <c r="F21" s="448">
        <f>+sum!K21/население!I21</f>
        <v>34.612212010575348</v>
      </c>
      <c r="G21" s="448">
        <f>+sum!L21/население!J21</f>
        <v>38.470588235294116</v>
      </c>
      <c r="H21" s="448">
        <f>+sum!M21/население!K21</f>
        <v>38.97227835639152</v>
      </c>
      <c r="I21" s="448">
        <f>+sum!N21/население!L21</f>
        <v>38.793568002516182</v>
      </c>
      <c r="J21" s="448">
        <f>+sum!O21/население!M21</f>
        <v>42.923602468024256</v>
      </c>
      <c r="K21" s="448"/>
      <c r="L21" s="300">
        <f t="shared" si="10"/>
        <v>113.53989574130485</v>
      </c>
      <c r="M21" s="37">
        <f t="shared" si="9"/>
        <v>113.70018178903307</v>
      </c>
      <c r="N21" s="37">
        <f t="shared" si="9"/>
        <v>102.0301778615157</v>
      </c>
      <c r="O21" s="315">
        <f t="shared" si="9"/>
        <v>113.40393266067208</v>
      </c>
      <c r="P21" s="306">
        <f t="shared" si="6"/>
        <v>114.88281913782915</v>
      </c>
      <c r="Q21" s="306">
        <f t="shared" si="6"/>
        <v>114.35601521134147</v>
      </c>
      <c r="R21" s="300">
        <f t="shared" si="11"/>
        <v>53.934828441912494</v>
      </c>
      <c r="S21" s="37">
        <f t="shared" si="11"/>
        <v>55.970320460353904</v>
      </c>
      <c r="T21" s="37">
        <f t="shared" si="11"/>
        <v>60.760473474878985</v>
      </c>
      <c r="U21" s="37">
        <f t="shared" si="11"/>
        <v>46.54022816303268</v>
      </c>
      <c r="V21" s="315">
        <f t="shared" si="11"/>
        <v>54.937949662015676</v>
      </c>
      <c r="W21" s="334">
        <f t="shared" si="8"/>
        <v>59.723692505177503</v>
      </c>
      <c r="X21" s="325"/>
      <c r="Y21" s="327"/>
      <c r="Z21" s="327"/>
      <c r="AA21" s="327"/>
      <c r="AB21" s="327"/>
      <c r="AC21" s="345"/>
      <c r="AD21" s="327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292"/>
      <c r="AS21" s="292"/>
      <c r="AT21" s="345"/>
      <c r="AU21" s="345"/>
      <c r="AV21" s="345"/>
      <c r="AW21" s="345"/>
      <c r="AX21" s="292"/>
      <c r="AY21" s="292"/>
      <c r="AZ21" s="345"/>
      <c r="BA21" s="345"/>
      <c r="BB21" s="46"/>
      <c r="BC21" s="46"/>
      <c r="BD21" s="292"/>
      <c r="BE21" s="292"/>
      <c r="BF21" s="347"/>
      <c r="BG21" s="6"/>
      <c r="BH21" s="46"/>
      <c r="BI21" s="292"/>
      <c r="BJ21" s="292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</row>
    <row r="22" spans="1:113" ht="13.5" thickBot="1">
      <c r="A22" s="35" t="s">
        <v>20</v>
      </c>
      <c r="B22" s="130" t="s">
        <v>21</v>
      </c>
      <c r="C22" s="448">
        <f>+sum!H22/население!F22</f>
        <v>12.532435597189696</v>
      </c>
      <c r="D22" s="448">
        <f>+sum!I22/население!G22</f>
        <v>15.282183048201391</v>
      </c>
      <c r="E22" s="448">
        <f>+sum!J22/население!H22</f>
        <v>13.697975548836597</v>
      </c>
      <c r="F22" s="448">
        <f>+sum!K22/население!I22</f>
        <v>15.970041185067092</v>
      </c>
      <c r="G22" s="448">
        <f>+sum!L22/население!J22</f>
        <v>14.580642996174239</v>
      </c>
      <c r="H22" s="448">
        <f>+sum!M22/население!K22</f>
        <v>16.602439850898001</v>
      </c>
      <c r="I22" s="448">
        <f>+sum!N22/население!L22</f>
        <v>18.571182232032005</v>
      </c>
      <c r="J22" s="448">
        <f>+sum!O22/население!M22</f>
        <v>20.887758656726817</v>
      </c>
      <c r="K22" s="448"/>
      <c r="L22" s="300">
        <f t="shared" si="10"/>
        <v>121.94104593386703</v>
      </c>
      <c r="M22" s="37">
        <f t="shared" si="9"/>
        <v>109.30018704351663</v>
      </c>
      <c r="N22" s="37">
        <f t="shared" si="9"/>
        <v>127.42966888773203</v>
      </c>
      <c r="O22" s="315">
        <f t="shared" si="9"/>
        <v>116.3432509435264</v>
      </c>
      <c r="P22" s="306">
        <f t="shared" si="6"/>
        <v>132.4757643647574</v>
      </c>
      <c r="Q22" s="306">
        <f t="shared" si="6"/>
        <v>148.18494049310294</v>
      </c>
      <c r="R22" s="300">
        <f t="shared" si="11"/>
        <v>19.92526341910439</v>
      </c>
      <c r="S22" s="37">
        <f t="shared" si="11"/>
        <v>22.20720942410702</v>
      </c>
      <c r="T22" s="37">
        <f t="shared" si="11"/>
        <v>21.578222429392095</v>
      </c>
      <c r="U22" s="37">
        <f t="shared" si="11"/>
        <v>21.473616314928393</v>
      </c>
      <c r="V22" s="315">
        <f t="shared" si="11"/>
        <v>20.821897135140535</v>
      </c>
      <c r="W22" s="334">
        <f t="shared" si="8"/>
        <v>25.442675006659442</v>
      </c>
      <c r="X22" s="325"/>
      <c r="Y22" s="327"/>
      <c r="Z22" s="327"/>
      <c r="AA22" s="327"/>
      <c r="AB22" s="327"/>
      <c r="AC22" s="345"/>
      <c r="AD22" s="327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292"/>
      <c r="AS22" s="292"/>
      <c r="AT22" s="345"/>
      <c r="AU22" s="345"/>
      <c r="AV22" s="345"/>
      <c r="AW22" s="345"/>
      <c r="AX22" s="292"/>
      <c r="AY22" s="292"/>
      <c r="AZ22" s="345"/>
      <c r="BA22" s="345"/>
      <c r="BB22" s="46"/>
      <c r="BC22" s="46"/>
      <c r="BD22" s="292"/>
      <c r="BE22" s="292"/>
      <c r="BF22" s="347"/>
      <c r="BG22" s="6"/>
      <c r="BH22" s="46"/>
      <c r="BI22" s="292"/>
      <c r="BJ22" s="292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</row>
    <row r="23" spans="1:113" ht="13.5" thickBot="1">
      <c r="A23" s="35" t="s">
        <v>22</v>
      </c>
      <c r="B23" s="130" t="s">
        <v>23</v>
      </c>
      <c r="C23" s="448">
        <f>+sum!H23/население!F23</f>
        <v>21.569594594594594</v>
      </c>
      <c r="D23" s="448">
        <f>+sum!I23/население!G23</f>
        <v>20.934426229508198</v>
      </c>
      <c r="E23" s="448">
        <f>+sum!J23/население!H23</f>
        <v>23.912841125449546</v>
      </c>
      <c r="F23" s="448">
        <f>+sum!K23/население!I23</f>
        <v>22.325357829523607</v>
      </c>
      <c r="G23" s="448">
        <f>+sum!L23/население!J23</f>
        <v>20.690248977541795</v>
      </c>
      <c r="H23" s="448">
        <f>+sum!M23/население!K23</f>
        <v>28.393653136531366</v>
      </c>
      <c r="I23" s="448">
        <f>+sum!N23/население!L23</f>
        <v>26.547940184723647</v>
      </c>
      <c r="J23" s="448">
        <f>+sum!O23/население!M23</f>
        <v>26.158120606733259</v>
      </c>
      <c r="K23" s="448"/>
      <c r="L23" s="300">
        <f t="shared" si="10"/>
        <v>97.055260532130845</v>
      </c>
      <c r="M23" s="37">
        <f t="shared" si="9"/>
        <v>110.86365587715856</v>
      </c>
      <c r="N23" s="37">
        <f t="shared" si="9"/>
        <v>103.50383606708311</v>
      </c>
      <c r="O23" s="315">
        <f t="shared" si="9"/>
        <v>95.923216761463067</v>
      </c>
      <c r="P23" s="306">
        <f t="shared" si="6"/>
        <v>131.63739824598696</v>
      </c>
      <c r="Q23" s="306">
        <f t="shared" si="6"/>
        <v>123.08038553203333</v>
      </c>
      <c r="R23" s="300">
        <f t="shared" si="11"/>
        <v>34.2934021729154</v>
      </c>
      <c r="S23" s="37">
        <f t="shared" si="11"/>
        <v>30.420731513677467</v>
      </c>
      <c r="T23" s="37">
        <f t="shared" si="11"/>
        <v>37.669552181927351</v>
      </c>
      <c r="U23" s="37">
        <f t="shared" si="11"/>
        <v>30.019094037963086</v>
      </c>
      <c r="V23" s="315">
        <f t="shared" si="11"/>
        <v>29.546724107013706</v>
      </c>
      <c r="W23" s="334">
        <f t="shared" si="8"/>
        <v>43.512308762588887</v>
      </c>
      <c r="X23" s="325"/>
      <c r="Y23" s="327"/>
      <c r="Z23" s="327"/>
      <c r="AA23" s="327"/>
      <c r="AB23" s="327"/>
      <c r="AC23" s="345"/>
      <c r="AD23" s="327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292"/>
      <c r="AS23" s="292"/>
      <c r="AT23" s="345"/>
      <c r="AU23" s="345"/>
      <c r="AV23" s="345"/>
      <c r="AW23" s="345"/>
      <c r="AX23" s="292"/>
      <c r="AY23" s="292"/>
      <c r="AZ23" s="345"/>
      <c r="BA23" s="345"/>
      <c r="BB23" s="46"/>
      <c r="BC23" s="46"/>
      <c r="BD23" s="292"/>
      <c r="BE23" s="292"/>
      <c r="BF23" s="347"/>
      <c r="BG23" s="6"/>
      <c r="BH23" s="46"/>
      <c r="BI23" s="292"/>
      <c r="BJ23" s="292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</row>
    <row r="24" spans="1:113" ht="13.5" thickBot="1">
      <c r="A24" s="35" t="s">
        <v>24</v>
      </c>
      <c r="B24" s="130" t="s">
        <v>25</v>
      </c>
      <c r="C24" s="448">
        <f>+sum!H24/население!F24</f>
        <v>15.343370402053036</v>
      </c>
      <c r="D24" s="448">
        <f>+sum!I24/население!G24</f>
        <v>15.242777584406543</v>
      </c>
      <c r="E24" s="448">
        <f>+sum!J24/население!H24</f>
        <v>16.291379005133653</v>
      </c>
      <c r="F24" s="448">
        <f>+sum!K24/население!I24</f>
        <v>14.647841726618704</v>
      </c>
      <c r="G24" s="448">
        <f>+sum!L24/население!J24</f>
        <v>22.172483098848893</v>
      </c>
      <c r="H24" s="448">
        <f>+sum!M24/население!K24</f>
        <v>15.417464996315402</v>
      </c>
      <c r="I24" s="448">
        <f>+sum!N24/население!L24</f>
        <v>15.110233258088789</v>
      </c>
      <c r="J24" s="448">
        <f>+sum!O24/население!M24</f>
        <v>15.995728984663172</v>
      </c>
      <c r="K24" s="448"/>
      <c r="L24" s="300">
        <f t="shared" si="10"/>
        <v>99.344389042233956</v>
      </c>
      <c r="M24" s="37">
        <f t="shared" si="9"/>
        <v>106.17862033073102</v>
      </c>
      <c r="N24" s="37">
        <f t="shared" si="9"/>
        <v>95.466910742497191</v>
      </c>
      <c r="O24" s="315">
        <f t="shared" si="9"/>
        <v>144.50855658077629</v>
      </c>
      <c r="P24" s="306">
        <f t="shared" si="6"/>
        <v>100.48290950632628</v>
      </c>
      <c r="Q24" s="306">
        <f t="shared" si="6"/>
        <v>98.480534994234034</v>
      </c>
      <c r="R24" s="300">
        <f t="shared" si="11"/>
        <v>24.394356119121166</v>
      </c>
      <c r="S24" s="37">
        <f t="shared" si="11"/>
        <v>22.149947619024189</v>
      </c>
      <c r="T24" s="37">
        <f t="shared" si="11"/>
        <v>25.663573321545286</v>
      </c>
      <c r="U24" s="37">
        <f t="shared" si="11"/>
        <v>19.695762173320087</v>
      </c>
      <c r="V24" s="315">
        <f t="shared" si="11"/>
        <v>31.663429550809962</v>
      </c>
      <c r="W24" s="334">
        <f t="shared" si="8"/>
        <v>23.626741301314446</v>
      </c>
      <c r="X24" s="325"/>
      <c r="Y24" s="327"/>
      <c r="Z24" s="327"/>
      <c r="AA24" s="327"/>
      <c r="AB24" s="327"/>
      <c r="AC24" s="345"/>
      <c r="AD24" s="327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292"/>
      <c r="AS24" s="292"/>
      <c r="AT24" s="345"/>
      <c r="AU24" s="345"/>
      <c r="AV24" s="345"/>
      <c r="AW24" s="345"/>
      <c r="AX24" s="292"/>
      <c r="AY24" s="292"/>
      <c r="AZ24" s="345"/>
      <c r="BA24" s="346"/>
      <c r="BB24" s="46"/>
      <c r="BC24" s="46"/>
      <c r="BD24" s="292"/>
      <c r="BE24" s="292"/>
      <c r="BF24" s="347"/>
      <c r="BG24" s="6"/>
      <c r="BH24" s="46"/>
      <c r="BI24" s="292"/>
      <c r="BJ24" s="292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</row>
    <row r="25" spans="1:113" ht="13.5" thickBot="1">
      <c r="A25" s="35" t="s">
        <v>26</v>
      </c>
      <c r="B25" s="130" t="s">
        <v>27</v>
      </c>
      <c r="C25" s="448">
        <f>+sum!H25/население!F25</f>
        <v>20.996516719745223</v>
      </c>
      <c r="D25" s="448">
        <f>+sum!I25/население!G25</f>
        <v>25.615415255925114</v>
      </c>
      <c r="E25" s="448">
        <f>+sum!J25/население!H25</f>
        <v>21.927764326069411</v>
      </c>
      <c r="F25" s="448">
        <f>+sum!K25/население!I25</f>
        <v>25.575150710125676</v>
      </c>
      <c r="G25" s="448">
        <f>+sum!L25/население!J25</f>
        <v>43.059315903689161</v>
      </c>
      <c r="H25" s="448">
        <f>+sum!M25/население!K25</f>
        <v>25.709636915350004</v>
      </c>
      <c r="I25" s="448">
        <f>+sum!N25/население!L25</f>
        <v>29.739712918660288</v>
      </c>
      <c r="J25" s="448">
        <f>+sum!O25/население!M25</f>
        <v>28.001717844105649</v>
      </c>
      <c r="K25" s="448"/>
      <c r="L25" s="300">
        <f t="shared" si="10"/>
        <v>121.99840382017393</v>
      </c>
      <c r="M25" s="37">
        <f t="shared" si="9"/>
        <v>104.43524808783373</v>
      </c>
      <c r="N25" s="37">
        <f t="shared" si="9"/>
        <v>121.8066360791868</v>
      </c>
      <c r="O25" s="315">
        <f t="shared" si="9"/>
        <v>205.07837789682503</v>
      </c>
      <c r="P25" s="306">
        <f t="shared" si="6"/>
        <v>122.44715282308012</v>
      </c>
      <c r="Q25" s="306">
        <f t="shared" si="6"/>
        <v>141.64117465585576</v>
      </c>
      <c r="R25" s="300">
        <f t="shared" si="11"/>
        <v>33.38226821754963</v>
      </c>
      <c r="S25" s="37">
        <f t="shared" si="11"/>
        <v>37.222881657653247</v>
      </c>
      <c r="T25" s="37">
        <f t="shared" si="11"/>
        <v>34.542489459137755</v>
      </c>
      <c r="U25" s="37">
        <f t="shared" si="11"/>
        <v>34.388826376930851</v>
      </c>
      <c r="V25" s="315">
        <f t="shared" si="11"/>
        <v>61.490885325934265</v>
      </c>
      <c r="W25" s="334">
        <f t="shared" si="8"/>
        <v>39.399145092586139</v>
      </c>
      <c r="X25" s="325"/>
      <c r="Y25" s="327"/>
      <c r="Z25" s="327"/>
      <c r="AA25" s="327"/>
      <c r="AB25" s="327"/>
      <c r="AC25" s="345"/>
      <c r="AD25" s="327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292"/>
      <c r="AS25" s="292"/>
      <c r="AT25" s="345"/>
      <c r="AU25" s="345"/>
      <c r="AV25" s="345"/>
      <c r="AW25" s="345"/>
      <c r="AX25" s="292"/>
      <c r="AY25" s="292"/>
      <c r="AZ25" s="345"/>
      <c r="BA25" s="345"/>
      <c r="BB25" s="46"/>
      <c r="BC25" s="46"/>
      <c r="BD25" s="292"/>
      <c r="BE25" s="292"/>
      <c r="BF25" s="347"/>
      <c r="BG25" s="6"/>
      <c r="BH25" s="46"/>
      <c r="BI25" s="292"/>
      <c r="BJ25" s="292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</row>
    <row r="26" spans="1:113" ht="13.5" thickBot="1">
      <c r="A26" s="35" t="s">
        <v>28</v>
      </c>
      <c r="B26" s="130" t="s">
        <v>29</v>
      </c>
      <c r="C26" s="448">
        <f>+sum!H26/население!F26</f>
        <v>11.707619324232743</v>
      </c>
      <c r="D26" s="448">
        <f>+sum!I26/население!G26</f>
        <v>13.575684004108693</v>
      </c>
      <c r="E26" s="448">
        <f>+sum!J26/население!H26</f>
        <v>15.047238166933283</v>
      </c>
      <c r="F26" s="448">
        <f>+sum!K26/население!I26</f>
        <v>16.461472765230592</v>
      </c>
      <c r="G26" s="448">
        <f>+sum!L26/население!J26</f>
        <v>16.602624269705966</v>
      </c>
      <c r="H26" s="448">
        <f>+sum!M26/население!K26</f>
        <v>18.054148471615722</v>
      </c>
      <c r="I26" s="448">
        <f>+sum!N26/население!L26</f>
        <v>16.783086053412465</v>
      </c>
      <c r="J26" s="448">
        <f>+sum!O26/население!M26</f>
        <v>20.255944055944056</v>
      </c>
      <c r="K26" s="448"/>
      <c r="L26" s="300">
        <f t="shared" si="10"/>
        <v>115.95597386745725</v>
      </c>
      <c r="M26" s="37">
        <f t="shared" si="9"/>
        <v>128.52517450570082</v>
      </c>
      <c r="N26" s="37">
        <f t="shared" si="9"/>
        <v>140.60478317020605</v>
      </c>
      <c r="O26" s="315">
        <f t="shared" si="9"/>
        <v>141.81042114464219</v>
      </c>
      <c r="P26" s="306">
        <f t="shared" si="6"/>
        <v>154.20853695034961</v>
      </c>
      <c r="Q26" s="306">
        <f t="shared" si="6"/>
        <v>143.35182575226361</v>
      </c>
      <c r="R26" s="300">
        <f t="shared" si="11"/>
        <v>18.613891708188394</v>
      </c>
      <c r="S26" s="37">
        <f t="shared" si="11"/>
        <v>19.727420932196164</v>
      </c>
      <c r="T26" s="37">
        <f t="shared" si="11"/>
        <v>23.703696283915587</v>
      </c>
      <c r="U26" s="37">
        <f t="shared" si="11"/>
        <v>22.134404416548161</v>
      </c>
      <c r="V26" s="315">
        <f t="shared" si="11"/>
        <v>23.709388866314871</v>
      </c>
      <c r="W26" s="334">
        <f t="shared" si="8"/>
        <v>27.66736914637584</v>
      </c>
      <c r="X26" s="325"/>
      <c r="Y26" s="327"/>
      <c r="Z26" s="327"/>
      <c r="AA26" s="327"/>
      <c r="AB26" s="327"/>
      <c r="AC26" s="345"/>
      <c r="AD26" s="327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292"/>
      <c r="AS26" s="292"/>
      <c r="AT26" s="345"/>
      <c r="AU26" s="345"/>
      <c r="AV26" s="345"/>
      <c r="AW26" s="345"/>
      <c r="AX26" s="292"/>
      <c r="AY26" s="292"/>
      <c r="AZ26" s="345"/>
      <c r="BA26" s="345"/>
      <c r="BB26" s="46"/>
      <c r="BC26" s="46"/>
      <c r="BD26" s="292"/>
      <c r="BE26" s="292"/>
      <c r="BF26" s="347"/>
      <c r="BG26" s="6"/>
      <c r="BH26" s="46"/>
      <c r="BI26" s="292"/>
      <c r="BJ26" s="292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</row>
    <row r="27" spans="1:113" ht="13.5" thickBot="1">
      <c r="A27" s="56" t="s">
        <v>30</v>
      </c>
      <c r="B27" s="131" t="s">
        <v>31</v>
      </c>
      <c r="C27" s="449">
        <f>+sum!H27/население!F27</f>
        <v>95.765603884434285</v>
      </c>
      <c r="D27" s="449">
        <f>+sum!I27/население!G27</f>
        <v>108.80855166238193</v>
      </c>
      <c r="E27" s="449">
        <f>+sum!J27/население!H27</f>
        <v>103.32592690869618</v>
      </c>
      <c r="F27" s="449">
        <f>+sum!K27/население!I27</f>
        <v>107.57562029349295</v>
      </c>
      <c r="G27" s="449">
        <f>+sum!L27/население!J27</f>
        <v>100.81593396647641</v>
      </c>
      <c r="H27" s="449">
        <f>+sum!M27/население!K27</f>
        <v>105.81820160693468</v>
      </c>
      <c r="I27" s="449">
        <f>+sum!N27/население!L27</f>
        <v>107.70056508127284</v>
      </c>
      <c r="J27" s="449">
        <f>+sum!O27/население!M27</f>
        <v>113.13907658068075</v>
      </c>
      <c r="K27" s="449"/>
      <c r="L27" s="299">
        <f t="shared" si="10"/>
        <v>113.61965804934233</v>
      </c>
      <c r="M27" s="25">
        <f t="shared" si="9"/>
        <v>107.89461217556291</v>
      </c>
      <c r="N27" s="25">
        <f t="shared" si="9"/>
        <v>112.33221107581639</v>
      </c>
      <c r="O27" s="314">
        <f t="shared" si="9"/>
        <v>105.2736367518098</v>
      </c>
      <c r="P27" s="310">
        <f t="shared" si="6"/>
        <v>110.49708592098624</v>
      </c>
      <c r="Q27" s="310">
        <f t="shared" si="6"/>
        <v>112.46268045387271</v>
      </c>
      <c r="R27" s="299">
        <f t="shared" si="11"/>
        <v>152.25730617876457</v>
      </c>
      <c r="S27" s="25">
        <f t="shared" si="11"/>
        <v>158.114471360469</v>
      </c>
      <c r="T27" s="25">
        <f t="shared" si="11"/>
        <v>162.76783570024119</v>
      </c>
      <c r="U27" s="25">
        <f t="shared" si="11"/>
        <v>144.64819271617847</v>
      </c>
      <c r="V27" s="314">
        <f t="shared" si="11"/>
        <v>143.97026298386763</v>
      </c>
      <c r="W27" s="333">
        <f t="shared" si="8"/>
        <v>162.16279880868137</v>
      </c>
      <c r="X27" s="323"/>
      <c r="Y27" s="324"/>
      <c r="Z27" s="324"/>
      <c r="AA27" s="324"/>
      <c r="AB27" s="324"/>
      <c r="AC27" s="344"/>
      <c r="AD27" s="32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3"/>
      <c r="AS27" s="343"/>
      <c r="AT27" s="344"/>
      <c r="AU27" s="344"/>
      <c r="AV27" s="344"/>
      <c r="AW27" s="344"/>
      <c r="AX27" s="343"/>
      <c r="AY27" s="343"/>
      <c r="AZ27" s="344"/>
      <c r="BA27" s="344"/>
      <c r="BB27" s="93"/>
      <c r="BC27" s="93"/>
      <c r="BD27" s="343"/>
      <c r="BE27" s="343"/>
      <c r="BF27" s="93"/>
      <c r="BG27" s="26"/>
      <c r="BH27" s="93"/>
      <c r="BI27" s="343"/>
      <c r="BJ27" s="343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</row>
    <row r="28" spans="1:113" ht="13.5" thickBot="1">
      <c r="A28" s="35" t="s">
        <v>32</v>
      </c>
      <c r="B28" s="130" t="s">
        <v>33</v>
      </c>
      <c r="C28" s="448">
        <f>+sum!H28/население!F28</f>
        <v>23.009278147002696</v>
      </c>
      <c r="D28" s="448">
        <f>+sum!I28/население!G28</f>
        <v>27.065681216008926</v>
      </c>
      <c r="E28" s="448">
        <f>+sum!J28/население!H28</f>
        <v>25.395891559530465</v>
      </c>
      <c r="F28" s="448">
        <f>+sum!K28/население!I28</f>
        <v>40.210347246580149</v>
      </c>
      <c r="G28" s="448">
        <f>+sum!L28/население!J28</f>
        <v>40.624352605432833</v>
      </c>
      <c r="H28" s="448">
        <f>+sum!M28/население!K28</f>
        <v>41.759134156262157</v>
      </c>
      <c r="I28" s="448">
        <f>+sum!N28/население!L28</f>
        <v>43.753983428935626</v>
      </c>
      <c r="J28" s="448">
        <f>+sum!O28/население!M28</f>
        <v>45.930706473333572</v>
      </c>
      <c r="K28" s="448"/>
      <c r="L28" s="300">
        <f t="shared" si="10"/>
        <v>117.62942341385289</v>
      </c>
      <c r="M28" s="37">
        <f t="shared" si="10"/>
        <v>110.3723958538815</v>
      </c>
      <c r="N28" s="37">
        <f t="shared" si="10"/>
        <v>174.75710011275669</v>
      </c>
      <c r="O28" s="315">
        <f t="shared" si="10"/>
        <v>176.55639757966404</v>
      </c>
      <c r="P28" s="306">
        <f t="shared" si="6"/>
        <v>181.48824091511932</v>
      </c>
      <c r="Q28" s="306">
        <f t="shared" si="6"/>
        <v>190.15800126104884</v>
      </c>
      <c r="R28" s="300">
        <f t="shared" si="11"/>
        <v>36.582348627052056</v>
      </c>
      <c r="S28" s="37">
        <f t="shared" si="11"/>
        <v>39.330326634241544</v>
      </c>
      <c r="T28" s="37">
        <f t="shared" si="11"/>
        <v>40.005780044687889</v>
      </c>
      <c r="U28" s="37">
        <f t="shared" si="11"/>
        <v>54.067585590855316</v>
      </c>
      <c r="V28" s="315">
        <f t="shared" si="11"/>
        <v>58.013634333818274</v>
      </c>
      <c r="W28" s="334">
        <f t="shared" si="8"/>
        <v>63.994454335565784</v>
      </c>
      <c r="X28" s="325"/>
      <c r="Y28" s="327"/>
      <c r="Z28" s="327"/>
      <c r="AA28" s="327"/>
      <c r="AB28" s="327"/>
      <c r="AC28" s="345"/>
      <c r="AD28" s="327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292"/>
      <c r="AS28" s="292"/>
      <c r="AT28" s="345"/>
      <c r="AU28" s="345"/>
      <c r="AV28" s="345"/>
      <c r="AW28" s="345"/>
      <c r="AX28" s="292"/>
      <c r="AY28" s="292"/>
      <c r="AZ28" s="345"/>
      <c r="BA28" s="345"/>
      <c r="BB28" s="46"/>
      <c r="BC28" s="46"/>
      <c r="BD28" s="292"/>
      <c r="BE28" s="292"/>
      <c r="BF28" s="347"/>
      <c r="BG28" s="6"/>
      <c r="BH28" s="46"/>
      <c r="BI28" s="292"/>
      <c r="BJ28" s="292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</row>
    <row r="29" spans="1:113" ht="13.5" thickBot="1">
      <c r="A29" s="35" t="s">
        <v>34</v>
      </c>
      <c r="B29" s="130" t="s">
        <v>31</v>
      </c>
      <c r="C29" s="448">
        <f>+sum!H29/население!F29</f>
        <v>91.078040111949335</v>
      </c>
      <c r="D29" s="448">
        <f>+sum!I29/население!G29</f>
        <v>105.80020615742332</v>
      </c>
      <c r="E29" s="448">
        <f>+sum!J29/население!H29</f>
        <v>97.120708461019063</v>
      </c>
      <c r="F29" s="448">
        <f>+sum!K29/население!I29</f>
        <v>96.946576643404882</v>
      </c>
      <c r="G29" s="448">
        <f>+sum!L29/население!J29</f>
        <v>86.581795561946834</v>
      </c>
      <c r="H29" s="448">
        <f>+sum!M29/население!K29</f>
        <v>90.312048610946022</v>
      </c>
      <c r="I29" s="448">
        <f>+sum!N29/население!L29</f>
        <v>86.657618795113962</v>
      </c>
      <c r="J29" s="448">
        <f>+sum!O29/население!M29</f>
        <v>95.235227196680725</v>
      </c>
      <c r="K29" s="448"/>
      <c r="L29" s="300">
        <f t="shared" si="10"/>
        <v>116.1643421700534</v>
      </c>
      <c r="M29" s="37">
        <f t="shared" si="10"/>
        <v>106.63460516019265</v>
      </c>
      <c r="N29" s="37">
        <f t="shared" si="10"/>
        <v>106.44341547560991</v>
      </c>
      <c r="O29" s="315">
        <f t="shared" si="10"/>
        <v>95.063305551507355</v>
      </c>
      <c r="P29" s="306">
        <f t="shared" si="6"/>
        <v>99.15897234935909</v>
      </c>
      <c r="Q29" s="306">
        <f t="shared" si="6"/>
        <v>95.14655639119816</v>
      </c>
      <c r="R29" s="300">
        <f t="shared" si="11"/>
        <v>144.80456945921119</v>
      </c>
      <c r="S29" s="37">
        <f t="shared" si="11"/>
        <v>153.7429127658643</v>
      </c>
      <c r="T29" s="37">
        <f t="shared" si="11"/>
        <v>152.99284497919876</v>
      </c>
      <c r="U29" s="37">
        <f t="shared" si="11"/>
        <v>130.35618166300483</v>
      </c>
      <c r="V29" s="315">
        <f t="shared" si="11"/>
        <v>123.6431919662016</v>
      </c>
      <c r="W29" s="334">
        <f t="shared" si="8"/>
        <v>138.40014616102616</v>
      </c>
      <c r="X29" s="325"/>
      <c r="Y29" s="327"/>
      <c r="Z29" s="327"/>
      <c r="AA29" s="327"/>
      <c r="AB29" s="327"/>
      <c r="AC29" s="345"/>
      <c r="AD29" s="327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292"/>
      <c r="AS29" s="292"/>
      <c r="AT29" s="345"/>
      <c r="AU29" s="345"/>
      <c r="AV29" s="345"/>
      <c r="AW29" s="345"/>
      <c r="AX29" s="292"/>
      <c r="AY29" s="292"/>
      <c r="AZ29" s="345"/>
      <c r="BA29" s="345"/>
      <c r="BB29" s="46"/>
      <c r="BC29" s="46"/>
      <c r="BD29" s="292"/>
      <c r="BE29" s="292"/>
      <c r="BF29" s="347"/>
      <c r="BG29" s="6"/>
      <c r="BH29" s="46"/>
      <c r="BI29" s="292"/>
      <c r="BJ29" s="292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</row>
    <row r="30" spans="1:113" ht="13.5" thickBot="1">
      <c r="A30" s="35" t="s">
        <v>35</v>
      </c>
      <c r="B30" s="130" t="s">
        <v>36</v>
      </c>
      <c r="C30" s="448">
        <f>+sum!H30/население!F30</f>
        <v>67.742127590145216</v>
      </c>
      <c r="D30" s="448">
        <f>+sum!I30/население!G30</f>
        <v>96.600867469879518</v>
      </c>
      <c r="E30" s="448">
        <f>+sum!J30/население!H30</f>
        <v>95.425906131571281</v>
      </c>
      <c r="F30" s="448">
        <f>+sum!K30/население!I30</f>
        <v>97.799413776257936</v>
      </c>
      <c r="G30" s="448">
        <f>+sum!L30/население!J30</f>
        <v>97.678427518427512</v>
      </c>
      <c r="H30" s="448">
        <f>+sum!M30/население!K30</f>
        <v>116.42848699763593</v>
      </c>
      <c r="I30" s="448">
        <f>+sum!N30/население!L30</f>
        <v>115.30364412670043</v>
      </c>
      <c r="J30" s="448">
        <f>+sum!O30/население!M30</f>
        <v>151.51904570970328</v>
      </c>
      <c r="K30" s="448"/>
      <c r="L30" s="300">
        <f t="shared" si="10"/>
        <v>142.60087615543466</v>
      </c>
      <c r="M30" s="37">
        <f t="shared" si="10"/>
        <v>140.86641433661342</v>
      </c>
      <c r="N30" s="37">
        <f t="shared" si="10"/>
        <v>144.37015378076981</v>
      </c>
      <c r="O30" s="315">
        <f t="shared" si="10"/>
        <v>144.19155552568927</v>
      </c>
      <c r="P30" s="306">
        <f t="shared" si="6"/>
        <v>171.87013626447327</v>
      </c>
      <c r="Q30" s="306">
        <f t="shared" si="6"/>
        <v>170.20965864006052</v>
      </c>
      <c r="R30" s="300">
        <f t="shared" si="11"/>
        <v>107.70290629755166</v>
      </c>
      <c r="S30" s="37">
        <f t="shared" si="11"/>
        <v>140.37495086191245</v>
      </c>
      <c r="T30" s="37">
        <f t="shared" si="11"/>
        <v>150.32304742347293</v>
      </c>
      <c r="U30" s="37">
        <f t="shared" si="11"/>
        <v>131.50292243579221</v>
      </c>
      <c r="V30" s="315">
        <f t="shared" si="11"/>
        <v>139.48974476946131</v>
      </c>
      <c r="W30" s="334">
        <f t="shared" si="8"/>
        <v>178.42270068743551</v>
      </c>
      <c r="X30" s="325"/>
      <c r="Y30" s="327"/>
      <c r="Z30" s="327"/>
      <c r="AA30" s="327"/>
      <c r="AB30" s="327"/>
      <c r="AC30" s="345"/>
      <c r="AD30" s="327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292"/>
      <c r="AS30" s="292"/>
      <c r="AT30" s="345"/>
      <c r="AU30" s="345"/>
      <c r="AV30" s="345"/>
      <c r="AW30" s="345"/>
      <c r="AX30" s="292"/>
      <c r="AY30" s="292"/>
      <c r="AZ30" s="345"/>
      <c r="BA30" s="345"/>
      <c r="BB30" s="46"/>
      <c r="BC30" s="46"/>
      <c r="BD30" s="292"/>
      <c r="BE30" s="292"/>
      <c r="BF30" s="347"/>
      <c r="BG30" s="6"/>
      <c r="BH30" s="46"/>
      <c r="BI30" s="292"/>
      <c r="BJ30" s="292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</row>
    <row r="31" spans="1:113" ht="13.5" thickBot="1">
      <c r="A31" s="35" t="s">
        <v>37</v>
      </c>
      <c r="B31" s="130" t="s">
        <v>38</v>
      </c>
      <c r="C31" s="448">
        <f>+sum!H31/население!F31</f>
        <v>32.579247434435572</v>
      </c>
      <c r="D31" s="448">
        <f>+sum!I31/население!G31</f>
        <v>33.860041048310705</v>
      </c>
      <c r="E31" s="448">
        <f>+sum!J31/население!H31</f>
        <v>38.732344237383025</v>
      </c>
      <c r="F31" s="448">
        <f>+sum!K31/население!I31</f>
        <v>44.411373677597176</v>
      </c>
      <c r="G31" s="448">
        <f>+sum!L31/население!J31</f>
        <v>45.528813002791004</v>
      </c>
      <c r="H31" s="448">
        <f>+sum!M31/население!K31</f>
        <v>50.290502793296092</v>
      </c>
      <c r="I31" s="448">
        <f>+sum!N31/население!L31</f>
        <v>50.198405371380616</v>
      </c>
      <c r="J31" s="448">
        <f>+sum!O31/население!M31</f>
        <v>46.626509086287967</v>
      </c>
      <c r="K31" s="448"/>
      <c r="L31" s="300">
        <f t="shared" si="10"/>
        <v>103.9313173714423</v>
      </c>
      <c r="M31" s="37">
        <f t="shared" si="10"/>
        <v>118.8865529055891</v>
      </c>
      <c r="N31" s="37">
        <f t="shared" si="10"/>
        <v>136.31798514368168</v>
      </c>
      <c r="O31" s="315">
        <f t="shared" si="10"/>
        <v>139.74789655413591</v>
      </c>
      <c r="P31" s="306">
        <f t="shared" si="6"/>
        <v>154.36361105180134</v>
      </c>
      <c r="Q31" s="306">
        <f t="shared" si="6"/>
        <v>154.08092366897944</v>
      </c>
      <c r="R31" s="300">
        <f t="shared" si="11"/>
        <v>51.797600082850352</v>
      </c>
      <c r="S31" s="37">
        <f t="shared" si="11"/>
        <v>49.203508444900741</v>
      </c>
      <c r="T31" s="37">
        <f t="shared" si="11"/>
        <v>61.014500733067713</v>
      </c>
      <c r="U31" s="37">
        <f t="shared" si="11"/>
        <v>59.716364367511531</v>
      </c>
      <c r="V31" s="315">
        <f t="shared" si="11"/>
        <v>65.01745233580607</v>
      </c>
      <c r="W31" s="334">
        <f t="shared" si="8"/>
        <v>77.06848692013925</v>
      </c>
      <c r="X31" s="325"/>
      <c r="Y31" s="327"/>
      <c r="Z31" s="327"/>
      <c r="AA31" s="327"/>
      <c r="AB31" s="327"/>
      <c r="AC31" s="345"/>
      <c r="AD31" s="327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292"/>
      <c r="AS31" s="292"/>
      <c r="AT31" s="345"/>
      <c r="AU31" s="345"/>
      <c r="AV31" s="345"/>
      <c r="AW31" s="345"/>
      <c r="AX31" s="292"/>
      <c r="AY31" s="292"/>
      <c r="AZ31" s="345"/>
      <c r="BA31" s="345"/>
      <c r="BB31" s="46"/>
      <c r="BC31" s="46"/>
      <c r="BD31" s="292"/>
      <c r="BE31" s="292"/>
      <c r="BF31" s="347"/>
      <c r="BG31" s="6"/>
      <c r="BH31" s="46"/>
      <c r="BI31" s="292"/>
      <c r="BJ31" s="292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</row>
    <row r="32" spans="1:113" ht="13.5" thickBot="1">
      <c r="A32" s="35" t="s">
        <v>39</v>
      </c>
      <c r="B32" s="130" t="s">
        <v>40</v>
      </c>
      <c r="C32" s="448">
        <f>+sum!H32/население!F32</f>
        <v>85.782562466772987</v>
      </c>
      <c r="D32" s="448">
        <f>+sum!I32/население!G32</f>
        <v>118.3627553693033</v>
      </c>
      <c r="E32" s="448">
        <f>+sum!J32/население!H32</f>
        <v>54.4834471886495</v>
      </c>
      <c r="F32" s="448">
        <f>+sum!K32/население!I32</f>
        <v>64.271218206157968</v>
      </c>
      <c r="G32" s="448">
        <f>+sum!L32/население!J32</f>
        <v>80.492622950819666</v>
      </c>
      <c r="H32" s="448">
        <f>+sum!M32/население!K32</f>
        <v>58.237513873473915</v>
      </c>
      <c r="I32" s="448">
        <f>+sum!N32/население!L32</f>
        <v>62.558092485549132</v>
      </c>
      <c r="J32" s="448">
        <f>+sum!O32/население!M32</f>
        <v>77.964148148148155</v>
      </c>
      <c r="K32" s="448"/>
      <c r="L32" s="300">
        <f t="shared" si="10"/>
        <v>137.97997164651022</v>
      </c>
      <c r="M32" s="37">
        <f t="shared" si="10"/>
        <v>63.513429328662355</v>
      </c>
      <c r="N32" s="37">
        <f t="shared" si="10"/>
        <v>74.923406760030957</v>
      </c>
      <c r="O32" s="315">
        <f t="shared" si="10"/>
        <v>93.833316044851983</v>
      </c>
      <c r="P32" s="306">
        <f t="shared" si="6"/>
        <v>67.889687832572761</v>
      </c>
      <c r="Q32" s="306">
        <f t="shared" si="6"/>
        <v>72.9263508650495</v>
      </c>
      <c r="R32" s="300">
        <f t="shared" si="11"/>
        <v>136.3853131868089</v>
      </c>
      <c r="S32" s="37">
        <f t="shared" si="11"/>
        <v>171.99810316431353</v>
      </c>
      <c r="T32" s="37">
        <f t="shared" si="11"/>
        <v>85.826985014334312</v>
      </c>
      <c r="U32" s="37">
        <f t="shared" si="11"/>
        <v>86.420283069938648</v>
      </c>
      <c r="V32" s="315">
        <f t="shared" si="11"/>
        <v>114.94754488258036</v>
      </c>
      <c r="W32" s="334">
        <f t="shared" si="8"/>
        <v>89.247011402271298</v>
      </c>
      <c r="X32" s="325"/>
      <c r="Y32" s="327"/>
      <c r="Z32" s="327"/>
      <c r="AA32" s="327"/>
      <c r="AB32" s="327"/>
      <c r="AC32" s="345"/>
      <c r="AD32" s="327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292"/>
      <c r="AS32" s="292"/>
      <c r="AT32" s="345"/>
      <c r="AU32" s="345"/>
      <c r="AV32" s="345"/>
      <c r="AW32" s="345"/>
      <c r="AX32" s="292"/>
      <c r="AY32" s="292"/>
      <c r="AZ32" s="345"/>
      <c r="BA32" s="345"/>
      <c r="BB32" s="46"/>
      <c r="BC32" s="46"/>
      <c r="BD32" s="292"/>
      <c r="BE32" s="292"/>
      <c r="BF32" s="347"/>
      <c r="BG32" s="6"/>
      <c r="BH32" s="46"/>
      <c r="BI32" s="292"/>
      <c r="BJ32" s="292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</row>
    <row r="33" spans="1:113" ht="13.5" thickBot="1">
      <c r="A33" s="35" t="s">
        <v>41</v>
      </c>
      <c r="B33" s="130" t="s">
        <v>42</v>
      </c>
      <c r="C33" s="448">
        <f>+sum!H33/население!F33</f>
        <v>389.69344665794938</v>
      </c>
      <c r="D33" s="448">
        <f>+sum!I33/население!G33</f>
        <v>424.14827525519183</v>
      </c>
      <c r="E33" s="448">
        <f>+sum!J33/население!H33</f>
        <v>388.9911069306084</v>
      </c>
      <c r="F33" s="448">
        <f>+sum!K33/население!I33</f>
        <v>388.22994430127193</v>
      </c>
      <c r="G33" s="448">
        <f>+sum!L33/население!J33</f>
        <v>365.21649073889665</v>
      </c>
      <c r="H33" s="448">
        <f>+sum!M33/население!K33</f>
        <v>376.22830009496676</v>
      </c>
      <c r="I33" s="448">
        <f>+sum!N33/население!L33</f>
        <v>380.26766399002679</v>
      </c>
      <c r="J33" s="448">
        <f>+sum!O33/население!M33</f>
        <v>368.63613463785049</v>
      </c>
      <c r="K33" s="448"/>
      <c r="L33" s="300">
        <f t="shared" si="10"/>
        <v>108.84152117330443</v>
      </c>
      <c r="M33" s="37">
        <f t="shared" si="10"/>
        <v>99.819771224442093</v>
      </c>
      <c r="N33" s="37">
        <f t="shared" si="10"/>
        <v>99.624447788581364</v>
      </c>
      <c r="O33" s="315">
        <f t="shared" si="10"/>
        <v>93.718920313141112</v>
      </c>
      <c r="P33" s="306">
        <f t="shared" si="6"/>
        <v>96.544682319279147</v>
      </c>
      <c r="Q33" s="306">
        <f t="shared" si="6"/>
        <v>97.581231414395319</v>
      </c>
      <c r="R33" s="300">
        <f t="shared" si="11"/>
        <v>619.57187149635388</v>
      </c>
      <c r="S33" s="37">
        <f t="shared" si="11"/>
        <v>616.34843305809011</v>
      </c>
      <c r="T33" s="37">
        <f t="shared" si="11"/>
        <v>612.77205514628145</v>
      </c>
      <c r="U33" s="37">
        <f t="shared" si="11"/>
        <v>522.0212502449167</v>
      </c>
      <c r="V33" s="315">
        <f t="shared" si="11"/>
        <v>521.54765768681318</v>
      </c>
      <c r="W33" s="334">
        <f t="shared" si="8"/>
        <v>576.55708760820653</v>
      </c>
      <c r="X33" s="325"/>
      <c r="Y33" s="327"/>
      <c r="Z33" s="327"/>
      <c r="AA33" s="327"/>
      <c r="AB33" s="327"/>
      <c r="AC33" s="345"/>
      <c r="AD33" s="327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292"/>
      <c r="AS33" s="292"/>
      <c r="AT33" s="345"/>
      <c r="AU33" s="348"/>
      <c r="AV33" s="345"/>
      <c r="AW33" s="345"/>
      <c r="AX33" s="292"/>
      <c r="AY33" s="292"/>
      <c r="AZ33" s="345"/>
      <c r="BA33" s="345"/>
      <c r="BB33" s="46"/>
      <c r="BC33" s="46"/>
      <c r="BD33" s="292"/>
      <c r="BE33" s="292"/>
      <c r="BF33" s="347"/>
      <c r="BG33" s="6"/>
      <c r="BH33" s="46"/>
      <c r="BI33" s="292"/>
      <c r="BJ33" s="292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</row>
    <row r="34" spans="1:113" ht="13.5" thickBot="1">
      <c r="A34" s="35" t="s">
        <v>43</v>
      </c>
      <c r="B34" s="130" t="s">
        <v>44</v>
      </c>
      <c r="C34" s="448">
        <f>+sum!H34/население!F34</f>
        <v>45.101191346294399</v>
      </c>
      <c r="D34" s="448">
        <f>+sum!I34/население!G34</f>
        <v>58.58322164668381</v>
      </c>
      <c r="E34" s="448">
        <f>+sum!J34/население!H34</f>
        <v>89.496023243145089</v>
      </c>
      <c r="F34" s="448">
        <f>+sum!K34/население!I34</f>
        <v>81.815412511332724</v>
      </c>
      <c r="G34" s="448">
        <f>+sum!L34/население!J34</f>
        <v>75.282217474743817</v>
      </c>
      <c r="H34" s="448">
        <f>+sum!M34/население!K34</f>
        <v>77.416908668505883</v>
      </c>
      <c r="I34" s="448">
        <f>+sum!N34/население!L34</f>
        <v>97.425270995291797</v>
      </c>
      <c r="J34" s="448">
        <f>+sum!O34/население!M34</f>
        <v>102.76038572947604</v>
      </c>
      <c r="K34" s="448"/>
      <c r="L34" s="300">
        <f t="shared" si="10"/>
        <v>129.89284739037635</v>
      </c>
      <c r="M34" s="37">
        <f t="shared" si="10"/>
        <v>198.43383416633017</v>
      </c>
      <c r="N34" s="37">
        <f t="shared" si="10"/>
        <v>181.4041050116403</v>
      </c>
      <c r="O34" s="315">
        <f t="shared" si="10"/>
        <v>166.91846762253908</v>
      </c>
      <c r="P34" s="306">
        <f t="shared" si="6"/>
        <v>171.65158249165984</v>
      </c>
      <c r="Q34" s="306">
        <f t="shared" si="6"/>
        <v>216.01485035560253</v>
      </c>
      <c r="R34" s="300">
        <f t="shared" si="11"/>
        <v>71.706182818275437</v>
      </c>
      <c r="S34" s="37">
        <f t="shared" si="11"/>
        <v>85.129844848959749</v>
      </c>
      <c r="T34" s="37">
        <f t="shared" si="11"/>
        <v>140.98178881992882</v>
      </c>
      <c r="U34" s="37">
        <f t="shared" si="11"/>
        <v>110.01053513617285</v>
      </c>
      <c r="V34" s="315">
        <f t="shared" si="11"/>
        <v>107.506821803105</v>
      </c>
      <c r="W34" s="334">
        <f t="shared" si="8"/>
        <v>118.63878230924556</v>
      </c>
      <c r="X34" s="325"/>
      <c r="Y34" s="327"/>
      <c r="Z34" s="327"/>
      <c r="AA34" s="327"/>
      <c r="AB34" s="327"/>
      <c r="AC34" s="345"/>
      <c r="AD34" s="327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292"/>
      <c r="AS34" s="292"/>
      <c r="AT34" s="345"/>
      <c r="AU34" s="345"/>
      <c r="AV34" s="345"/>
      <c r="AW34" s="345"/>
      <c r="AX34" s="292"/>
      <c r="AY34" s="292"/>
      <c r="AZ34" s="345"/>
      <c r="BA34" s="345"/>
      <c r="BB34" s="46"/>
      <c r="BC34" s="46"/>
      <c r="BD34" s="292"/>
      <c r="BE34" s="292"/>
      <c r="BF34" s="347"/>
      <c r="BG34" s="6"/>
      <c r="BH34" s="46"/>
      <c r="BI34" s="292"/>
      <c r="BJ34" s="292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</row>
    <row r="35" spans="1:113" ht="13.5" thickBot="1">
      <c r="A35" s="35" t="s">
        <v>45</v>
      </c>
      <c r="B35" s="130" t="s">
        <v>46</v>
      </c>
      <c r="C35" s="448">
        <f>+sum!H35/население!F35</f>
        <v>300.11522520033157</v>
      </c>
      <c r="D35" s="448">
        <f>+sum!I35/население!G35</f>
        <v>410.09069958847738</v>
      </c>
      <c r="E35" s="448">
        <f>+sum!J35/население!H35</f>
        <v>367.76594692599309</v>
      </c>
      <c r="F35" s="448">
        <f>+sum!K35/население!I35</f>
        <v>408.0576063565635</v>
      </c>
      <c r="G35" s="448">
        <f>+sum!L35/население!J35</f>
        <v>427.26527915427818</v>
      </c>
      <c r="H35" s="448">
        <f>+sum!M35/население!K35</f>
        <v>379.97578692493948</v>
      </c>
      <c r="I35" s="448">
        <f>+sum!N35/население!L35</f>
        <v>419.42637151106834</v>
      </c>
      <c r="J35" s="448">
        <f>+sum!O35/население!M35</f>
        <v>367.90066655828321</v>
      </c>
      <c r="K35" s="448"/>
      <c r="L35" s="300">
        <f t="shared" si="10"/>
        <v>136.64441692844323</v>
      </c>
      <c r="M35" s="37">
        <f t="shared" si="10"/>
        <v>122.54158271394049</v>
      </c>
      <c r="N35" s="37">
        <f t="shared" si="10"/>
        <v>135.96697937739702</v>
      </c>
      <c r="O35" s="315">
        <f t="shared" si="10"/>
        <v>142.36707880084123</v>
      </c>
      <c r="P35" s="306">
        <f t="shared" si="6"/>
        <v>126.60996677902621</v>
      </c>
      <c r="Q35" s="306">
        <f t="shared" si="6"/>
        <v>139.75511280079002</v>
      </c>
      <c r="R35" s="300">
        <f t="shared" si="11"/>
        <v>477.15185702142236</v>
      </c>
      <c r="S35" s="37">
        <f t="shared" si="11"/>
        <v>595.92075424798065</v>
      </c>
      <c r="T35" s="37">
        <f t="shared" si="11"/>
        <v>579.33636809558254</v>
      </c>
      <c r="U35" s="37">
        <f t="shared" si="11"/>
        <v>548.68189579137379</v>
      </c>
      <c r="V35" s="315">
        <f t="shared" si="11"/>
        <v>610.15647213238799</v>
      </c>
      <c r="W35" s="334">
        <f t="shared" si="8"/>
        <v>582.29998385496367</v>
      </c>
      <c r="X35" s="325"/>
      <c r="Y35" s="327"/>
      <c r="Z35" s="327"/>
      <c r="AA35" s="327"/>
      <c r="AB35" s="327"/>
      <c r="AC35" s="345"/>
      <c r="AD35" s="327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292"/>
      <c r="AS35" s="292"/>
      <c r="AT35" s="345"/>
      <c r="AU35" s="345"/>
      <c r="AV35" s="345"/>
      <c r="AW35" s="345"/>
      <c r="AX35" s="292"/>
      <c r="AY35" s="292"/>
      <c r="AZ35" s="345"/>
      <c r="BA35" s="345"/>
      <c r="BB35" s="46"/>
      <c r="BC35" s="46"/>
      <c r="BD35" s="292"/>
      <c r="BE35" s="292"/>
      <c r="BF35" s="347"/>
      <c r="BG35" s="6"/>
      <c r="BH35" s="46"/>
      <c r="BI35" s="292"/>
      <c r="BJ35" s="292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</row>
    <row r="36" spans="1:113" ht="13.5" thickBot="1">
      <c r="A36" s="35" t="s">
        <v>47</v>
      </c>
      <c r="B36" s="130" t="s">
        <v>48</v>
      </c>
      <c r="C36" s="448">
        <f>+sum!H36/население!F36</f>
        <v>8.27232905982906</v>
      </c>
      <c r="D36" s="448">
        <f>+sum!I36/население!G36</f>
        <v>9.2360460308710035</v>
      </c>
      <c r="E36" s="448">
        <f>+sum!J36/население!H36</f>
        <v>12.739360964790684</v>
      </c>
      <c r="F36" s="448">
        <f>+sum!K36/население!I36</f>
        <v>14.417920847268674</v>
      </c>
      <c r="G36" s="448">
        <f>+sum!L36/население!J36</f>
        <v>14.124028565427432</v>
      </c>
      <c r="H36" s="448">
        <f>+sum!M36/население!K36</f>
        <v>14.451390598080236</v>
      </c>
      <c r="I36" s="448">
        <f>+sum!N36/население!L36</f>
        <v>18.589527866524673</v>
      </c>
      <c r="J36" s="448">
        <f>+sum!O36/население!M36</f>
        <v>20.604105780882456</v>
      </c>
      <c r="K36" s="448"/>
      <c r="L36" s="300">
        <f t="shared" si="10"/>
        <v>111.64988679816683</v>
      </c>
      <c r="M36" s="37">
        <f t="shared" si="10"/>
        <v>153.99968826982243</v>
      </c>
      <c r="N36" s="37">
        <f t="shared" si="10"/>
        <v>174.29094929604511</v>
      </c>
      <c r="O36" s="315">
        <f t="shared" si="10"/>
        <v>170.73823421767136</v>
      </c>
      <c r="P36" s="306">
        <f t="shared" si="6"/>
        <v>174.69554817707967</v>
      </c>
      <c r="Q36" s="306">
        <f t="shared" si="6"/>
        <v>224.71939561491294</v>
      </c>
      <c r="R36" s="300">
        <f t="shared" si="11"/>
        <v>13.152139049776379</v>
      </c>
      <c r="S36" s="37">
        <f t="shared" si="11"/>
        <v>13.421302952027162</v>
      </c>
      <c r="T36" s="37">
        <f t="shared" si="11"/>
        <v>20.068130763302158</v>
      </c>
      <c r="U36" s="37">
        <f t="shared" si="11"/>
        <v>19.386606255139355</v>
      </c>
      <c r="V36" s="315">
        <f t="shared" si="11"/>
        <v>20.169828587139914</v>
      </c>
      <c r="W36" s="334">
        <f t="shared" si="8"/>
        <v>22.146265108219133</v>
      </c>
      <c r="X36" s="325"/>
      <c r="Y36" s="327"/>
      <c r="Z36" s="327"/>
      <c r="AA36" s="327"/>
      <c r="AB36" s="327"/>
      <c r="AC36" s="345"/>
      <c r="AD36" s="327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292"/>
      <c r="AS36" s="292"/>
      <c r="AT36" s="345"/>
      <c r="AU36" s="345"/>
      <c r="AV36" s="345"/>
      <c r="AW36" s="345"/>
      <c r="AX36" s="292"/>
      <c r="AY36" s="292"/>
      <c r="AZ36" s="345"/>
      <c r="BA36" s="345"/>
      <c r="BB36" s="46"/>
      <c r="BC36" s="46"/>
      <c r="BD36" s="292"/>
      <c r="BE36" s="292"/>
      <c r="BF36" s="347"/>
      <c r="BG36" s="6"/>
      <c r="BH36" s="46"/>
      <c r="BI36" s="292"/>
      <c r="BJ36" s="292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</row>
    <row r="37" spans="1:113" ht="13.5" thickBot="1">
      <c r="A37" s="35" t="s">
        <v>49</v>
      </c>
      <c r="B37" s="130" t="s">
        <v>50</v>
      </c>
      <c r="C37" s="448">
        <f>+sum!H37/население!F37</f>
        <v>161.71393421393421</v>
      </c>
      <c r="D37" s="448">
        <f>+sum!I37/население!G37</f>
        <v>251.01645830036398</v>
      </c>
      <c r="E37" s="448">
        <f>+sum!J37/население!H37</f>
        <v>220.66627078384798</v>
      </c>
      <c r="F37" s="448">
        <f>+sum!K37/население!I37</f>
        <v>243.11371741025437</v>
      </c>
      <c r="G37" s="448">
        <f>+sum!L37/население!J37</f>
        <v>241.07308786346397</v>
      </c>
      <c r="H37" s="448">
        <f>+sum!M37/население!K37</f>
        <v>242.89773173220311</v>
      </c>
      <c r="I37" s="448">
        <f>+sum!N37/население!L37</f>
        <v>251.92502747684094</v>
      </c>
      <c r="J37" s="448">
        <f>+sum!O37/население!M37</f>
        <v>250.47762232356806</v>
      </c>
      <c r="K37" s="448"/>
      <c r="L37" s="300">
        <f t="shared" si="10"/>
        <v>155.22252891843561</v>
      </c>
      <c r="M37" s="37">
        <f t="shared" si="10"/>
        <v>136.45470432493755</v>
      </c>
      <c r="N37" s="37">
        <f t="shared" si="10"/>
        <v>150.33566438909028</v>
      </c>
      <c r="O37" s="315">
        <f t="shared" si="10"/>
        <v>149.07378825163212</v>
      </c>
      <c r="P37" s="306">
        <f t="shared" si="6"/>
        <v>150.20210405052012</v>
      </c>
      <c r="Q37" s="306">
        <f t="shared" si="6"/>
        <v>155.78436620283128</v>
      </c>
      <c r="R37" s="300">
        <f t="shared" si="11"/>
        <v>257.10826221799289</v>
      </c>
      <c r="S37" s="37">
        <f t="shared" si="11"/>
        <v>364.76300805923637</v>
      </c>
      <c r="T37" s="37">
        <f t="shared" si="11"/>
        <v>347.61237941052917</v>
      </c>
      <c r="U37" s="37">
        <f t="shared" si="11"/>
        <v>326.89525518852298</v>
      </c>
      <c r="V37" s="315">
        <f t="shared" si="11"/>
        <v>344.2645868814439</v>
      </c>
      <c r="W37" s="334">
        <f t="shared" si="8"/>
        <v>372.23252147381993</v>
      </c>
      <c r="X37" s="325"/>
      <c r="Y37" s="327"/>
      <c r="Z37" s="327"/>
      <c r="AA37" s="327"/>
      <c r="AB37" s="327"/>
      <c r="AC37" s="345"/>
      <c r="AD37" s="327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292"/>
      <c r="AS37" s="292"/>
      <c r="AT37" s="345"/>
      <c r="AU37" s="345"/>
      <c r="AV37" s="345"/>
      <c r="AW37" s="345"/>
      <c r="AX37" s="292"/>
      <c r="AY37" s="292"/>
      <c r="AZ37" s="345"/>
      <c r="BA37" s="345"/>
      <c r="BB37" s="46"/>
      <c r="BC37" s="46"/>
      <c r="BD37" s="292"/>
      <c r="BE37" s="292"/>
      <c r="BF37" s="347"/>
      <c r="BG37" s="6"/>
      <c r="BH37" s="46"/>
      <c r="BI37" s="292"/>
      <c r="BJ37" s="292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</row>
    <row r="38" spans="1:113" ht="13.5" thickBot="1">
      <c r="A38" s="35" t="s">
        <v>51</v>
      </c>
      <c r="B38" s="130" t="s">
        <v>52</v>
      </c>
      <c r="C38" s="448">
        <f>+sum!H38/население!F38</f>
        <v>55.73054969599206</v>
      </c>
      <c r="D38" s="448">
        <f>+sum!I38/население!G38</f>
        <v>43.12115513767629</v>
      </c>
      <c r="E38" s="448">
        <f>+sum!J38/население!H38</f>
        <v>43.826326393552719</v>
      </c>
      <c r="F38" s="448">
        <f>+sum!K38/население!I38</f>
        <v>46.464762287936701</v>
      </c>
      <c r="G38" s="448">
        <f>+sum!L38/население!J38</f>
        <v>45.689555256064693</v>
      </c>
      <c r="H38" s="448">
        <f>+sum!M38/население!K38</f>
        <v>48.408303103587265</v>
      </c>
      <c r="I38" s="448">
        <f>+sum!N38/население!L38</f>
        <v>38.749494677267215</v>
      </c>
      <c r="J38" s="448">
        <f>+sum!O38/население!M38</f>
        <v>42.196306104434029</v>
      </c>
      <c r="K38" s="448"/>
      <c r="L38" s="300">
        <f t="shared" si="10"/>
        <v>77.374358180388455</v>
      </c>
      <c r="M38" s="37">
        <f t="shared" si="10"/>
        <v>78.639680808144902</v>
      </c>
      <c r="N38" s="37">
        <f t="shared" si="10"/>
        <v>83.373952960091259</v>
      </c>
      <c r="O38" s="315">
        <f t="shared" si="10"/>
        <v>81.982961778233673</v>
      </c>
      <c r="P38" s="306">
        <f t="shared" si="6"/>
        <v>86.861341522114245</v>
      </c>
      <c r="Q38" s="306">
        <f t="shared" si="6"/>
        <v>69.530078006845756</v>
      </c>
      <c r="R38" s="300">
        <f t="shared" si="11"/>
        <v>88.605752215725644</v>
      </c>
      <c r="S38" s="37">
        <f t="shared" si="11"/>
        <v>62.661238890505821</v>
      </c>
      <c r="T38" s="37">
        <f t="shared" si="11"/>
        <v>69.038977023399511</v>
      </c>
      <c r="U38" s="37">
        <f t="shared" si="11"/>
        <v>62.477389129620789</v>
      </c>
      <c r="V38" s="315">
        <f t="shared" si="11"/>
        <v>65.247000419783831</v>
      </c>
      <c r="W38" s="334">
        <f t="shared" si="8"/>
        <v>74.184079843048906</v>
      </c>
      <c r="X38" s="325"/>
      <c r="Y38" s="327"/>
      <c r="Z38" s="327"/>
      <c r="AA38" s="327"/>
      <c r="AB38" s="327"/>
      <c r="AC38" s="345"/>
      <c r="AD38" s="327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292"/>
      <c r="AS38" s="292"/>
      <c r="AT38" s="345"/>
      <c r="AU38" s="345"/>
      <c r="AV38" s="345"/>
      <c r="AW38" s="345"/>
      <c r="AX38" s="292"/>
      <c r="AY38" s="292"/>
      <c r="AZ38" s="345"/>
      <c r="BA38" s="345"/>
      <c r="BB38" s="46"/>
      <c r="BC38" s="46"/>
      <c r="BD38" s="292"/>
      <c r="BE38" s="292"/>
      <c r="BF38" s="347"/>
      <c r="BG38" s="6"/>
      <c r="BH38" s="46"/>
      <c r="BI38" s="292"/>
      <c r="BJ38" s="292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</row>
    <row r="39" spans="1:113" ht="13.5" thickBot="1">
      <c r="A39" s="35" t="s">
        <v>53</v>
      </c>
      <c r="B39" s="130" t="s">
        <v>54</v>
      </c>
      <c r="C39" s="448">
        <f>+sum!H39/население!F39</f>
        <v>10.14213631423692</v>
      </c>
      <c r="D39" s="448">
        <f>+sum!I39/население!G39</f>
        <v>16.754822700712399</v>
      </c>
      <c r="E39" s="448">
        <f>+sum!J39/население!H39</f>
        <v>18.547847278635256</v>
      </c>
      <c r="F39" s="448">
        <f>+sum!K39/население!I39</f>
        <v>17.54820959264126</v>
      </c>
      <c r="G39" s="448">
        <f>+sum!L39/население!J39</f>
        <v>25.015573227302848</v>
      </c>
      <c r="H39" s="448">
        <f>+sum!M39/население!K39</f>
        <v>29.417244101394616</v>
      </c>
      <c r="I39" s="448">
        <f>+sum!N39/население!L39</f>
        <v>27.455225784505487</v>
      </c>
      <c r="J39" s="448">
        <f>+sum!O39/население!M39</f>
        <v>32.098881239242687</v>
      </c>
      <c r="K39" s="448"/>
      <c r="L39" s="300">
        <f t="shared" si="10"/>
        <v>165.20013320263689</v>
      </c>
      <c r="M39" s="37">
        <f t="shared" si="10"/>
        <v>182.87909671061021</v>
      </c>
      <c r="N39" s="37">
        <f t="shared" si="10"/>
        <v>173.02281342845038</v>
      </c>
      <c r="O39" s="315">
        <f t="shared" si="10"/>
        <v>246.64994092208653</v>
      </c>
      <c r="P39" s="306">
        <f t="shared" si="6"/>
        <v>290.04978034164719</v>
      </c>
      <c r="Q39" s="306">
        <f t="shared" si="6"/>
        <v>270.70456296239576</v>
      </c>
      <c r="R39" s="300">
        <f t="shared" si="11"/>
        <v>16.124937257922241</v>
      </c>
      <c r="S39" s="37">
        <f t="shared" si="11"/>
        <v>24.347166592949144</v>
      </c>
      <c r="T39" s="37">
        <f t="shared" si="11"/>
        <v>29.218155101669673</v>
      </c>
      <c r="U39" s="37">
        <f t="shared" si="11"/>
        <v>23.595651096922403</v>
      </c>
      <c r="V39" s="315">
        <f t="shared" si="11"/>
        <v>35.723506340025267</v>
      </c>
      <c r="W39" s="334">
        <f t="shared" si="8"/>
        <v>45.080927139926963</v>
      </c>
      <c r="X39" s="325"/>
      <c r="Y39" s="327"/>
      <c r="Z39" s="327"/>
      <c r="AA39" s="327"/>
      <c r="AB39" s="327"/>
      <c r="AC39" s="345"/>
      <c r="AD39" s="327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292"/>
      <c r="AS39" s="292"/>
      <c r="AT39" s="345"/>
      <c r="AU39" s="345"/>
      <c r="AV39" s="345"/>
      <c r="AW39" s="345"/>
      <c r="AX39" s="292"/>
      <c r="AY39" s="292"/>
      <c r="AZ39" s="345"/>
      <c r="BA39" s="345"/>
      <c r="BB39" s="46"/>
      <c r="BC39" s="46"/>
      <c r="BD39" s="292"/>
      <c r="BE39" s="292"/>
      <c r="BF39" s="347"/>
      <c r="BG39" s="6"/>
      <c r="BH39" s="46"/>
      <c r="BI39" s="292"/>
      <c r="BJ39" s="292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</row>
    <row r="40" spans="1:113" ht="13.5" thickBot="1">
      <c r="A40" s="35" t="s">
        <v>55</v>
      </c>
      <c r="B40" s="130" t="s">
        <v>56</v>
      </c>
      <c r="C40" s="448">
        <f>+sum!H40/население!F40</f>
        <v>167.38907777305567</v>
      </c>
      <c r="D40" s="448">
        <f>+sum!I40/население!G40</f>
        <v>171.49607569078594</v>
      </c>
      <c r="E40" s="448">
        <f>+sum!J40/население!H40</f>
        <v>165.67777421766527</v>
      </c>
      <c r="F40" s="448">
        <f>+sum!K40/население!I40</f>
        <v>224.66747933008267</v>
      </c>
      <c r="G40" s="448">
        <f>+sum!L40/население!J40</f>
        <v>174.55283778060144</v>
      </c>
      <c r="H40" s="448">
        <f>+sum!M40/население!K40</f>
        <v>214.3610461407612</v>
      </c>
      <c r="I40" s="448">
        <f>+sum!N40/население!L40</f>
        <v>236.83117300482056</v>
      </c>
      <c r="J40" s="448">
        <f>+sum!O40/население!M40</f>
        <v>272.13544386422979</v>
      </c>
      <c r="K40" s="448"/>
      <c r="L40" s="300">
        <f t="shared" si="10"/>
        <v>102.45356385994222</v>
      </c>
      <c r="M40" s="37">
        <f t="shared" si="10"/>
        <v>98.977649212148378</v>
      </c>
      <c r="N40" s="37">
        <f t="shared" si="10"/>
        <v>134.21872102950735</v>
      </c>
      <c r="O40" s="315">
        <f t="shared" si="10"/>
        <v>104.27970576267724</v>
      </c>
      <c r="P40" s="306">
        <f t="shared" si="6"/>
        <v>128.06154917191768</v>
      </c>
      <c r="Q40" s="306">
        <f t="shared" si="6"/>
        <v>141.48543988390551</v>
      </c>
      <c r="R40" s="300">
        <f t="shared" si="11"/>
        <v>266.13114763238804</v>
      </c>
      <c r="S40" s="37">
        <f t="shared" si="11"/>
        <v>249.20845773575658</v>
      </c>
      <c r="T40" s="37">
        <f t="shared" si="11"/>
        <v>260.98979742879021</v>
      </c>
      <c r="U40" s="37">
        <f t="shared" si="11"/>
        <v>302.09209817739321</v>
      </c>
      <c r="V40" s="315">
        <f t="shared" si="11"/>
        <v>249.27029856421314</v>
      </c>
      <c r="W40" s="334">
        <f t="shared" si="8"/>
        <v>328.50102033358201</v>
      </c>
      <c r="X40" s="325"/>
      <c r="Y40" s="327"/>
      <c r="Z40" s="327"/>
      <c r="AA40" s="327"/>
      <c r="AB40" s="327"/>
      <c r="AC40" s="345"/>
      <c r="AD40" s="327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292"/>
      <c r="AS40" s="292"/>
      <c r="AT40" s="345"/>
      <c r="AU40" s="345"/>
      <c r="AV40" s="345"/>
      <c r="AW40" s="345"/>
      <c r="AX40" s="292"/>
      <c r="AY40" s="292"/>
      <c r="AZ40" s="345"/>
      <c r="BA40" s="345"/>
      <c r="BB40" s="46"/>
      <c r="BC40" s="46"/>
      <c r="BD40" s="292"/>
      <c r="BE40" s="292"/>
      <c r="BF40" s="347"/>
      <c r="BG40" s="6"/>
      <c r="BH40" s="46"/>
      <c r="BI40" s="292"/>
      <c r="BJ40" s="292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</row>
    <row r="41" spans="1:113" ht="13.5" thickBot="1">
      <c r="A41" s="56" t="s">
        <v>57</v>
      </c>
      <c r="B41" s="131" t="s">
        <v>58</v>
      </c>
      <c r="C41" s="449">
        <f>+sum!H41/население!F41</f>
        <v>61.117335041254464</v>
      </c>
      <c r="D41" s="449">
        <f>+sum!I41/население!G41</f>
        <v>64.705611513823328</v>
      </c>
      <c r="E41" s="449">
        <f>+sum!J41/население!H41</f>
        <v>61.884669114543769</v>
      </c>
      <c r="F41" s="449">
        <f>+sum!K41/население!I41</f>
        <v>68.824156455477109</v>
      </c>
      <c r="G41" s="449">
        <f>+sum!L41/население!J41</f>
        <v>67.053188167278563</v>
      </c>
      <c r="H41" s="449">
        <f>+sum!M41/население!K41</f>
        <v>70.780734869434241</v>
      </c>
      <c r="I41" s="449">
        <f>+sum!N41/население!L41</f>
        <v>77.738976079753897</v>
      </c>
      <c r="J41" s="449">
        <f>+sum!O41/население!M41</f>
        <v>79.770221553842248</v>
      </c>
      <c r="K41" s="449"/>
      <c r="L41" s="299">
        <f t="shared" si="10"/>
        <v>105.87112718535055</v>
      </c>
      <c r="M41" s="25">
        <f t="shared" si="10"/>
        <v>101.25550970566918</v>
      </c>
      <c r="N41" s="25">
        <f t="shared" si="10"/>
        <v>112.60987804690848</v>
      </c>
      <c r="O41" s="314">
        <f t="shared" si="10"/>
        <v>109.71222505368956</v>
      </c>
      <c r="P41" s="310">
        <f t="shared" si="6"/>
        <v>115.81122577032676</v>
      </c>
      <c r="Q41" s="310">
        <f t="shared" si="6"/>
        <v>127.19627913631993</v>
      </c>
      <c r="R41" s="299">
        <f t="shared" si="11"/>
        <v>97.170178192954936</v>
      </c>
      <c r="S41" s="25">
        <f t="shared" si="11"/>
        <v>94.026557676359076</v>
      </c>
      <c r="T41" s="25">
        <f t="shared" si="11"/>
        <v>97.486022687226381</v>
      </c>
      <c r="U41" s="25">
        <f t="shared" si="11"/>
        <v>92.5422490647953</v>
      </c>
      <c r="V41" s="314">
        <f t="shared" si="11"/>
        <v>95.755350910699462</v>
      </c>
      <c r="W41" s="333">
        <f t="shared" si="8"/>
        <v>108.4690714249531</v>
      </c>
      <c r="X41" s="323"/>
      <c r="Y41" s="324"/>
      <c r="Z41" s="324"/>
      <c r="AA41" s="324"/>
      <c r="AB41" s="324"/>
      <c r="AC41" s="344"/>
      <c r="AD41" s="32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3"/>
      <c r="AS41" s="343"/>
      <c r="AT41" s="344"/>
      <c r="AU41" s="344"/>
      <c r="AV41" s="344"/>
      <c r="AW41" s="344"/>
      <c r="AX41" s="343"/>
      <c r="AY41" s="343"/>
      <c r="AZ41" s="344"/>
      <c r="BA41" s="344"/>
      <c r="BB41" s="93"/>
      <c r="BC41" s="93"/>
      <c r="BD41" s="343"/>
      <c r="BE41" s="343"/>
      <c r="BF41" s="93"/>
      <c r="BG41" s="26"/>
      <c r="BH41" s="93"/>
      <c r="BI41" s="343"/>
      <c r="BJ41" s="343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</row>
    <row r="42" spans="1:113" ht="13.5" thickBot="1">
      <c r="A42" s="35" t="s">
        <v>59</v>
      </c>
      <c r="B42" s="130" t="s">
        <v>60</v>
      </c>
      <c r="C42" s="448">
        <f>+sum!H42/население!F42</f>
        <v>50.153905560458959</v>
      </c>
      <c r="D42" s="448">
        <f>+sum!I42/население!G42</f>
        <v>87.548147287722145</v>
      </c>
      <c r="E42" s="448">
        <f>+sum!J42/население!H42</f>
        <v>79.028584708343018</v>
      </c>
      <c r="F42" s="448">
        <f>+sum!K42/население!I42</f>
        <v>96.644421272158496</v>
      </c>
      <c r="G42" s="448">
        <f>+sum!L42/население!J42</f>
        <v>85.532845894263218</v>
      </c>
      <c r="H42" s="448">
        <f>+sum!M42/население!K42</f>
        <v>81.736404350607799</v>
      </c>
      <c r="I42" s="448">
        <f>+sum!N42/население!L42</f>
        <v>81.085157641143809</v>
      </c>
      <c r="J42" s="448">
        <f>+sum!O42/население!M42</f>
        <v>79.964312506698107</v>
      </c>
      <c r="K42" s="448"/>
      <c r="L42" s="300">
        <f t="shared" si="10"/>
        <v>174.558982614396</v>
      </c>
      <c r="M42" s="37">
        <f t="shared" si="10"/>
        <v>157.57214483142602</v>
      </c>
      <c r="N42" s="37">
        <f t="shared" si="10"/>
        <v>192.6957037386783</v>
      </c>
      <c r="O42" s="315">
        <f t="shared" si="10"/>
        <v>170.54074839925687</v>
      </c>
      <c r="P42" s="306">
        <f t="shared" si="6"/>
        <v>162.97116533043899</v>
      </c>
      <c r="Q42" s="306">
        <f t="shared" si="6"/>
        <v>161.67266882814977</v>
      </c>
      <c r="R42" s="300">
        <f t="shared" si="11"/>
        <v>79.739470595254545</v>
      </c>
      <c r="S42" s="37">
        <f t="shared" si="11"/>
        <v>127.2200467288495</v>
      </c>
      <c r="T42" s="37">
        <f t="shared" si="11"/>
        <v>124.49258454556926</v>
      </c>
      <c r="U42" s="37">
        <f t="shared" si="11"/>
        <v>129.94989789488866</v>
      </c>
      <c r="V42" s="315">
        <f t="shared" si="11"/>
        <v>122.14523868072722</v>
      </c>
      <c r="W42" s="334">
        <f t="shared" si="8"/>
        <v>125.25826268799504</v>
      </c>
      <c r="X42" s="325"/>
      <c r="Y42" s="327"/>
      <c r="Z42" s="327"/>
      <c r="AA42" s="327"/>
      <c r="AB42" s="327"/>
      <c r="AC42" s="345"/>
      <c r="AD42" s="327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292"/>
      <c r="AS42" s="292"/>
      <c r="AT42" s="345"/>
      <c r="AU42" s="349"/>
      <c r="AV42" s="345"/>
      <c r="AW42" s="345"/>
      <c r="AX42" s="292"/>
      <c r="AY42" s="292"/>
      <c r="AZ42" s="345"/>
      <c r="BA42" s="345"/>
      <c r="BB42" s="46"/>
      <c r="BC42" s="46"/>
      <c r="BD42" s="292"/>
      <c r="BE42" s="292"/>
      <c r="BF42" s="347"/>
      <c r="BG42" s="6"/>
      <c r="BH42" s="46"/>
      <c r="BI42" s="292"/>
      <c r="BJ42" s="292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</row>
    <row r="43" spans="1:113" ht="13.5" thickBot="1">
      <c r="A43" s="35" t="s">
        <v>61</v>
      </c>
      <c r="B43" s="130" t="s">
        <v>62</v>
      </c>
      <c r="C43" s="448">
        <f>+sum!H43/население!F43</f>
        <v>32.666681855463409</v>
      </c>
      <c r="D43" s="448">
        <f>+sum!I43/население!G43</f>
        <v>31.333724397516743</v>
      </c>
      <c r="E43" s="448">
        <f>+sum!J43/население!H43</f>
        <v>40.600126959324186</v>
      </c>
      <c r="F43" s="448">
        <f>+sum!K43/население!I43</f>
        <v>43.539870427200547</v>
      </c>
      <c r="G43" s="448">
        <f>+sum!L43/население!J43</f>
        <v>47.3955857385399</v>
      </c>
      <c r="H43" s="448">
        <f>+sum!M43/население!K43</f>
        <v>44.091845576201024</v>
      </c>
      <c r="I43" s="448">
        <f>+sum!N43/население!L43</f>
        <v>53.855827928271651</v>
      </c>
      <c r="J43" s="448">
        <f>+sum!O43/население!M43</f>
        <v>60.337113352313857</v>
      </c>
      <c r="K43" s="448"/>
      <c r="L43" s="300">
        <f t="shared" si="10"/>
        <v>95.9195198831505</v>
      </c>
      <c r="M43" s="37">
        <f t="shared" si="10"/>
        <v>124.2860451482737</v>
      </c>
      <c r="N43" s="37">
        <f t="shared" si="10"/>
        <v>133.28525566155298</v>
      </c>
      <c r="O43" s="315">
        <f t="shared" si="10"/>
        <v>145.08846031025072</v>
      </c>
      <c r="P43" s="306">
        <f t="shared" si="6"/>
        <v>134.97497471977488</v>
      </c>
      <c r="Q43" s="306">
        <f t="shared" si="6"/>
        <v>164.86470271624609</v>
      </c>
      <c r="R43" s="300">
        <f t="shared" si="11"/>
        <v>51.936611678590538</v>
      </c>
      <c r="S43" s="37">
        <f t="shared" si="11"/>
        <v>45.53240708727153</v>
      </c>
      <c r="T43" s="37">
        <f t="shared" si="11"/>
        <v>63.956791794993642</v>
      </c>
      <c r="U43" s="37">
        <f t="shared" si="11"/>
        <v>58.544524783670681</v>
      </c>
      <c r="V43" s="315">
        <f t="shared" si="11"/>
        <v>67.683298409168358</v>
      </c>
      <c r="W43" s="334">
        <f t="shared" si="8"/>
        <v>67.56925533318045</v>
      </c>
      <c r="X43" s="325"/>
      <c r="Y43" s="327"/>
      <c r="Z43" s="327"/>
      <c r="AA43" s="327"/>
      <c r="AB43" s="327"/>
      <c r="AC43" s="345"/>
      <c r="AD43" s="327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292"/>
      <c r="AS43" s="292"/>
      <c r="AT43" s="345"/>
      <c r="AU43" s="345"/>
      <c r="AV43" s="345"/>
      <c r="AW43" s="345"/>
      <c r="AX43" s="292"/>
      <c r="AY43" s="292"/>
      <c r="AZ43" s="345"/>
      <c r="BA43" s="345"/>
      <c r="BB43" s="46"/>
      <c r="BC43" s="46"/>
      <c r="BD43" s="292"/>
      <c r="BE43" s="292"/>
      <c r="BF43" s="347"/>
      <c r="BG43" s="6"/>
      <c r="BH43" s="46"/>
      <c r="BI43" s="292"/>
      <c r="BJ43" s="292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</row>
    <row r="44" spans="1:113" ht="13.5" thickBot="1">
      <c r="A44" s="35" t="s">
        <v>63</v>
      </c>
      <c r="B44" s="130" t="s">
        <v>64</v>
      </c>
      <c r="C44" s="448">
        <f>+sum!H44/население!F44</f>
        <v>67.101794279623377</v>
      </c>
      <c r="D44" s="448">
        <f>+sum!I44/население!G44</f>
        <v>66.580955842267855</v>
      </c>
      <c r="E44" s="448">
        <f>+sum!J44/население!H44</f>
        <v>59.621796625626992</v>
      </c>
      <c r="F44" s="448">
        <f>+sum!K44/население!I44</f>
        <v>68.697008625435856</v>
      </c>
      <c r="G44" s="448">
        <f>+sum!L44/население!J44</f>
        <v>64.731994075171258</v>
      </c>
      <c r="H44" s="448">
        <f>+sum!M44/население!K44</f>
        <v>61.436041083099909</v>
      </c>
      <c r="I44" s="448">
        <f>+sum!N44/население!L44</f>
        <v>69.881301730624529</v>
      </c>
      <c r="J44" s="448">
        <f>+sum!O44/население!M44</f>
        <v>73.405056072989922</v>
      </c>
      <c r="K44" s="448"/>
      <c r="L44" s="300">
        <f t="shared" si="10"/>
        <v>99.22380847941993</v>
      </c>
      <c r="M44" s="37">
        <f t="shared" si="10"/>
        <v>88.852760594111544</v>
      </c>
      <c r="N44" s="37">
        <f t="shared" si="10"/>
        <v>102.37730505262644</v>
      </c>
      <c r="O44" s="315">
        <f t="shared" si="10"/>
        <v>96.468350466789616</v>
      </c>
      <c r="P44" s="306">
        <f t="shared" si="6"/>
        <v>91.556480333575863</v>
      </c>
      <c r="Q44" s="306">
        <f t="shared" si="6"/>
        <v>104.14222522786578</v>
      </c>
      <c r="R44" s="300">
        <f t="shared" si="11"/>
        <v>106.68484322519596</v>
      </c>
      <c r="S44" s="37">
        <f t="shared" si="11"/>
        <v>96.751702645027706</v>
      </c>
      <c r="T44" s="37">
        <f t="shared" si="11"/>
        <v>93.921352439341064</v>
      </c>
      <c r="U44" s="37">
        <f t="shared" si="11"/>
        <v>92.371283712487099</v>
      </c>
      <c r="V44" s="315">
        <f t="shared" si="11"/>
        <v>92.44056811070665</v>
      </c>
      <c r="W44" s="334">
        <f t="shared" si="8"/>
        <v>94.148645681649199</v>
      </c>
      <c r="X44" s="325"/>
      <c r="Y44" s="327"/>
      <c r="Z44" s="327"/>
      <c r="AA44" s="327"/>
      <c r="AB44" s="327"/>
      <c r="AC44" s="345"/>
      <c r="AD44" s="327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292"/>
      <c r="AS44" s="292"/>
      <c r="AT44" s="345"/>
      <c r="AU44" s="345"/>
      <c r="AV44" s="345"/>
      <c r="AW44" s="345"/>
      <c r="AX44" s="292"/>
      <c r="AY44" s="292"/>
      <c r="AZ44" s="345"/>
      <c r="BA44" s="345"/>
      <c r="BB44" s="46"/>
      <c r="BC44" s="46"/>
      <c r="BD44" s="292"/>
      <c r="BE44" s="292"/>
      <c r="BF44" s="347"/>
      <c r="BG44" s="6"/>
      <c r="BH44" s="46"/>
      <c r="BI44" s="292"/>
      <c r="BJ44" s="292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</row>
    <row r="45" spans="1:113" ht="13.5" thickBot="1">
      <c r="A45" s="35" t="s">
        <v>65</v>
      </c>
      <c r="B45" s="130" t="s">
        <v>66</v>
      </c>
      <c r="C45" s="448">
        <f>+sum!H45/население!F45</f>
        <v>122.1526158850637</v>
      </c>
      <c r="D45" s="448">
        <f>+sum!I45/население!G45</f>
        <v>132.20396162178892</v>
      </c>
      <c r="E45" s="448">
        <f>+sum!J45/население!H45</f>
        <v>171.33726341917469</v>
      </c>
      <c r="F45" s="448">
        <f>+sum!K45/население!I45</f>
        <v>159.2983647022524</v>
      </c>
      <c r="G45" s="448">
        <f>+sum!L45/население!J45</f>
        <v>175.55623285583664</v>
      </c>
      <c r="H45" s="448">
        <f>+sum!M45/население!K45</f>
        <v>150.36012084592144</v>
      </c>
      <c r="I45" s="448">
        <f>+sum!N45/население!L45</f>
        <v>175.3233695652174</v>
      </c>
      <c r="J45" s="448">
        <f>+sum!O45/население!M45</f>
        <v>204.97410904660373</v>
      </c>
      <c r="K45" s="448"/>
      <c r="L45" s="300">
        <f t="shared" si="10"/>
        <v>108.22851452168882</v>
      </c>
      <c r="M45" s="37">
        <f t="shared" si="10"/>
        <v>140.2649154729441</v>
      </c>
      <c r="N45" s="37">
        <f t="shared" si="10"/>
        <v>130.40929459270853</v>
      </c>
      <c r="O45" s="315">
        <f t="shared" si="10"/>
        <v>143.71876654775997</v>
      </c>
      <c r="P45" s="306">
        <f t="shared" si="6"/>
        <v>123.09201874759592</v>
      </c>
      <c r="Q45" s="306">
        <f t="shared" si="6"/>
        <v>143.52813347049673</v>
      </c>
      <c r="R45" s="300">
        <f t="shared" si="11"/>
        <v>194.20989878362974</v>
      </c>
      <c r="S45" s="37">
        <f t="shared" si="11"/>
        <v>192.11136610336615</v>
      </c>
      <c r="T45" s="37">
        <f t="shared" si="11"/>
        <v>269.90510877472735</v>
      </c>
      <c r="U45" s="37">
        <f t="shared" si="11"/>
        <v>214.19556302774367</v>
      </c>
      <c r="V45" s="315">
        <f t="shared" si="11"/>
        <v>250.70319758299689</v>
      </c>
      <c r="W45" s="334">
        <f t="shared" si="8"/>
        <v>230.42177673891103</v>
      </c>
      <c r="X45" s="325"/>
      <c r="Y45" s="327"/>
      <c r="Z45" s="327"/>
      <c r="AA45" s="327"/>
      <c r="AB45" s="327"/>
      <c r="AC45" s="345"/>
      <c r="AD45" s="327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292"/>
      <c r="AS45" s="292"/>
      <c r="AT45" s="345"/>
      <c r="AU45" s="345"/>
      <c r="AV45" s="345"/>
      <c r="AW45" s="345"/>
      <c r="AX45" s="292"/>
      <c r="AY45" s="292"/>
      <c r="AZ45" s="345"/>
      <c r="BA45" s="345"/>
      <c r="BB45" s="46"/>
      <c r="BC45" s="46"/>
      <c r="BD45" s="292"/>
      <c r="BE45" s="292"/>
      <c r="BF45" s="347"/>
      <c r="BG45" s="6"/>
      <c r="BH45" s="46"/>
      <c r="BI45" s="292"/>
      <c r="BJ45" s="292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</row>
    <row r="46" spans="1:113" ht="13.5" thickBot="1">
      <c r="A46" s="35" t="s">
        <v>67</v>
      </c>
      <c r="B46" s="130" t="s">
        <v>58</v>
      </c>
      <c r="C46" s="448">
        <f>+sum!H46/население!F46</f>
        <v>70.391593115019703</v>
      </c>
      <c r="D46" s="448">
        <f>+sum!I46/население!G46</f>
        <v>72.364105102263636</v>
      </c>
      <c r="E46" s="448">
        <f>+sum!J46/население!H46</f>
        <v>67.812460167101733</v>
      </c>
      <c r="F46" s="448">
        <f>+sum!K46/население!I46</f>
        <v>75.482596794253368</v>
      </c>
      <c r="G46" s="448">
        <f>+sum!L46/население!J46</f>
        <v>73.996838004287554</v>
      </c>
      <c r="H46" s="448">
        <f>+sum!M46/население!K46</f>
        <v>79.215089612194006</v>
      </c>
      <c r="I46" s="448">
        <f>+sum!N46/население!L46</f>
        <v>86.958280885255718</v>
      </c>
      <c r="J46" s="448">
        <f>+sum!O46/население!M46</f>
        <v>86.641224894705701</v>
      </c>
      <c r="K46" s="448"/>
      <c r="L46" s="300">
        <f t="shared" si="10"/>
        <v>102.80219824549339</v>
      </c>
      <c r="M46" s="37">
        <f t="shared" si="10"/>
        <v>96.336021343196947</v>
      </c>
      <c r="N46" s="37">
        <f t="shared" si="10"/>
        <v>107.23240298158187</v>
      </c>
      <c r="O46" s="315">
        <f t="shared" si="10"/>
        <v>105.12169810303466</v>
      </c>
      <c r="P46" s="306">
        <f t="shared" si="6"/>
        <v>112.53487257030356</v>
      </c>
      <c r="Q46" s="306">
        <f t="shared" si="6"/>
        <v>123.53503740591023</v>
      </c>
      <c r="R46" s="300">
        <f t="shared" si="11"/>
        <v>111.91527971001092</v>
      </c>
      <c r="S46" s="37">
        <f t="shared" si="11"/>
        <v>105.15545009017502</v>
      </c>
      <c r="T46" s="37">
        <f t="shared" si="11"/>
        <v>106.82398605203322</v>
      </c>
      <c r="U46" s="37">
        <f t="shared" si="11"/>
        <v>101.49531258127631</v>
      </c>
      <c r="V46" s="315">
        <f t="shared" si="11"/>
        <v>105.67123477717726</v>
      </c>
      <c r="W46" s="334">
        <f t="shared" si="8"/>
        <v>121.39443351258063</v>
      </c>
      <c r="X46" s="325"/>
      <c r="Y46" s="327"/>
      <c r="Z46" s="327"/>
      <c r="AA46" s="327"/>
      <c r="AB46" s="327"/>
      <c r="AC46" s="345"/>
      <c r="AD46" s="327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292"/>
      <c r="AS46" s="292"/>
      <c r="AT46" s="345"/>
      <c r="AU46" s="345"/>
      <c r="AV46" s="345"/>
      <c r="AW46" s="345"/>
      <c r="AX46" s="292"/>
      <c r="AY46" s="292"/>
      <c r="AZ46" s="345"/>
      <c r="BA46" s="345"/>
      <c r="BB46" s="46"/>
      <c r="BC46" s="46"/>
      <c r="BD46" s="292"/>
      <c r="BE46" s="292"/>
      <c r="BF46" s="347"/>
      <c r="BG46" s="6"/>
      <c r="BH46" s="46"/>
      <c r="BI46" s="292"/>
      <c r="BJ46" s="292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</row>
    <row r="47" spans="1:113" ht="13.5" thickBot="1">
      <c r="A47" s="35" t="s">
        <v>68</v>
      </c>
      <c r="B47" s="130" t="s">
        <v>69</v>
      </c>
      <c r="C47" s="448">
        <f>+sum!H47/население!F47</f>
        <v>28.733167082294266</v>
      </c>
      <c r="D47" s="448">
        <f>+sum!I47/население!G47</f>
        <v>29.112227805695142</v>
      </c>
      <c r="E47" s="448">
        <f>+sum!J47/население!H47</f>
        <v>29.465730017087527</v>
      </c>
      <c r="F47" s="448">
        <f>+sum!K47/население!I47</f>
        <v>32.428102048705064</v>
      </c>
      <c r="G47" s="448">
        <f>+sum!L47/население!J47</f>
        <v>34.00392464678179</v>
      </c>
      <c r="H47" s="448">
        <f>+sum!M47/население!K47</f>
        <v>35.960094824180167</v>
      </c>
      <c r="I47" s="448">
        <f>+sum!N47/население!L47</f>
        <v>31.279539486972329</v>
      </c>
      <c r="J47" s="448">
        <f>+sum!O47/население!M47</f>
        <v>60.109950859950857</v>
      </c>
      <c r="K47" s="448"/>
      <c r="L47" s="300">
        <f t="shared" si="10"/>
        <v>101.31924448953092</v>
      </c>
      <c r="M47" s="37">
        <f t="shared" si="10"/>
        <v>102.54953772654139</v>
      </c>
      <c r="N47" s="37">
        <f t="shared" si="10"/>
        <v>112.85947684022506</v>
      </c>
      <c r="O47" s="315">
        <f t="shared" si="10"/>
        <v>118.34380995798904</v>
      </c>
      <c r="P47" s="306">
        <f t="shared" si="6"/>
        <v>125.15186620809102</v>
      </c>
      <c r="Q47" s="306">
        <f t="shared" si="6"/>
        <v>108.86213621138607</v>
      </c>
      <c r="R47" s="300">
        <f t="shared" si="11"/>
        <v>45.682734097451473</v>
      </c>
      <c r="S47" s="37">
        <f t="shared" si="11"/>
        <v>42.30425310600323</v>
      </c>
      <c r="T47" s="37">
        <f t="shared" si="11"/>
        <v>46.416937604121486</v>
      </c>
      <c r="U47" s="37">
        <f t="shared" si="11"/>
        <v>43.60343302472895</v>
      </c>
      <c r="V47" s="315">
        <f t="shared" si="11"/>
        <v>48.559327690290253</v>
      </c>
      <c r="W47" s="334">
        <f t="shared" si="8"/>
        <v>55.107623580445356</v>
      </c>
      <c r="X47" s="325"/>
      <c r="Y47" s="327"/>
      <c r="Z47" s="327"/>
      <c r="AA47" s="327"/>
      <c r="AB47" s="327"/>
      <c r="AC47" s="345"/>
      <c r="AD47" s="327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292"/>
      <c r="AS47" s="292"/>
      <c r="AT47" s="345"/>
      <c r="AU47" s="345"/>
      <c r="AV47" s="345"/>
      <c r="AW47" s="345"/>
      <c r="AX47" s="292"/>
      <c r="AY47" s="292"/>
      <c r="AZ47" s="345"/>
      <c r="BA47" s="345"/>
      <c r="BB47" s="46"/>
      <c r="BC47" s="46"/>
      <c r="BD47" s="292"/>
      <c r="BE47" s="292"/>
      <c r="BF47" s="347"/>
      <c r="BG47" s="6"/>
      <c r="BH47" s="46"/>
      <c r="BI47" s="292"/>
      <c r="BJ47" s="292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</row>
    <row r="48" spans="1:113" ht="13.5" thickBot="1">
      <c r="A48" s="35" t="s">
        <v>70</v>
      </c>
      <c r="B48" s="130" t="s">
        <v>71</v>
      </c>
      <c r="C48" s="448">
        <f>+sum!H48/население!F48</f>
        <v>29.848537477148081</v>
      </c>
      <c r="D48" s="448">
        <f>+sum!I48/население!G48</f>
        <v>56.52544402314907</v>
      </c>
      <c r="E48" s="448">
        <f>+sum!J48/население!H48</f>
        <v>34.188610662358641</v>
      </c>
      <c r="F48" s="448">
        <f>+sum!K48/население!I48</f>
        <v>41.318520028539396</v>
      </c>
      <c r="G48" s="448">
        <f>+sum!L48/население!J48</f>
        <v>32.851156069364158</v>
      </c>
      <c r="H48" s="448">
        <f>+sum!M48/население!K48</f>
        <v>37.237141086552363</v>
      </c>
      <c r="I48" s="448">
        <f>+sum!N48/население!L48</f>
        <v>34.482025633010316</v>
      </c>
      <c r="J48" s="448">
        <f>+sum!O48/население!M48</f>
        <v>44.961571215669579</v>
      </c>
      <c r="K48" s="448"/>
      <c r="L48" s="300">
        <f t="shared" si="10"/>
        <v>189.37425013344361</v>
      </c>
      <c r="M48" s="37">
        <f t="shared" si="10"/>
        <v>114.54032107446908</v>
      </c>
      <c r="N48" s="37">
        <f t="shared" si="10"/>
        <v>138.42728495549468</v>
      </c>
      <c r="O48" s="315">
        <f t="shared" si="10"/>
        <v>110.05951663298367</v>
      </c>
      <c r="P48" s="306">
        <f t="shared" si="6"/>
        <v>124.75365372611964</v>
      </c>
      <c r="Q48" s="306">
        <f t="shared" si="6"/>
        <v>115.52333396371468</v>
      </c>
      <c r="R48" s="300">
        <f t="shared" si="11"/>
        <v>47.456056509921424</v>
      </c>
      <c r="S48" s="37">
        <f t="shared" si="11"/>
        <v>82.139598070083778</v>
      </c>
      <c r="T48" s="37">
        <f t="shared" si="11"/>
        <v>53.856823060756462</v>
      </c>
      <c r="U48" s="37">
        <f t="shared" si="11"/>
        <v>55.557655456967545</v>
      </c>
      <c r="V48" s="315">
        <f t="shared" si="11"/>
        <v>46.913115740247299</v>
      </c>
      <c r="W48" s="334">
        <f t="shared" si="8"/>
        <v>57.064653590118752</v>
      </c>
      <c r="X48" s="325"/>
      <c r="Y48" s="327"/>
      <c r="Z48" s="327"/>
      <c r="AA48" s="327"/>
      <c r="AB48" s="327"/>
      <c r="AC48" s="345"/>
      <c r="AD48" s="327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292"/>
      <c r="AS48" s="292"/>
      <c r="AT48" s="345"/>
      <c r="AU48" s="348"/>
      <c r="AV48" s="345"/>
      <c r="AW48" s="345"/>
      <c r="AX48" s="292"/>
      <c r="AY48" s="292"/>
      <c r="AZ48" s="345"/>
      <c r="BA48" s="345"/>
      <c r="BB48" s="46"/>
      <c r="BC48" s="46"/>
      <c r="BD48" s="292"/>
      <c r="BE48" s="292"/>
      <c r="BF48" s="347"/>
      <c r="BG48" s="6"/>
      <c r="BH48" s="46"/>
      <c r="BI48" s="292"/>
      <c r="BJ48" s="292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</row>
    <row r="49" spans="1:113" ht="13.5" thickBot="1">
      <c r="A49" s="60" t="s">
        <v>72</v>
      </c>
      <c r="B49" s="130" t="s">
        <v>73</v>
      </c>
      <c r="C49" s="448">
        <f>+sum!H49/население!F49</f>
        <v>97.136190992946283</v>
      </c>
      <c r="D49" s="448">
        <f>+sum!I49/население!G49</f>
        <v>100.42024504752089</v>
      </c>
      <c r="E49" s="448">
        <f>+sum!J49/население!H49</f>
        <v>122.34581472575289</v>
      </c>
      <c r="F49" s="448">
        <f>+sum!K49/население!I49</f>
        <v>124.85003439578078</v>
      </c>
      <c r="G49" s="448">
        <f>+sum!L49/население!J49</f>
        <v>109.29230415276659</v>
      </c>
      <c r="H49" s="448">
        <f>+sum!M49/население!K49</f>
        <v>54.066122663858913</v>
      </c>
      <c r="I49" s="448">
        <f>+sum!N49/население!L49</f>
        <v>128.5006324019777</v>
      </c>
      <c r="J49" s="448">
        <f>+sum!O49/население!M49</f>
        <v>174.17316420342138</v>
      </c>
      <c r="K49" s="448"/>
      <c r="L49" s="300">
        <f t="shared" si="10"/>
        <v>103.38087588261835</v>
      </c>
      <c r="M49" s="37">
        <f t="shared" si="10"/>
        <v>125.95286419521767</v>
      </c>
      <c r="N49" s="37">
        <f t="shared" si="10"/>
        <v>128.53091429624516</v>
      </c>
      <c r="O49" s="315">
        <f t="shared" si="10"/>
        <v>112.51450467179947</v>
      </c>
      <c r="P49" s="306">
        <f t="shared" si="6"/>
        <v>55.660122258433034</v>
      </c>
      <c r="Q49" s="306">
        <f t="shared" si="6"/>
        <v>132.28914072954436</v>
      </c>
      <c r="R49" s="300">
        <f t="shared" si="11"/>
        <v>154.43639650515365</v>
      </c>
      <c r="S49" s="37">
        <f t="shared" si="11"/>
        <v>145.92505567801743</v>
      </c>
      <c r="T49" s="37">
        <f t="shared" si="11"/>
        <v>192.72958942328623</v>
      </c>
      <c r="U49" s="37">
        <f t="shared" si="11"/>
        <v>167.87569327169186</v>
      </c>
      <c r="V49" s="315">
        <f t="shared" si="11"/>
        <v>156.07494918629473</v>
      </c>
      <c r="W49" s="334">
        <f t="shared" si="8"/>
        <v>82.854496095785777</v>
      </c>
      <c r="X49" s="325"/>
      <c r="Y49" s="327"/>
      <c r="Z49" s="327"/>
      <c r="AA49" s="327"/>
      <c r="AB49" s="327"/>
      <c r="AC49" s="345"/>
      <c r="AD49" s="327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292"/>
      <c r="AS49" s="292"/>
      <c r="AT49" s="345"/>
      <c r="AU49" s="345"/>
      <c r="AV49" s="345"/>
      <c r="AW49" s="345"/>
      <c r="AX49" s="292"/>
      <c r="AY49" s="292"/>
      <c r="AZ49" s="345"/>
      <c r="BA49" s="345"/>
      <c r="BB49" s="46"/>
      <c r="BC49" s="46"/>
      <c r="BD49" s="292"/>
      <c r="BE49" s="292"/>
      <c r="BF49" s="347"/>
      <c r="BG49" s="6"/>
      <c r="BH49" s="46"/>
      <c r="BI49" s="292"/>
      <c r="BJ49" s="292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</row>
    <row r="50" spans="1:113" ht="13.5" thickBot="1">
      <c r="A50" s="60" t="s">
        <v>74</v>
      </c>
      <c r="B50" s="130" t="s">
        <v>75</v>
      </c>
      <c r="C50" s="448">
        <f>+sum!H50/население!F50</f>
        <v>17.182702309132516</v>
      </c>
      <c r="D50" s="448">
        <f>+sum!I50/население!G50</f>
        <v>20.344848986346712</v>
      </c>
      <c r="E50" s="448">
        <f>+sum!J50/население!H50</f>
        <v>19.520661157024794</v>
      </c>
      <c r="F50" s="448">
        <f>+sum!K50/население!I50</f>
        <v>18.932974891684502</v>
      </c>
      <c r="G50" s="448">
        <f>+sum!L50/население!J50</f>
        <v>19.502722228038948</v>
      </c>
      <c r="H50" s="448">
        <f>+sum!M50/население!K50</f>
        <v>43.342670187119737</v>
      </c>
      <c r="I50" s="448">
        <f>+sum!N50/население!L50</f>
        <v>22.079362541306896</v>
      </c>
      <c r="J50" s="448">
        <f>+sum!O50/население!M50</f>
        <v>26.106481976681998</v>
      </c>
      <c r="K50" s="448"/>
      <c r="L50" s="300">
        <f t="shared" si="10"/>
        <v>118.40308131005408</v>
      </c>
      <c r="M50" s="37">
        <f t="shared" si="10"/>
        <v>113.60646774779812</v>
      </c>
      <c r="N50" s="37">
        <f t="shared" si="10"/>
        <v>110.18624748926555</v>
      </c>
      <c r="O50" s="315">
        <f t="shared" si="10"/>
        <v>113.50206665498332</v>
      </c>
      <c r="P50" s="306">
        <f t="shared" si="6"/>
        <v>252.24594715863367</v>
      </c>
      <c r="Q50" s="306">
        <f t="shared" si="6"/>
        <v>128.49761431047915</v>
      </c>
      <c r="R50" s="300">
        <f t="shared" si="11"/>
        <v>27.318701708572313</v>
      </c>
      <c r="S50" s="37">
        <f t="shared" si="11"/>
        <v>29.563991002895811</v>
      </c>
      <c r="T50" s="37">
        <f t="shared" si="11"/>
        <v>30.750614710423456</v>
      </c>
      <c r="U50" s="37">
        <f t="shared" si="11"/>
        <v>25.457632438942142</v>
      </c>
      <c r="V50" s="315">
        <f t="shared" si="11"/>
        <v>27.850875725713646</v>
      </c>
      <c r="W50" s="334">
        <f t="shared" si="8"/>
        <v>66.421169502509485</v>
      </c>
      <c r="X50" s="325"/>
      <c r="Y50" s="327"/>
      <c r="Z50" s="327"/>
      <c r="AA50" s="327"/>
      <c r="AB50" s="327"/>
      <c r="AC50" s="345"/>
      <c r="AD50" s="327"/>
      <c r="AE50" s="345"/>
      <c r="AF50" s="345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292"/>
      <c r="AS50" s="292"/>
      <c r="AT50" s="345"/>
      <c r="AU50" s="345"/>
      <c r="AV50" s="345"/>
      <c r="AW50" s="345"/>
      <c r="AX50" s="292"/>
      <c r="AY50" s="292"/>
      <c r="AZ50" s="345"/>
      <c r="BA50" s="345"/>
      <c r="BB50" s="46"/>
      <c r="BC50" s="46"/>
      <c r="BD50" s="292"/>
      <c r="BE50" s="292"/>
      <c r="BF50" s="347"/>
      <c r="BG50" s="6"/>
      <c r="BH50" s="46"/>
      <c r="BI50" s="292"/>
      <c r="BJ50" s="292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</row>
    <row r="51" spans="1:113" ht="13.5" thickBot="1">
      <c r="A51" s="35" t="s">
        <v>76</v>
      </c>
      <c r="B51" s="130" t="s">
        <v>77</v>
      </c>
      <c r="C51" s="448">
        <f>+sum!H51/население!F51</f>
        <v>21.211215345841502</v>
      </c>
      <c r="D51" s="448">
        <f>+sum!I51/население!G51</f>
        <v>29.08264116702729</v>
      </c>
      <c r="E51" s="448">
        <f>+sum!J51/население!H51</f>
        <v>22.958151023288639</v>
      </c>
      <c r="F51" s="448">
        <f>+sum!K51/население!I51</f>
        <v>23.068040795948935</v>
      </c>
      <c r="G51" s="448">
        <f>+sum!L51/население!J51</f>
        <v>23.053611371671838</v>
      </c>
      <c r="H51" s="448">
        <f>+sum!M51/население!K51</f>
        <v>25.93865521758114</v>
      </c>
      <c r="I51" s="448">
        <f>+sum!N51/население!L51</f>
        <v>36.404993371630582</v>
      </c>
      <c r="J51" s="448">
        <f>+sum!O51/население!M51</f>
        <v>34.252678571428568</v>
      </c>
      <c r="K51" s="448"/>
      <c r="L51" s="300">
        <f t="shared" si="10"/>
        <v>137.10973507573669</v>
      </c>
      <c r="M51" s="37">
        <f t="shared" si="10"/>
        <v>108.23590562334104</v>
      </c>
      <c r="N51" s="37">
        <f t="shared" si="10"/>
        <v>108.75397953315044</v>
      </c>
      <c r="O51" s="315">
        <f t="shared" si="10"/>
        <v>108.68595219929979</v>
      </c>
      <c r="P51" s="306">
        <f t="shared" si="6"/>
        <v>122.28745404098905</v>
      </c>
      <c r="Q51" s="306">
        <f t="shared" si="6"/>
        <v>171.6308696982224</v>
      </c>
      <c r="R51" s="300">
        <f t="shared" si="11"/>
        <v>33.723616604901203</v>
      </c>
      <c r="S51" s="37">
        <f t="shared" si="11"/>
        <v>42.261259465698046</v>
      </c>
      <c r="T51" s="37">
        <f t="shared" si="11"/>
        <v>36.165642695293997</v>
      </c>
      <c r="U51" s="37">
        <f t="shared" si="11"/>
        <v>31.017719456635312</v>
      </c>
      <c r="V51" s="315">
        <f t="shared" si="11"/>
        <v>32.921725379354513</v>
      </c>
      <c r="W51" s="334">
        <f t="shared" si="8"/>
        <v>39.750107859900638</v>
      </c>
      <c r="X51" s="325"/>
      <c r="Y51" s="327"/>
      <c r="Z51" s="327"/>
      <c r="AA51" s="327"/>
      <c r="AB51" s="327"/>
      <c r="AC51" s="345"/>
      <c r="AD51" s="327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292"/>
      <c r="AS51" s="292"/>
      <c r="AT51" s="345"/>
      <c r="AU51" s="345"/>
      <c r="AV51" s="345"/>
      <c r="AW51" s="345"/>
      <c r="AX51" s="292"/>
      <c r="AY51" s="292"/>
      <c r="AZ51" s="345"/>
      <c r="BA51" s="345"/>
      <c r="BB51" s="46"/>
      <c r="BC51" s="46"/>
      <c r="BD51" s="292"/>
      <c r="BE51" s="292"/>
      <c r="BF51" s="347"/>
      <c r="BG51" s="6"/>
      <c r="BH51" s="46"/>
      <c r="BI51" s="292"/>
      <c r="BJ51" s="292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</row>
    <row r="52" spans="1:113" ht="13.5" thickBot="1">
      <c r="A52" s="35" t="s">
        <v>78</v>
      </c>
      <c r="B52" s="130" t="s">
        <v>79</v>
      </c>
      <c r="C52" s="448">
        <f>+sum!H52/население!F52</f>
        <v>22.777491033155453</v>
      </c>
      <c r="D52" s="448">
        <f>+sum!I52/население!G52</f>
        <v>23.890673688830372</v>
      </c>
      <c r="E52" s="448">
        <f>+sum!J52/население!H52</f>
        <v>30.213189160325726</v>
      </c>
      <c r="F52" s="448">
        <f>+sum!K52/население!I52</f>
        <v>39.619746858249627</v>
      </c>
      <c r="G52" s="448">
        <f>+sum!L52/население!J52</f>
        <v>34.627891032087028</v>
      </c>
      <c r="H52" s="448">
        <f>+sum!M52/население!K52</f>
        <v>31.470094195164958</v>
      </c>
      <c r="I52" s="448">
        <f>+sum!N52/население!L52</f>
        <v>30.980586184148525</v>
      </c>
      <c r="J52" s="448">
        <f>+sum!O52/население!M52</f>
        <v>35.101762176973594</v>
      </c>
      <c r="K52" s="448"/>
      <c r="L52" s="300">
        <f t="shared" si="10"/>
        <v>104.88720489036542</v>
      </c>
      <c r="M52" s="37">
        <f t="shared" si="10"/>
        <v>132.64493932341668</v>
      </c>
      <c r="N52" s="37">
        <f t="shared" si="10"/>
        <v>173.94254178644255</v>
      </c>
      <c r="O52" s="315">
        <f t="shared" si="10"/>
        <v>152.02680129115998</v>
      </c>
      <c r="P52" s="306">
        <f t="shared" si="6"/>
        <v>138.1631284558793</v>
      </c>
      <c r="Q52" s="306">
        <f t="shared" si="6"/>
        <v>136.01404184092291</v>
      </c>
      <c r="R52" s="300">
        <f t="shared" si="11"/>
        <v>36.213831329297427</v>
      </c>
      <c r="S52" s="37">
        <f t="shared" si="11"/>
        <v>34.716584156692257</v>
      </c>
      <c r="T52" s="37">
        <f t="shared" si="11"/>
        <v>47.594399163471877</v>
      </c>
      <c r="U52" s="37">
        <f t="shared" si="11"/>
        <v>53.273453253468738</v>
      </c>
      <c r="V52" s="315">
        <f t="shared" si="11"/>
        <v>49.450383310678198</v>
      </c>
      <c r="W52" s="334">
        <f t="shared" si="8"/>
        <v>48.226850163425475</v>
      </c>
      <c r="X52" s="325"/>
      <c r="Y52" s="327"/>
      <c r="Z52" s="327"/>
      <c r="AA52" s="327"/>
      <c r="AB52" s="327"/>
      <c r="AC52" s="345"/>
      <c r="AD52" s="327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292"/>
      <c r="AS52" s="292"/>
      <c r="AT52" s="345"/>
      <c r="AU52" s="345"/>
      <c r="AV52" s="345"/>
      <c r="AW52" s="345"/>
      <c r="AX52" s="292"/>
      <c r="AY52" s="292"/>
      <c r="AZ52" s="345"/>
      <c r="BA52" s="345"/>
      <c r="BB52" s="46"/>
      <c r="BC52" s="46"/>
      <c r="BD52" s="292"/>
      <c r="BE52" s="292"/>
      <c r="BF52" s="347"/>
      <c r="BG52" s="6"/>
      <c r="BH52" s="46"/>
      <c r="BI52" s="292"/>
      <c r="BJ52" s="292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</row>
    <row r="53" spans="1:113" ht="13.5" thickBot="1">
      <c r="A53" s="35" t="s">
        <v>80</v>
      </c>
      <c r="B53" s="130" t="s">
        <v>81</v>
      </c>
      <c r="C53" s="448">
        <f>+sum!H53/население!F53</f>
        <v>42.401527119536595</v>
      </c>
      <c r="D53" s="448">
        <f>+sum!I53/население!G53</f>
        <v>47.530530113794057</v>
      </c>
      <c r="E53" s="448">
        <f>+sum!J53/население!H53</f>
        <v>50.616976938038341</v>
      </c>
      <c r="F53" s="448">
        <f>+sum!K53/население!I53</f>
        <v>56.498893193137796</v>
      </c>
      <c r="G53" s="448">
        <f>+sum!L53/население!J53</f>
        <v>50.175755090884245</v>
      </c>
      <c r="H53" s="448">
        <f>+sum!M53/население!K53</f>
        <v>58.283421017132063</v>
      </c>
      <c r="I53" s="448">
        <f>+sum!N53/население!L53</f>
        <v>58.721779099634986</v>
      </c>
      <c r="J53" s="448">
        <f>+sum!O53/население!M53</f>
        <v>60.761482894916178</v>
      </c>
      <c r="K53" s="448"/>
      <c r="L53" s="300">
        <f t="shared" si="10"/>
        <v>112.09626950415723</v>
      </c>
      <c r="M53" s="37">
        <f t="shared" si="10"/>
        <v>119.37536305081913</v>
      </c>
      <c r="N53" s="37">
        <f t="shared" si="10"/>
        <v>133.24730742328808</v>
      </c>
      <c r="O53" s="315">
        <f t="shared" si="10"/>
        <v>118.33478296531838</v>
      </c>
      <c r="P53" s="306">
        <f t="shared" si="6"/>
        <v>137.45594787853256</v>
      </c>
      <c r="Q53" s="306">
        <f t="shared" si="6"/>
        <v>138.48977404537584</v>
      </c>
      <c r="R53" s="300">
        <f t="shared" si="11"/>
        <v>67.413998713747162</v>
      </c>
      <c r="S53" s="37">
        <f t="shared" si="11"/>
        <v>69.068694763479982</v>
      </c>
      <c r="T53" s="37">
        <f t="shared" si="11"/>
        <v>79.73619044495716</v>
      </c>
      <c r="U53" s="37">
        <f t="shared" si="11"/>
        <v>75.96946937006058</v>
      </c>
      <c r="V53" s="315">
        <f t="shared" si="11"/>
        <v>71.653521141319004</v>
      </c>
      <c r="W53" s="334">
        <f t="shared" si="8"/>
        <v>89.317362540240637</v>
      </c>
      <c r="X53" s="325"/>
      <c r="Y53" s="327"/>
      <c r="Z53" s="327"/>
      <c r="AA53" s="327"/>
      <c r="AB53" s="327"/>
      <c r="AC53" s="345"/>
      <c r="AD53" s="327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292"/>
      <c r="AS53" s="292"/>
      <c r="AT53" s="345"/>
      <c r="AU53" s="345"/>
      <c r="AV53" s="345"/>
      <c r="AW53" s="345"/>
      <c r="AX53" s="292"/>
      <c r="AY53" s="292"/>
      <c r="AZ53" s="345"/>
      <c r="BA53" s="345"/>
      <c r="BB53" s="46"/>
      <c r="BC53" s="46"/>
      <c r="BD53" s="292"/>
      <c r="BE53" s="292"/>
      <c r="BF53" s="347"/>
      <c r="BG53" s="6"/>
      <c r="BH53" s="46"/>
      <c r="BI53" s="292"/>
      <c r="BJ53" s="292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</row>
    <row r="54" spans="1:113" ht="13.5" thickBot="1">
      <c r="A54" s="56" t="s">
        <v>82</v>
      </c>
      <c r="B54" s="131" t="s">
        <v>83</v>
      </c>
      <c r="C54" s="449">
        <f>+sum!H54/население!F54</f>
        <v>45.445096325124268</v>
      </c>
      <c r="D54" s="449">
        <f>+sum!I54/население!G54</f>
        <v>52.807025990262389</v>
      </c>
      <c r="E54" s="449">
        <f>+sum!J54/население!H54</f>
        <v>47.036190468718743</v>
      </c>
      <c r="F54" s="449">
        <f>+sum!K54/население!I54</f>
        <v>50.166045182740049</v>
      </c>
      <c r="G54" s="449">
        <f>+sum!L54/население!J54</f>
        <v>53.139099793949988</v>
      </c>
      <c r="H54" s="449">
        <f>+sum!M54/население!K54</f>
        <v>55.281047638017732</v>
      </c>
      <c r="I54" s="449">
        <f>+sum!N54/население!L54</f>
        <v>57.142260968632748</v>
      </c>
      <c r="J54" s="449">
        <f>+sum!O54/население!M54</f>
        <v>64.760136660923678</v>
      </c>
      <c r="K54" s="449"/>
      <c r="L54" s="299">
        <f t="shared" si="10"/>
        <v>116.19961285254902</v>
      </c>
      <c r="M54" s="25">
        <f t="shared" si="10"/>
        <v>103.50113493480448</v>
      </c>
      <c r="N54" s="25">
        <f t="shared" si="10"/>
        <v>110.3882470043436</v>
      </c>
      <c r="O54" s="314">
        <f t="shared" si="10"/>
        <v>116.93032712216322</v>
      </c>
      <c r="P54" s="310">
        <f t="shared" si="6"/>
        <v>121.64359217664517</v>
      </c>
      <c r="Q54" s="310">
        <f t="shared" si="6"/>
        <v>125.73911288431292</v>
      </c>
      <c r="R54" s="299">
        <f t="shared" si="11"/>
        <v>72.252955809142691</v>
      </c>
      <c r="S54" s="25">
        <f t="shared" si="11"/>
        <v>76.736201989678278</v>
      </c>
      <c r="T54" s="25">
        <f t="shared" si="11"/>
        <v>74.09542939733663</v>
      </c>
      <c r="U54" s="25">
        <f t="shared" si="11"/>
        <v>67.454203392963635</v>
      </c>
      <c r="V54" s="314">
        <f t="shared" si="11"/>
        <v>75.885327557496154</v>
      </c>
      <c r="W54" s="333">
        <f t="shared" si="8"/>
        <v>84.71632734183153</v>
      </c>
      <c r="X54" s="323"/>
      <c r="Y54" s="324"/>
      <c r="Z54" s="324"/>
      <c r="AA54" s="324"/>
      <c r="AB54" s="324"/>
      <c r="AC54" s="344"/>
      <c r="AD54" s="32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3"/>
      <c r="AS54" s="343"/>
      <c r="AT54" s="344"/>
      <c r="AU54" s="344"/>
      <c r="AV54" s="344"/>
      <c r="AW54" s="344"/>
      <c r="AX54" s="343"/>
      <c r="AY54" s="343"/>
      <c r="AZ54" s="344"/>
      <c r="BA54" s="344"/>
      <c r="BB54" s="93"/>
      <c r="BC54" s="93"/>
      <c r="BD54" s="343"/>
      <c r="BE54" s="343"/>
      <c r="BF54" s="93"/>
      <c r="BG54" s="26"/>
      <c r="BH54" s="93"/>
      <c r="BI54" s="343"/>
      <c r="BJ54" s="343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</row>
    <row r="55" spans="1:113" ht="13.5" thickBot="1">
      <c r="A55" s="35" t="s">
        <v>84</v>
      </c>
      <c r="B55" s="130" t="s">
        <v>83</v>
      </c>
      <c r="C55" s="448">
        <f>+sum!H55/население!F55</f>
        <v>71.235824029441318</v>
      </c>
      <c r="D55" s="448">
        <f>+sum!I55/население!G55</f>
        <v>79.333344623200674</v>
      </c>
      <c r="E55" s="448">
        <f>+sum!J55/население!H55</f>
        <v>65.018765845708074</v>
      </c>
      <c r="F55" s="448">
        <f>+sum!K55/население!I55</f>
        <v>63.753766339684191</v>
      </c>
      <c r="G55" s="448">
        <f>+sum!L55/население!J55</f>
        <v>69.828285467599741</v>
      </c>
      <c r="H55" s="448">
        <f>+sum!M55/население!K55</f>
        <v>69.859439679817044</v>
      </c>
      <c r="I55" s="448">
        <f>+sum!N55/население!L55</f>
        <v>71.905346348401608</v>
      </c>
      <c r="J55" s="448">
        <f>+sum!O55/население!M55</f>
        <v>75.14186497686859</v>
      </c>
      <c r="K55" s="448"/>
      <c r="L55" s="300">
        <f t="shared" si="10"/>
        <v>111.36720281415246</v>
      </c>
      <c r="M55" s="37">
        <f t="shared" si="10"/>
        <v>91.272567884995937</v>
      </c>
      <c r="N55" s="37">
        <f t="shared" si="10"/>
        <v>89.496776668625557</v>
      </c>
      <c r="O55" s="315">
        <f t="shared" si="10"/>
        <v>98.024114157421906</v>
      </c>
      <c r="P55" s="306">
        <f t="shared" si="6"/>
        <v>98.067848068893781</v>
      </c>
      <c r="Q55" s="306">
        <f t="shared" si="6"/>
        <v>100.93986744462109</v>
      </c>
      <c r="R55" s="300">
        <f t="shared" si="11"/>
        <v>113.25751867273691</v>
      </c>
      <c r="S55" s="37">
        <f t="shared" si="11"/>
        <v>115.28275723471462</v>
      </c>
      <c r="T55" s="37">
        <f t="shared" si="11"/>
        <v>102.42311986185508</v>
      </c>
      <c r="U55" s="37">
        <f t="shared" si="11"/>
        <v>85.724507604281655</v>
      </c>
      <c r="V55" s="315">
        <f t="shared" si="11"/>
        <v>99.718330495513058</v>
      </c>
      <c r="W55" s="334">
        <f t="shared" si="8"/>
        <v>107.05721784769943</v>
      </c>
      <c r="X55" s="325"/>
      <c r="Y55" s="327"/>
      <c r="Z55" s="327"/>
      <c r="AA55" s="327"/>
      <c r="AB55" s="327"/>
      <c r="AC55" s="345"/>
      <c r="AD55" s="327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292"/>
      <c r="AS55" s="292"/>
      <c r="AT55" s="345"/>
      <c r="AU55" s="345"/>
      <c r="AV55" s="345"/>
      <c r="AW55" s="345"/>
      <c r="AX55" s="292"/>
      <c r="AY55" s="292"/>
      <c r="AZ55" s="345"/>
      <c r="BA55" s="345"/>
      <c r="BB55" s="46"/>
      <c r="BC55" s="46"/>
      <c r="BD55" s="292"/>
      <c r="BE55" s="292"/>
      <c r="BF55" s="347"/>
      <c r="BG55" s="6"/>
      <c r="BH55" s="46"/>
      <c r="BI55" s="292"/>
      <c r="BJ55" s="292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</row>
    <row r="56" spans="1:113" ht="13.5" thickBot="1">
      <c r="A56" s="35" t="s">
        <v>85</v>
      </c>
      <c r="B56" s="130" t="s">
        <v>86</v>
      </c>
      <c r="C56" s="448">
        <f>+sum!H56/население!F56</f>
        <v>42.399962788389978</v>
      </c>
      <c r="D56" s="448">
        <f>+sum!I56/население!G56</f>
        <v>53.418739903069465</v>
      </c>
      <c r="E56" s="448">
        <f>+sum!J56/население!H56</f>
        <v>47.60831132549054</v>
      </c>
      <c r="F56" s="448">
        <f>+sum!K56/население!I56</f>
        <v>50.958836273599502</v>
      </c>
      <c r="G56" s="448">
        <f>+sum!L56/население!J56</f>
        <v>50.800156810035844</v>
      </c>
      <c r="H56" s="448">
        <f>+sum!M56/население!K56</f>
        <v>56.116731429090827</v>
      </c>
      <c r="I56" s="448">
        <f>+sum!N56/население!L56</f>
        <v>52.63694548152958</v>
      </c>
      <c r="J56" s="448">
        <f>+sum!O56/население!M56</f>
        <v>64.406566546804854</v>
      </c>
      <c r="K56" s="448"/>
      <c r="L56" s="300">
        <f t="shared" si="10"/>
        <v>125.98770468189342</v>
      </c>
      <c r="M56" s="37">
        <f t="shared" si="10"/>
        <v>112.28385167009324</v>
      </c>
      <c r="N56" s="37">
        <f t="shared" si="10"/>
        <v>120.1860400866982</v>
      </c>
      <c r="O56" s="315">
        <f t="shared" si="10"/>
        <v>119.81179574041046</v>
      </c>
      <c r="P56" s="306">
        <f t="shared" si="6"/>
        <v>132.35089782780847</v>
      </c>
      <c r="Q56" s="306">
        <f t="shared" si="6"/>
        <v>124.14384829588272</v>
      </c>
      <c r="R56" s="300">
        <f t="shared" si="11"/>
        <v>67.411511590639321</v>
      </c>
      <c r="S56" s="37">
        <f t="shared" si="11"/>
        <v>77.625110264530122</v>
      </c>
      <c r="T56" s="37">
        <f t="shared" si="11"/>
        <v>74.996683094271773</v>
      </c>
      <c r="U56" s="37">
        <f t="shared" si="11"/>
        <v>68.520205133706042</v>
      </c>
      <c r="V56" s="315">
        <f t="shared" si="11"/>
        <v>72.545198440501963</v>
      </c>
      <c r="W56" s="334">
        <f t="shared" si="8"/>
        <v>85.996984359447865</v>
      </c>
      <c r="X56" s="325"/>
      <c r="Y56" s="327"/>
      <c r="Z56" s="327"/>
      <c r="AA56" s="327"/>
      <c r="AB56" s="327"/>
      <c r="AC56" s="345"/>
      <c r="AD56" s="327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292"/>
      <c r="AS56" s="292"/>
      <c r="AT56" s="345"/>
      <c r="AU56" s="345"/>
      <c r="AV56" s="345"/>
      <c r="AW56" s="345"/>
      <c r="AX56" s="292"/>
      <c r="AY56" s="292"/>
      <c r="AZ56" s="345"/>
      <c r="BA56" s="345"/>
      <c r="BB56" s="46"/>
      <c r="BC56" s="46"/>
      <c r="BD56" s="292"/>
      <c r="BE56" s="292"/>
      <c r="BF56" s="347"/>
      <c r="BG56" s="6"/>
      <c r="BH56" s="46"/>
      <c r="BI56" s="292"/>
      <c r="BJ56" s="292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</row>
    <row r="57" spans="1:113" ht="13.5" thickBot="1">
      <c r="A57" s="35" t="s">
        <v>87</v>
      </c>
      <c r="B57" s="130" t="s">
        <v>88</v>
      </c>
      <c r="C57" s="448">
        <f>+sum!H57/население!F57</f>
        <v>29.469881851636647</v>
      </c>
      <c r="D57" s="448">
        <f>+sum!I57/население!G57</f>
        <v>33.014887282007656</v>
      </c>
      <c r="E57" s="448">
        <f>+sum!J57/население!H57</f>
        <v>31.387235414204362</v>
      </c>
      <c r="F57" s="448">
        <f>+sum!K57/население!I57</f>
        <v>40.796471741261023</v>
      </c>
      <c r="G57" s="448">
        <f>+sum!L57/население!J57</f>
        <v>40.47017233760495</v>
      </c>
      <c r="H57" s="448">
        <f>+sum!M57/население!K57</f>
        <v>37.841927990708477</v>
      </c>
      <c r="I57" s="448">
        <f>+sum!N57/население!L57</f>
        <v>40.211184360081837</v>
      </c>
      <c r="J57" s="448">
        <f>+sum!O57/население!M57</f>
        <v>42.659547301218801</v>
      </c>
      <c r="K57" s="448"/>
      <c r="L57" s="300">
        <f t="shared" si="10"/>
        <v>112.0292488725201</v>
      </c>
      <c r="M57" s="37">
        <f t="shared" si="10"/>
        <v>106.50614607897124</v>
      </c>
      <c r="N57" s="37">
        <f t="shared" si="10"/>
        <v>138.43445978727377</v>
      </c>
      <c r="O57" s="315">
        <f t="shared" si="10"/>
        <v>137.32722968265782</v>
      </c>
      <c r="P57" s="306">
        <f t="shared" si="6"/>
        <v>128.40882152571942</v>
      </c>
      <c r="Q57" s="306">
        <f t="shared" si="6"/>
        <v>136.44840709752847</v>
      </c>
      <c r="R57" s="300">
        <f t="shared" si="11"/>
        <v>46.854033621000063</v>
      </c>
      <c r="S57" s="37">
        <f t="shared" si="11"/>
        <v>47.97537849614492</v>
      </c>
      <c r="T57" s="37">
        <f t="shared" si="11"/>
        <v>49.443857217931573</v>
      </c>
      <c r="U57" s="37">
        <f t="shared" si="11"/>
        <v>54.855699557857932</v>
      </c>
      <c r="V57" s="315">
        <f t="shared" si="11"/>
        <v>57.793457097613889</v>
      </c>
      <c r="W57" s="334">
        <f t="shared" si="8"/>
        <v>57.991468973214111</v>
      </c>
      <c r="X57" s="325"/>
      <c r="Y57" s="327"/>
      <c r="Z57" s="327"/>
      <c r="AA57" s="327"/>
      <c r="AB57" s="327"/>
      <c r="AC57" s="345"/>
      <c r="AD57" s="327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292"/>
      <c r="AS57" s="292"/>
      <c r="AT57" s="345"/>
      <c r="AU57" s="345"/>
      <c r="AV57" s="345"/>
      <c r="AW57" s="345"/>
      <c r="AX57" s="292"/>
      <c r="AY57" s="292"/>
      <c r="AZ57" s="345"/>
      <c r="BA57" s="345"/>
      <c r="BB57" s="46"/>
      <c r="BC57" s="46"/>
      <c r="BD57" s="292"/>
      <c r="BE57" s="292"/>
      <c r="BF57" s="347"/>
      <c r="BG57" s="6"/>
      <c r="BH57" s="46"/>
      <c r="BI57" s="292"/>
      <c r="BJ57" s="292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</row>
    <row r="58" spans="1:113" ht="13.5" thickBot="1">
      <c r="A58" s="35" t="s">
        <v>89</v>
      </c>
      <c r="B58" s="130" t="s">
        <v>90</v>
      </c>
      <c r="C58" s="448">
        <f>+sum!H58/население!F58</f>
        <v>17.876138828633405</v>
      </c>
      <c r="D58" s="448">
        <f>+sum!I58/население!G58</f>
        <v>32.25816172777499</v>
      </c>
      <c r="E58" s="448">
        <f>+sum!J58/население!H58</f>
        <v>31.8545408550468</v>
      </c>
      <c r="F58" s="448">
        <f>+sum!K58/население!I58</f>
        <v>38.375383828045038</v>
      </c>
      <c r="G58" s="448">
        <f>+sum!L58/население!J58</f>
        <v>42.415416451112257</v>
      </c>
      <c r="H58" s="448">
        <f>+sum!M58/население!K58</f>
        <v>40.72462259239979</v>
      </c>
      <c r="I58" s="448">
        <f>+sum!N58/население!L58</f>
        <v>46.621479336667541</v>
      </c>
      <c r="J58" s="448">
        <f>+sum!O58/население!M58</f>
        <v>45.39257081774452</v>
      </c>
      <c r="K58" s="448"/>
      <c r="L58" s="300">
        <f t="shared" si="10"/>
        <v>180.45374360208558</v>
      </c>
      <c r="M58" s="37">
        <f t="shared" si="10"/>
        <v>178.19586858445771</v>
      </c>
      <c r="N58" s="37">
        <f t="shared" si="10"/>
        <v>214.67378495951613</v>
      </c>
      <c r="O58" s="315">
        <f t="shared" si="10"/>
        <v>237.27392619692935</v>
      </c>
      <c r="P58" s="306">
        <f t="shared" si="6"/>
        <v>227.81554217496031</v>
      </c>
      <c r="Q58" s="306">
        <f t="shared" si="6"/>
        <v>260.80284889033646</v>
      </c>
      <c r="R58" s="300">
        <f t="shared" si="11"/>
        <v>28.421193335864654</v>
      </c>
      <c r="S58" s="37">
        <f t="shared" si="11"/>
        <v>46.875747454793398</v>
      </c>
      <c r="T58" s="37">
        <f t="shared" si="11"/>
        <v>50.179996708691554</v>
      </c>
      <c r="U58" s="37">
        <f t="shared" si="11"/>
        <v>51.60025943026929</v>
      </c>
      <c r="V58" s="315">
        <f t="shared" si="11"/>
        <v>60.57136427528873</v>
      </c>
      <c r="W58" s="334">
        <f t="shared" si="8"/>
        <v>62.409100511286908</v>
      </c>
      <c r="X58" s="325"/>
      <c r="Y58" s="327"/>
      <c r="Z58" s="327"/>
      <c r="AA58" s="327"/>
      <c r="AB58" s="327"/>
      <c r="AC58" s="345"/>
      <c r="AD58" s="327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292"/>
      <c r="AS58" s="292"/>
      <c r="AT58" s="345"/>
      <c r="AU58" s="345"/>
      <c r="AV58" s="345"/>
      <c r="AW58" s="345"/>
      <c r="AX58" s="292"/>
      <c r="AY58" s="292"/>
      <c r="AZ58" s="345"/>
      <c r="BA58" s="345"/>
      <c r="BB58" s="46"/>
      <c r="BC58" s="46"/>
      <c r="BD58" s="292"/>
      <c r="BE58" s="292"/>
      <c r="BF58" s="347"/>
      <c r="BG58" s="6"/>
      <c r="BH58" s="46"/>
      <c r="BI58" s="292"/>
      <c r="BJ58" s="292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</row>
    <row r="59" spans="1:113" ht="13.5" thickBot="1">
      <c r="A59" s="35" t="s">
        <v>91</v>
      </c>
      <c r="B59" s="130" t="s">
        <v>92</v>
      </c>
      <c r="C59" s="448">
        <f>+sum!H59/население!F59</f>
        <v>34.916341121839757</v>
      </c>
      <c r="D59" s="448">
        <f>+sum!I59/население!G59</f>
        <v>34.093874184599237</v>
      </c>
      <c r="E59" s="448">
        <f>+sum!J59/население!H59</f>
        <v>29.094063164287885</v>
      </c>
      <c r="F59" s="448">
        <f>+sum!K59/население!I59</f>
        <v>35.250789737267894</v>
      </c>
      <c r="G59" s="448">
        <f>+sum!L59/население!J59</f>
        <v>34.288330594036161</v>
      </c>
      <c r="H59" s="448">
        <f>+sum!M59/население!K59</f>
        <v>41.243952569169963</v>
      </c>
      <c r="I59" s="448">
        <f>+sum!N59/население!L59</f>
        <v>48.599726225944117</v>
      </c>
      <c r="J59" s="448">
        <f>+sum!O59/население!M59</f>
        <v>66.336697021904996</v>
      </c>
      <c r="K59" s="448"/>
      <c r="L59" s="300">
        <f t="shared" si="10"/>
        <v>97.644464136804771</v>
      </c>
      <c r="M59" s="37">
        <f t="shared" si="10"/>
        <v>83.325062791558906</v>
      </c>
      <c r="N59" s="37">
        <f t="shared" si="10"/>
        <v>100.95785699383875</v>
      </c>
      <c r="O59" s="315">
        <f t="shared" si="10"/>
        <v>98.201385060329869</v>
      </c>
      <c r="P59" s="306">
        <f t="shared" si="6"/>
        <v>118.12220652000779</v>
      </c>
      <c r="Q59" s="306">
        <f t="shared" si="6"/>
        <v>139.18905780063412</v>
      </c>
      <c r="R59" s="300">
        <f t="shared" si="11"/>
        <v>55.513334905145918</v>
      </c>
      <c r="S59" s="37">
        <f t="shared" si="11"/>
        <v>49.543301615253213</v>
      </c>
      <c r="T59" s="37">
        <f t="shared" si="11"/>
        <v>45.831456195518449</v>
      </c>
      <c r="U59" s="37">
        <f t="shared" si="11"/>
        <v>47.398871727651475</v>
      </c>
      <c r="V59" s="315">
        <f t="shared" si="11"/>
        <v>48.965473796460365</v>
      </c>
      <c r="W59" s="334">
        <f t="shared" si="8"/>
        <v>63.204956056546713</v>
      </c>
      <c r="X59" s="325"/>
      <c r="Y59" s="327"/>
      <c r="Z59" s="327"/>
      <c r="AA59" s="327"/>
      <c r="AB59" s="327"/>
      <c r="AC59" s="345"/>
      <c r="AD59" s="327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292"/>
      <c r="AS59" s="292"/>
      <c r="AT59" s="345"/>
      <c r="AU59" s="345"/>
      <c r="AV59" s="345"/>
      <c r="AW59" s="345"/>
      <c r="AX59" s="292"/>
      <c r="AY59" s="292"/>
      <c r="AZ59" s="345"/>
      <c r="BA59" s="345"/>
      <c r="BB59" s="46"/>
      <c r="BC59" s="46"/>
      <c r="BD59" s="292"/>
      <c r="BE59" s="292"/>
      <c r="BF59" s="347"/>
      <c r="BG59" s="6"/>
      <c r="BH59" s="46"/>
      <c r="BI59" s="292"/>
      <c r="BJ59" s="292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</row>
    <row r="60" spans="1:113" ht="13.5" thickBot="1">
      <c r="A60" s="35" t="s">
        <v>93</v>
      </c>
      <c r="B60" s="130" t="s">
        <v>94</v>
      </c>
      <c r="C60" s="448">
        <f>+sum!H60/население!F60</f>
        <v>27.30659420567186</v>
      </c>
      <c r="D60" s="448">
        <f>+sum!I60/население!G60</f>
        <v>33.920352489775269</v>
      </c>
      <c r="E60" s="448">
        <f>+sum!J60/население!H60</f>
        <v>34.755989884702757</v>
      </c>
      <c r="F60" s="448">
        <f>+sum!K60/население!I60</f>
        <v>36.321641498759739</v>
      </c>
      <c r="G60" s="448">
        <f>+sum!L60/население!J60</f>
        <v>38.435260856120507</v>
      </c>
      <c r="H60" s="448">
        <f>+sum!M60/население!K60</f>
        <v>37.940938874427786</v>
      </c>
      <c r="I60" s="448">
        <f>+sum!N60/население!L60</f>
        <v>44.623712288447386</v>
      </c>
      <c r="J60" s="448">
        <f>+sum!O60/население!M60</f>
        <v>51.641839317521324</v>
      </c>
      <c r="K60" s="448"/>
      <c r="L60" s="300">
        <f t="shared" si="10"/>
        <v>124.22037048739554</v>
      </c>
      <c r="M60" s="37">
        <f t="shared" si="10"/>
        <v>127.28057414601921</v>
      </c>
      <c r="N60" s="37">
        <f t="shared" si="10"/>
        <v>133.01417681453427</v>
      </c>
      <c r="O60" s="315">
        <f t="shared" si="10"/>
        <v>140.75450261804201</v>
      </c>
      <c r="P60" s="306">
        <f t="shared" si="6"/>
        <v>138.94423665089315</v>
      </c>
      <c r="Q60" s="306">
        <f t="shared" si="6"/>
        <v>163.41734876324702</v>
      </c>
      <c r="R60" s="300">
        <f t="shared" si="11"/>
        <v>43.414632248228727</v>
      </c>
      <c r="S60" s="37">
        <f t="shared" si="11"/>
        <v>49.291149641649199</v>
      </c>
      <c r="T60" s="37">
        <f t="shared" si="11"/>
        <v>54.750607329673251</v>
      </c>
      <c r="U60" s="37">
        <f t="shared" si="11"/>
        <v>48.838759051044399</v>
      </c>
      <c r="V60" s="315">
        <f t="shared" si="11"/>
        <v>54.887500374189344</v>
      </c>
      <c r="W60" s="334">
        <f t="shared" si="8"/>
        <v>58.143199788637375</v>
      </c>
      <c r="X60" s="325"/>
      <c r="Y60" s="327"/>
      <c r="Z60" s="327"/>
      <c r="AA60" s="327"/>
      <c r="AB60" s="327"/>
      <c r="AC60" s="345"/>
      <c r="AD60" s="327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292"/>
      <c r="AS60" s="292"/>
      <c r="AT60" s="345"/>
      <c r="AU60" s="345"/>
      <c r="AV60" s="345"/>
      <c r="AW60" s="345"/>
      <c r="AX60" s="292"/>
      <c r="AY60" s="292"/>
      <c r="AZ60" s="345"/>
      <c r="BA60" s="345"/>
      <c r="BB60" s="46"/>
      <c r="BC60" s="46"/>
      <c r="BD60" s="292"/>
      <c r="BE60" s="292"/>
      <c r="BF60" s="347"/>
      <c r="BG60" s="6"/>
      <c r="BH60" s="46"/>
      <c r="BI60" s="292"/>
      <c r="BJ60" s="292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</row>
    <row r="61" spans="1:113" ht="13.5" thickBot="1">
      <c r="A61" s="35" t="s">
        <v>95</v>
      </c>
      <c r="B61" s="130" t="s">
        <v>96</v>
      </c>
      <c r="C61" s="448">
        <f>+sum!H61/население!F61</f>
        <v>23.549983460138936</v>
      </c>
      <c r="D61" s="448">
        <f>+sum!I61/население!G61</f>
        <v>24.324361916684055</v>
      </c>
      <c r="E61" s="448">
        <f>+sum!J61/население!H61</f>
        <v>28.386644974181227</v>
      </c>
      <c r="F61" s="448">
        <f>+sum!K61/население!I61</f>
        <v>34.237012987012989</v>
      </c>
      <c r="G61" s="448">
        <f>+sum!L61/население!J61</f>
        <v>29.819823139277819</v>
      </c>
      <c r="H61" s="448">
        <f>+sum!M61/население!K61</f>
        <v>33.409329140461217</v>
      </c>
      <c r="I61" s="448">
        <f>+sum!N61/население!L61</f>
        <v>39.426612532557073</v>
      </c>
      <c r="J61" s="448">
        <f>+sum!O61/население!M61</f>
        <v>39.418237272229611</v>
      </c>
      <c r="K61" s="448"/>
      <c r="L61" s="300">
        <f t="shared" si="10"/>
        <v>103.28823354740713</v>
      </c>
      <c r="M61" s="37">
        <f t="shared" si="10"/>
        <v>120.53785524830154</v>
      </c>
      <c r="N61" s="37">
        <f t="shared" si="10"/>
        <v>145.3801997142082</v>
      </c>
      <c r="O61" s="315">
        <f t="shared" si="10"/>
        <v>126.62354175216856</v>
      </c>
      <c r="P61" s="306">
        <f t="shared" si="6"/>
        <v>141.86561615642051</v>
      </c>
      <c r="Q61" s="306">
        <f t="shared" si="6"/>
        <v>167.4167313080757</v>
      </c>
      <c r="R61" s="300">
        <f t="shared" si="11"/>
        <v>37.442013591040769</v>
      </c>
      <c r="S61" s="37">
        <f t="shared" si="11"/>
        <v>35.346795512644455</v>
      </c>
      <c r="T61" s="37">
        <f t="shared" si="11"/>
        <v>44.717070569533306</v>
      </c>
      <c r="U61" s="37">
        <f t="shared" si="11"/>
        <v>46.035728532734446</v>
      </c>
      <c r="V61" s="315">
        <f t="shared" si="11"/>
        <v>42.584218690289809</v>
      </c>
      <c r="W61" s="334">
        <f t="shared" si="8"/>
        <v>51.19866183194123</v>
      </c>
      <c r="X61" s="325"/>
      <c r="Y61" s="327"/>
      <c r="Z61" s="327"/>
      <c r="AA61" s="327"/>
      <c r="AB61" s="327"/>
      <c r="AC61" s="345"/>
      <c r="AD61" s="327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292"/>
      <c r="AS61" s="292"/>
      <c r="AT61" s="345"/>
      <c r="AU61" s="345"/>
      <c r="AV61" s="345"/>
      <c r="AW61" s="345"/>
      <c r="AX61" s="292"/>
      <c r="AY61" s="292"/>
      <c r="AZ61" s="345"/>
      <c r="BA61" s="345"/>
      <c r="BB61" s="46"/>
      <c r="BC61" s="46"/>
      <c r="BD61" s="292"/>
      <c r="BE61" s="292"/>
      <c r="BF61" s="347"/>
      <c r="BG61" s="6"/>
      <c r="BH61" s="46"/>
      <c r="BI61" s="292"/>
      <c r="BJ61" s="292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</row>
    <row r="62" spans="1:113" ht="13.5" thickBot="1">
      <c r="A62" s="35" t="s">
        <v>97</v>
      </c>
      <c r="B62" s="130" t="s">
        <v>98</v>
      </c>
      <c r="C62" s="448">
        <f>+sum!H62/население!F62</f>
        <v>31.682075625458399</v>
      </c>
      <c r="D62" s="448">
        <f>+sum!I62/население!G62</f>
        <v>35.399515396739517</v>
      </c>
      <c r="E62" s="448">
        <f>+sum!J62/население!H62</f>
        <v>35.433481736799273</v>
      </c>
      <c r="F62" s="448">
        <f>+sum!K62/население!I62</f>
        <v>44.678791870989777</v>
      </c>
      <c r="G62" s="448">
        <f>+sum!L62/население!J62</f>
        <v>46.376396926761124</v>
      </c>
      <c r="H62" s="448">
        <f>+sum!M62/население!K62</f>
        <v>48.88793499923348</v>
      </c>
      <c r="I62" s="448">
        <f>+sum!N62/население!L62</f>
        <v>51.037790312756549</v>
      </c>
      <c r="J62" s="448">
        <f>+sum!O62/население!M62</f>
        <v>69.651726491060458</v>
      </c>
      <c r="K62" s="448"/>
      <c r="L62" s="300">
        <f t="shared" si="10"/>
        <v>111.73357394644287</v>
      </c>
      <c r="M62" s="37">
        <f t="shared" si="10"/>
        <v>111.84078390472119</v>
      </c>
      <c r="N62" s="37">
        <f t="shared" si="10"/>
        <v>141.02230042998747</v>
      </c>
      <c r="O62" s="315">
        <f t="shared" si="10"/>
        <v>146.3805511830007</v>
      </c>
      <c r="P62" s="306">
        <f t="shared" si="6"/>
        <v>154.30786662206299</v>
      </c>
      <c r="Q62" s="306">
        <f t="shared" si="6"/>
        <v>161.09358148158924</v>
      </c>
      <c r="R62" s="300">
        <f t="shared" si="11"/>
        <v>50.371190628165166</v>
      </c>
      <c r="S62" s="37">
        <f t="shared" si="11"/>
        <v>51.440586037203431</v>
      </c>
      <c r="T62" s="37">
        <f t="shared" si="11"/>
        <v>55.817850428955971</v>
      </c>
      <c r="U62" s="37">
        <f t="shared" si="11"/>
        <v>60.075939876052708</v>
      </c>
      <c r="V62" s="315">
        <f t="shared" si="11"/>
        <v>66.227845134185088</v>
      </c>
      <c r="W62" s="334">
        <f t="shared" si="8"/>
        <v>74.919099427721264</v>
      </c>
      <c r="X62" s="325"/>
      <c r="Y62" s="327"/>
      <c r="Z62" s="327"/>
      <c r="AA62" s="327"/>
      <c r="AB62" s="327"/>
      <c r="AC62" s="345"/>
      <c r="AD62" s="327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292"/>
      <c r="AS62" s="292"/>
      <c r="AT62" s="345"/>
      <c r="AU62" s="345"/>
      <c r="AV62" s="345"/>
      <c r="AW62" s="345"/>
      <c r="AX62" s="292"/>
      <c r="AY62" s="292"/>
      <c r="AZ62" s="345"/>
      <c r="BA62" s="345"/>
      <c r="BB62" s="46"/>
      <c r="BC62" s="46"/>
      <c r="BD62" s="292"/>
      <c r="BE62" s="292"/>
      <c r="BF62" s="347"/>
      <c r="BG62" s="6"/>
      <c r="BH62" s="46"/>
      <c r="BI62" s="292"/>
      <c r="BJ62" s="292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</row>
    <row r="63" spans="1:113" ht="13.5" thickBot="1">
      <c r="A63" s="35" t="s">
        <v>99</v>
      </c>
      <c r="B63" s="130" t="s">
        <v>100</v>
      </c>
      <c r="C63" s="448">
        <f>+sum!H63/население!F63</f>
        <v>30.989865790194468</v>
      </c>
      <c r="D63" s="448">
        <f>+sum!I63/население!G63</f>
        <v>33.780578089312435</v>
      </c>
      <c r="E63" s="448">
        <f>+sum!J63/население!H63</f>
        <v>35.440139726897428</v>
      </c>
      <c r="F63" s="448">
        <f>+sum!K63/население!I63</f>
        <v>38.512968299711815</v>
      </c>
      <c r="G63" s="448">
        <f>+sum!L63/население!J63</f>
        <v>47.121084920891185</v>
      </c>
      <c r="H63" s="448">
        <f>+sum!M63/население!K63</f>
        <v>49.495960173018851</v>
      </c>
      <c r="I63" s="448">
        <f>+sum!N63/население!L63</f>
        <v>47.876811594202898</v>
      </c>
      <c r="J63" s="448">
        <f>+sum!O63/население!M63</f>
        <v>45.718154209549517</v>
      </c>
      <c r="K63" s="448"/>
      <c r="L63" s="300">
        <f t="shared" si="10"/>
        <v>109.00524164257909</v>
      </c>
      <c r="M63" s="37">
        <f t="shared" si="10"/>
        <v>114.36041694027301</v>
      </c>
      <c r="N63" s="37">
        <f t="shared" si="10"/>
        <v>124.27600868119195</v>
      </c>
      <c r="O63" s="315">
        <f t="shared" si="10"/>
        <v>152.0532074579065</v>
      </c>
      <c r="P63" s="306">
        <f t="shared" si="6"/>
        <v>159.71660060780229</v>
      </c>
      <c r="Q63" s="306">
        <f t="shared" si="6"/>
        <v>154.49183264727674</v>
      </c>
      <c r="R63" s="300">
        <f t="shared" si="11"/>
        <v>49.270649300666015</v>
      </c>
      <c r="S63" s="37">
        <f t="shared" si="11"/>
        <v>49.088037339341547</v>
      </c>
      <c r="T63" s="37">
        <f t="shared" si="11"/>
        <v>55.828338664298386</v>
      </c>
      <c r="U63" s="37">
        <f t="shared" si="11"/>
        <v>51.785258086266936</v>
      </c>
      <c r="V63" s="315">
        <f t="shared" si="11"/>
        <v>67.291297330060033</v>
      </c>
      <c r="W63" s="334">
        <f t="shared" si="8"/>
        <v>75.850877349003838</v>
      </c>
      <c r="X63" s="325"/>
      <c r="Y63" s="327"/>
      <c r="Z63" s="327"/>
      <c r="AA63" s="327"/>
      <c r="AB63" s="327"/>
      <c r="AC63" s="345"/>
      <c r="AD63" s="327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292"/>
      <c r="AS63" s="292"/>
      <c r="AT63" s="345"/>
      <c r="AU63" s="345"/>
      <c r="AV63" s="345"/>
      <c r="AW63" s="345"/>
      <c r="AX63" s="292"/>
      <c r="AY63" s="292"/>
      <c r="AZ63" s="345"/>
      <c r="BA63" s="345"/>
      <c r="BB63" s="46"/>
      <c r="BC63" s="46"/>
      <c r="BD63" s="292"/>
      <c r="BE63" s="292"/>
      <c r="BF63" s="347"/>
      <c r="BG63" s="6"/>
      <c r="BH63" s="46"/>
      <c r="BI63" s="292"/>
      <c r="BJ63" s="292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</row>
    <row r="64" spans="1:113" ht="13.5" thickBot="1">
      <c r="A64" s="35" t="s">
        <v>101</v>
      </c>
      <c r="B64" s="130" t="s">
        <v>102</v>
      </c>
      <c r="C64" s="448">
        <f>+sum!H64/население!F64</f>
        <v>41.823412038576656</v>
      </c>
      <c r="D64" s="448">
        <f>+sum!I64/население!G64</f>
        <v>44.359652585866563</v>
      </c>
      <c r="E64" s="448">
        <f>+sum!J64/население!H64</f>
        <v>50.230893000804507</v>
      </c>
      <c r="F64" s="448">
        <f>+sum!K64/население!I64</f>
        <v>50.037597057621575</v>
      </c>
      <c r="G64" s="448">
        <f>+sum!L64/население!J64</f>
        <v>64.458540630182426</v>
      </c>
      <c r="H64" s="448">
        <f>+sum!M64/население!K64</f>
        <v>84.804302854778655</v>
      </c>
      <c r="I64" s="448">
        <f>+sum!N64/население!L64</f>
        <v>77.131844987363095</v>
      </c>
      <c r="J64" s="448">
        <f>+sum!O64/население!M64</f>
        <v>66.818652849740928</v>
      </c>
      <c r="K64" s="448"/>
      <c r="L64" s="300">
        <f t="shared" si="10"/>
        <v>106.06416459984315</v>
      </c>
      <c r="M64" s="37">
        <f t="shared" si="10"/>
        <v>120.10233157082699</v>
      </c>
      <c r="N64" s="37">
        <f t="shared" si="10"/>
        <v>119.64015994550708</v>
      </c>
      <c r="O64" s="315">
        <f t="shared" si="10"/>
        <v>154.1207125108009</v>
      </c>
      <c r="P64" s="306">
        <f t="shared" si="6"/>
        <v>202.7675378961375</v>
      </c>
      <c r="Q64" s="306">
        <f t="shared" si="6"/>
        <v>184.42265044329477</v>
      </c>
      <c r="R64" s="300">
        <f t="shared" ref="R64:V114" si="12">+C64/C$3*100</f>
        <v>66.494856126869095</v>
      </c>
      <c r="S64" s="37">
        <f t="shared" si="12"/>
        <v>64.460953768703178</v>
      </c>
      <c r="T64" s="37">
        <f t="shared" si="12"/>
        <v>79.127998012115896</v>
      </c>
      <c r="U64" s="37">
        <f t="shared" si="12"/>
        <v>67.281489639554835</v>
      </c>
      <c r="V64" s="315">
        <f t="shared" si="12"/>
        <v>92.050062732836736</v>
      </c>
      <c r="W64" s="334">
        <f t="shared" si="8"/>
        <v>129.95971291434921</v>
      </c>
      <c r="X64" s="325"/>
      <c r="Y64" s="327"/>
      <c r="Z64" s="327"/>
      <c r="AA64" s="327"/>
      <c r="AB64" s="327"/>
      <c r="AC64" s="345"/>
      <c r="AD64" s="327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292"/>
      <c r="AS64" s="292"/>
      <c r="AT64" s="345"/>
      <c r="AU64" s="345"/>
      <c r="AV64" s="345"/>
      <c r="AW64" s="345"/>
      <c r="AX64" s="292"/>
      <c r="AY64" s="292"/>
      <c r="AZ64" s="345"/>
      <c r="BA64" s="345"/>
      <c r="BB64" s="46"/>
      <c r="BC64" s="46"/>
      <c r="BD64" s="292"/>
      <c r="BE64" s="292"/>
      <c r="BF64" s="347"/>
      <c r="BG64" s="6"/>
      <c r="BH64" s="46"/>
      <c r="BI64" s="292"/>
      <c r="BJ64" s="292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6"/>
      <c r="DA64" s="206"/>
      <c r="DB64" s="206"/>
      <c r="DC64" s="206"/>
      <c r="DD64" s="206"/>
      <c r="DE64" s="206"/>
      <c r="DF64" s="206"/>
      <c r="DG64" s="206"/>
      <c r="DH64" s="206"/>
      <c r="DI64" s="206"/>
    </row>
    <row r="65" spans="1:113" ht="13.5" thickBot="1">
      <c r="A65" s="56" t="s">
        <v>103</v>
      </c>
      <c r="B65" s="131" t="s">
        <v>104</v>
      </c>
      <c r="C65" s="449">
        <f>+sum!H65/население!F65</f>
        <v>37.127842396589124</v>
      </c>
      <c r="D65" s="449">
        <f>+sum!I65/население!G65</f>
        <v>39.466568999710987</v>
      </c>
      <c r="E65" s="449">
        <f>+sum!J65/население!H65</f>
        <v>33.943388756927952</v>
      </c>
      <c r="F65" s="449">
        <f>+sum!K65/население!I65</f>
        <v>35.679802292085469</v>
      </c>
      <c r="G65" s="449">
        <f>+sum!L65/население!J65</f>
        <v>38.272713792446034</v>
      </c>
      <c r="H65" s="449">
        <f>+sum!M65/население!K65</f>
        <v>35.180968168324341</v>
      </c>
      <c r="I65" s="449">
        <f>+sum!N65/население!L65</f>
        <v>38.611903181158361</v>
      </c>
      <c r="J65" s="449">
        <f>+sum!O65/население!M65</f>
        <v>39.78332393847711</v>
      </c>
      <c r="K65" s="449"/>
      <c r="L65" s="299">
        <f t="shared" si="10"/>
        <v>106.29911799921</v>
      </c>
      <c r="M65" s="25">
        <f t="shared" si="10"/>
        <v>91.423003778011818</v>
      </c>
      <c r="N65" s="25">
        <f t="shared" si="10"/>
        <v>96.099853880448805</v>
      </c>
      <c r="O65" s="314">
        <f t="shared" si="10"/>
        <v>103.08359258700712</v>
      </c>
      <c r="P65" s="310">
        <f t="shared" si="6"/>
        <v>94.756295807688417</v>
      </c>
      <c r="Q65" s="310">
        <f t="shared" si="6"/>
        <v>103.9971640924267</v>
      </c>
      <c r="R65" s="299">
        <f t="shared" si="12"/>
        <v>59.029390911126711</v>
      </c>
      <c r="S65" s="25">
        <f t="shared" si="12"/>
        <v>57.350599731934452</v>
      </c>
      <c r="T65" s="25">
        <f t="shared" si="12"/>
        <v>53.470528545842392</v>
      </c>
      <c r="U65" s="25">
        <f t="shared" si="12"/>
        <v>47.975730039391706</v>
      </c>
      <c r="V65" s="314">
        <f t="shared" si="12"/>
        <v>54.655374929492758</v>
      </c>
      <c r="W65" s="333">
        <f t="shared" si="8"/>
        <v>53.913638451031197</v>
      </c>
      <c r="X65" s="323"/>
      <c r="Y65" s="324"/>
      <c r="Z65" s="324"/>
      <c r="AA65" s="324"/>
      <c r="AB65" s="324"/>
      <c r="AC65" s="344"/>
      <c r="AD65" s="32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3"/>
      <c r="AS65" s="343"/>
      <c r="AT65" s="344"/>
      <c r="AU65" s="344"/>
      <c r="AV65" s="344"/>
      <c r="AW65" s="344"/>
      <c r="AX65" s="343"/>
      <c r="AY65" s="343"/>
      <c r="AZ65" s="344"/>
      <c r="BA65" s="344"/>
      <c r="BB65" s="93"/>
      <c r="BC65" s="93"/>
      <c r="BD65" s="343"/>
      <c r="BE65" s="343"/>
      <c r="BF65" s="93"/>
      <c r="BG65" s="26"/>
      <c r="BH65" s="93"/>
      <c r="BI65" s="343"/>
      <c r="BJ65" s="343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</row>
    <row r="66" spans="1:113" ht="13.5" thickBot="1">
      <c r="A66" s="35"/>
      <c r="B66" s="130" t="s">
        <v>105</v>
      </c>
      <c r="C66" s="448">
        <f>+sum!H66/население!F66</f>
        <v>38.427113283496261</v>
      </c>
      <c r="D66" s="448">
        <f>+sum!I66/население!G66</f>
        <v>25.457812975936644</v>
      </c>
      <c r="E66" s="448">
        <f>+sum!J66/население!H66</f>
        <v>24.761124845488258</v>
      </c>
      <c r="F66" s="448">
        <f>+sum!K66/население!I66</f>
        <v>27.425066834407925</v>
      </c>
      <c r="G66" s="448">
        <f>+sum!L66/население!J66</f>
        <v>26.81567116249197</v>
      </c>
      <c r="H66" s="448">
        <f>+sum!M66/население!K66</f>
        <v>26.116118421052633</v>
      </c>
      <c r="I66" s="448">
        <f>+sum!N66/население!L66</f>
        <v>23.880737075584371</v>
      </c>
      <c r="J66" s="448">
        <f>+sum!O66/население!M66</f>
        <v>26.319769472581207</v>
      </c>
      <c r="K66" s="448"/>
      <c r="L66" s="300">
        <f t="shared" si="10"/>
        <v>66.249610758220314</v>
      </c>
      <c r="M66" s="37">
        <f t="shared" si="10"/>
        <v>64.436598874375264</v>
      </c>
      <c r="N66" s="37">
        <f t="shared" si="10"/>
        <v>71.369052970696316</v>
      </c>
      <c r="O66" s="315">
        <f t="shared" si="10"/>
        <v>69.783204802971255</v>
      </c>
      <c r="P66" s="306">
        <f t="shared" si="6"/>
        <v>67.962738258220995</v>
      </c>
      <c r="Q66" s="306">
        <f t="shared" si="6"/>
        <v>62.145540049818706</v>
      </c>
      <c r="R66" s="300">
        <f t="shared" si="12"/>
        <v>61.09509589509674</v>
      </c>
      <c r="S66" s="37">
        <f t="shared" si="12"/>
        <v>36.993862882889083</v>
      </c>
      <c r="T66" s="37">
        <f t="shared" si="12"/>
        <v>39.005841236391475</v>
      </c>
      <c r="U66" s="37">
        <f t="shared" si="12"/>
        <v>36.876258225558828</v>
      </c>
      <c r="V66" s="315">
        <f t="shared" si="12"/>
        <v>38.29413741915679</v>
      </c>
      <c r="W66" s="334">
        <f t="shared" si="8"/>
        <v>40.022064189940984</v>
      </c>
      <c r="X66" s="325"/>
      <c r="Y66" s="327"/>
      <c r="Z66" s="327"/>
      <c r="AA66" s="327"/>
      <c r="AB66" s="327"/>
      <c r="AC66" s="345"/>
      <c r="AD66" s="327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292"/>
      <c r="AS66" s="292"/>
      <c r="AT66" s="345"/>
      <c r="AU66" s="345"/>
      <c r="AV66" s="345"/>
      <c r="AW66" s="345"/>
      <c r="AX66" s="292"/>
      <c r="AY66" s="292"/>
      <c r="AZ66" s="345"/>
      <c r="BA66" s="345"/>
      <c r="BB66" s="46"/>
      <c r="BC66" s="46"/>
      <c r="BD66" s="292"/>
      <c r="BE66" s="292"/>
      <c r="BF66" s="347"/>
      <c r="BG66" s="6"/>
      <c r="BH66" s="46"/>
      <c r="BI66" s="292"/>
      <c r="BJ66" s="292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</row>
    <row r="67" spans="1:113" ht="13.5" thickBot="1">
      <c r="A67" s="60"/>
      <c r="B67" s="132" t="s">
        <v>106</v>
      </c>
      <c r="C67" s="448">
        <f>+sum!H67/население!F67</f>
        <v>12.738151658767773</v>
      </c>
      <c r="D67" s="448">
        <f>+sum!I67/население!G67</f>
        <v>18.87887963663891</v>
      </c>
      <c r="E67" s="448">
        <f>+sum!J67/население!H67</f>
        <v>12.650199203187251</v>
      </c>
      <c r="F67" s="448">
        <f>+sum!K67/население!I67</f>
        <v>19.745180217937971</v>
      </c>
      <c r="G67" s="448">
        <f>+sum!L67/население!J67</f>
        <v>16.494773519163765</v>
      </c>
      <c r="H67" s="448">
        <f>+sum!M67/население!K67</f>
        <v>15.464317180616741</v>
      </c>
      <c r="I67" s="448">
        <f>+sum!N67/население!L67</f>
        <v>17.323119777158773</v>
      </c>
      <c r="J67" s="448">
        <f>+sum!O67/население!M67</f>
        <v>24.266064257028113</v>
      </c>
      <c r="K67" s="448"/>
      <c r="L67" s="300">
        <f t="shared" si="10"/>
        <v>148.2073706010905</v>
      </c>
      <c r="M67" s="37">
        <f t="shared" si="10"/>
        <v>99.309535182681046</v>
      </c>
      <c r="N67" s="37">
        <f t="shared" si="10"/>
        <v>155.00820485480091</v>
      </c>
      <c r="O67" s="315">
        <f t="shared" si="10"/>
        <v>129.49110641032664</v>
      </c>
      <c r="P67" s="306">
        <f t="shared" si="6"/>
        <v>121.40157846191543</v>
      </c>
      <c r="Q67" s="306">
        <f t="shared" si="6"/>
        <v>135.99398281017582</v>
      </c>
      <c r="R67" s="300">
        <f t="shared" si="12"/>
        <v>20.252330467220961</v>
      </c>
      <c r="S67" s="37">
        <f t="shared" si="12"/>
        <v>27.433726743162673</v>
      </c>
      <c r="T67" s="37">
        <f t="shared" si="12"/>
        <v>19.927675532000574</v>
      </c>
      <c r="U67" s="37">
        <f t="shared" si="12"/>
        <v>26.549738924003464</v>
      </c>
      <c r="V67" s="315">
        <f t="shared" si="12"/>
        <v>23.555372528741373</v>
      </c>
      <c r="W67" s="334">
        <f t="shared" si="8"/>
        <v>23.698540681961898</v>
      </c>
      <c r="X67" s="328"/>
      <c r="Y67" s="64"/>
      <c r="Z67" s="64"/>
      <c r="AA67" s="64"/>
      <c r="AB67" s="326"/>
      <c r="AC67" s="346"/>
      <c r="AD67" s="326"/>
      <c r="AE67" s="346"/>
      <c r="AF67" s="64"/>
      <c r="AG67" s="64"/>
      <c r="AH67" s="346"/>
      <c r="AI67" s="346"/>
      <c r="AJ67" s="64"/>
      <c r="AK67" s="64"/>
      <c r="AL67" s="346"/>
      <c r="AM67" s="346"/>
      <c r="AN67" s="64"/>
      <c r="AO67" s="64"/>
      <c r="AP67" s="346"/>
      <c r="AQ67" s="346"/>
      <c r="AR67" s="350"/>
      <c r="AS67" s="350"/>
      <c r="AT67" s="345"/>
      <c r="AU67" s="345"/>
      <c r="AV67" s="345"/>
      <c r="AW67" s="345"/>
      <c r="AX67" s="351"/>
      <c r="AY67" s="351"/>
      <c r="AZ67" s="345"/>
      <c r="BA67" s="345"/>
      <c r="BB67" s="46"/>
      <c r="BC67" s="46"/>
      <c r="BD67" s="351"/>
      <c r="BE67" s="351"/>
      <c r="BF67" s="46"/>
      <c r="BG67" s="6"/>
      <c r="BH67" s="46"/>
      <c r="BI67" s="351"/>
      <c r="BJ67" s="351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6"/>
      <c r="DD67" s="206"/>
      <c r="DE67" s="206"/>
      <c r="DF67" s="206"/>
      <c r="DG67" s="206"/>
      <c r="DH67" s="206"/>
      <c r="DI67" s="206"/>
    </row>
    <row r="68" spans="1:113" ht="13.5" thickBot="1">
      <c r="A68" s="60"/>
      <c r="B68" s="132" t="s">
        <v>107</v>
      </c>
      <c r="C68" s="448">
        <f>+sum!H68/население!F68</f>
        <v>11.145689937725336</v>
      </c>
      <c r="D68" s="448">
        <f>+sum!I68/население!G68</f>
        <v>22.085044521170271</v>
      </c>
      <c r="E68" s="448">
        <f>+sum!J68/население!H68</f>
        <v>21.107413569975964</v>
      </c>
      <c r="F68" s="448">
        <f>+sum!K68/население!I68</f>
        <v>26.078738670694865</v>
      </c>
      <c r="G68" s="448">
        <f>+sum!L68/население!J68</f>
        <v>30.172020123839008</v>
      </c>
      <c r="H68" s="448">
        <f>+sum!M68/население!K68</f>
        <v>27.734086853063651</v>
      </c>
      <c r="I68" s="448">
        <f>+sum!N68/население!L68</f>
        <v>26.738976705490849</v>
      </c>
      <c r="J68" s="448">
        <f>+sum!O68/население!M68</f>
        <v>27.965872504829363</v>
      </c>
      <c r="K68" s="448"/>
      <c r="L68" s="300">
        <f t="shared" si="10"/>
        <v>198.14874309770624</v>
      </c>
      <c r="M68" s="37">
        <f t="shared" si="10"/>
        <v>189.37736190321172</v>
      </c>
      <c r="N68" s="37">
        <f t="shared" si="10"/>
        <v>233.98047869988687</v>
      </c>
      <c r="O68" s="315">
        <f t="shared" si="10"/>
        <v>270.70571936255254</v>
      </c>
      <c r="P68" s="306">
        <f t="shared" ref="P68:Q131" si="13">+H68/$C68*100</f>
        <v>248.83239178573228</v>
      </c>
      <c r="Q68" s="306">
        <f t="shared" si="13"/>
        <v>239.9041858771451</v>
      </c>
      <c r="R68" s="300">
        <f t="shared" si="12"/>
        <v>17.720482684677709</v>
      </c>
      <c r="S68" s="37">
        <f t="shared" si="12"/>
        <v>32.092745341123099</v>
      </c>
      <c r="T68" s="37">
        <f t="shared" si="12"/>
        <v>33.250202798091131</v>
      </c>
      <c r="U68" s="37">
        <f t="shared" si="12"/>
        <v>35.065960175195038</v>
      </c>
      <c r="V68" s="315">
        <f t="shared" si="12"/>
        <v>43.087173833335555</v>
      </c>
      <c r="W68" s="334">
        <f t="shared" ref="W68:W131" si="14">+H68/H$3*100</f>
        <v>42.501545841817837</v>
      </c>
      <c r="X68" s="328"/>
      <c r="Y68" s="64"/>
      <c r="Z68" s="64"/>
      <c r="AA68" s="64"/>
      <c r="AB68" s="326"/>
      <c r="AC68" s="346"/>
      <c r="AD68" s="326"/>
      <c r="AE68" s="346"/>
      <c r="AF68" s="64"/>
      <c r="AG68" s="64"/>
      <c r="AH68" s="346"/>
      <c r="AI68" s="346"/>
      <c r="AJ68" s="64"/>
      <c r="AK68" s="64"/>
      <c r="AL68" s="346"/>
      <c r="AM68" s="346"/>
      <c r="AN68" s="64"/>
      <c r="AO68" s="64"/>
      <c r="AP68" s="346"/>
      <c r="AQ68" s="346"/>
      <c r="AR68" s="350"/>
      <c r="AS68" s="350"/>
      <c r="AT68" s="345"/>
      <c r="AU68" s="345"/>
      <c r="AV68" s="345"/>
      <c r="AW68" s="345"/>
      <c r="AX68" s="351"/>
      <c r="AY68" s="351"/>
      <c r="AZ68" s="345"/>
      <c r="BA68" s="345"/>
      <c r="BB68" s="46"/>
      <c r="BC68" s="46"/>
      <c r="BD68" s="351"/>
      <c r="BE68" s="351"/>
      <c r="BF68" s="46"/>
      <c r="BG68" s="6"/>
      <c r="BH68" s="46"/>
      <c r="BI68" s="351"/>
      <c r="BJ68" s="351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R68" s="206"/>
      <c r="CS68" s="206"/>
      <c r="CT68" s="206"/>
      <c r="CU68" s="206"/>
      <c r="CV68" s="206"/>
      <c r="CW68" s="206"/>
      <c r="CX68" s="206"/>
      <c r="CY68" s="206"/>
      <c r="CZ68" s="206"/>
      <c r="DA68" s="206"/>
      <c r="DB68" s="206"/>
      <c r="DC68" s="206"/>
      <c r="DD68" s="206"/>
      <c r="DE68" s="206"/>
      <c r="DF68" s="206"/>
      <c r="DG68" s="206"/>
      <c r="DH68" s="206"/>
      <c r="DI68" s="206"/>
    </row>
    <row r="69" spans="1:113" ht="13.5" thickBot="1">
      <c r="A69" s="35"/>
      <c r="B69" s="130" t="s">
        <v>104</v>
      </c>
      <c r="C69" s="448">
        <f>+sum!H69/население!F69</f>
        <v>49.12901552823454</v>
      </c>
      <c r="D69" s="448">
        <f>+sum!I69/население!G69</f>
        <v>49.05040104398752</v>
      </c>
      <c r="E69" s="448">
        <f>+sum!J69/население!H69</f>
        <v>42.046475550240778</v>
      </c>
      <c r="F69" s="448">
        <f>+sum!K69/население!I69</f>
        <v>42.228349693352406</v>
      </c>
      <c r="G69" s="448">
        <f>+sum!L69/население!J69</f>
        <v>46.041623343954384</v>
      </c>
      <c r="H69" s="448">
        <f>+sum!M69/население!K69</f>
        <v>41.604412271630473</v>
      </c>
      <c r="I69" s="448">
        <f>+sum!N69/население!L69</f>
        <v>45.981304893350064</v>
      </c>
      <c r="J69" s="448">
        <f>+sum!O69/население!M69</f>
        <v>47.979428905493542</v>
      </c>
      <c r="K69" s="448"/>
      <c r="L69" s="300">
        <f t="shared" si="10"/>
        <v>99.839983595433864</v>
      </c>
      <c r="M69" s="37">
        <f t="shared" si="10"/>
        <v>85.583794216427137</v>
      </c>
      <c r="N69" s="37">
        <f t="shared" si="10"/>
        <v>85.953991219473338</v>
      </c>
      <c r="O69" s="315">
        <f t="shared" si="10"/>
        <v>93.715745876271782</v>
      </c>
      <c r="P69" s="306">
        <f t="shared" si="13"/>
        <v>84.683993408580179</v>
      </c>
      <c r="Q69" s="306">
        <f t="shared" si="13"/>
        <v>93.592970261992164</v>
      </c>
      <c r="R69" s="300">
        <f t="shared" si="12"/>
        <v>78.110002507481951</v>
      </c>
      <c r="S69" s="37">
        <f t="shared" si="12"/>
        <v>71.277285770272755</v>
      </c>
      <c r="T69" s="37">
        <f t="shared" si="12"/>
        <v>66.235203775944115</v>
      </c>
      <c r="U69" s="37">
        <f t="shared" si="12"/>
        <v>56.78102945505109</v>
      </c>
      <c r="V69" s="315">
        <f t="shared" si="12"/>
        <v>65.749771491850282</v>
      </c>
      <c r="W69" s="334">
        <f t="shared" si="14"/>
        <v>63.757348304015316</v>
      </c>
      <c r="X69" s="325"/>
      <c r="Y69" s="327"/>
      <c r="Z69" s="327"/>
      <c r="AA69" s="327"/>
      <c r="AB69" s="327"/>
      <c r="AC69" s="345"/>
      <c r="AD69" s="327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  <c r="AQ69" s="345"/>
      <c r="AR69" s="292"/>
      <c r="AS69" s="292"/>
      <c r="AT69" s="345"/>
      <c r="AU69" s="345"/>
      <c r="AV69" s="345"/>
      <c r="AW69" s="345"/>
      <c r="AX69" s="351"/>
      <c r="AY69" s="351"/>
      <c r="AZ69" s="345"/>
      <c r="BA69" s="345"/>
      <c r="BB69" s="46"/>
      <c r="BC69" s="46"/>
      <c r="BD69" s="351"/>
      <c r="BE69" s="351"/>
      <c r="BF69" s="46"/>
      <c r="BG69" s="6"/>
      <c r="BH69" s="46"/>
      <c r="BI69" s="351"/>
      <c r="BJ69" s="351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</row>
    <row r="70" spans="1:113" ht="13.5" thickBot="1">
      <c r="A70" s="35"/>
      <c r="B70" s="130" t="s">
        <v>108</v>
      </c>
      <c r="C70" s="448">
        <f>+sum!H70/население!F70</f>
        <v>16.731266149870802</v>
      </c>
      <c r="D70" s="448">
        <f>+sum!I70/население!G70</f>
        <v>46.725951903807612</v>
      </c>
      <c r="E70" s="448">
        <f>+sum!J70/население!H70</f>
        <v>31.941478439425051</v>
      </c>
      <c r="F70" s="448">
        <f>+sum!K70/население!I70</f>
        <v>41.93015873015873</v>
      </c>
      <c r="G70" s="448">
        <f>+sum!L70/население!J70</f>
        <v>34.068119891008173</v>
      </c>
      <c r="H70" s="448">
        <f>+sum!M70/население!K70</f>
        <v>36.991636173549402</v>
      </c>
      <c r="I70" s="448">
        <f>+sum!N70/население!L70</f>
        <v>30.895615866388308</v>
      </c>
      <c r="J70" s="448">
        <f>+sum!O70/население!M70</f>
        <v>32.916483516483517</v>
      </c>
      <c r="K70" s="448"/>
      <c r="L70" s="300">
        <f t="shared" si="10"/>
        <v>279.27325693858756</v>
      </c>
      <c r="M70" s="37">
        <f t="shared" si="10"/>
        <v>190.90891360706556</v>
      </c>
      <c r="N70" s="37">
        <f t="shared" si="10"/>
        <v>250.60959735245447</v>
      </c>
      <c r="O70" s="315">
        <f t="shared" si="10"/>
        <v>203.61949649143108</v>
      </c>
      <c r="P70" s="306">
        <f t="shared" si="13"/>
        <v>221.09286794075084</v>
      </c>
      <c r="Q70" s="306">
        <f t="shared" si="13"/>
        <v>184.65796664544055</v>
      </c>
      <c r="R70" s="300">
        <f t="shared" si="12"/>
        <v>26.600965373887657</v>
      </c>
      <c r="S70" s="37">
        <f t="shared" si="12"/>
        <v>67.899526932491</v>
      </c>
      <c r="T70" s="37">
        <f t="shared" si="12"/>
        <v>50.316948225833599</v>
      </c>
      <c r="U70" s="37">
        <f t="shared" si="12"/>
        <v>56.380076304210924</v>
      </c>
      <c r="V70" s="315">
        <f t="shared" si="12"/>
        <v>48.651001752414793</v>
      </c>
      <c r="W70" s="334">
        <f t="shared" si="14"/>
        <v>56.688425651925996</v>
      </c>
      <c r="X70" s="325"/>
      <c r="Y70" s="327"/>
      <c r="Z70" s="327"/>
      <c r="AA70" s="327"/>
      <c r="AB70" s="327"/>
      <c r="AC70" s="345"/>
      <c r="AD70" s="327"/>
      <c r="AE70" s="345"/>
      <c r="AF70" s="345"/>
      <c r="AG70" s="345"/>
      <c r="AH70" s="345"/>
      <c r="AI70" s="345"/>
      <c r="AJ70" s="345"/>
      <c r="AK70" s="345"/>
      <c r="AL70" s="345"/>
      <c r="AM70" s="345"/>
      <c r="AN70" s="345"/>
      <c r="AO70" s="345"/>
      <c r="AP70" s="345"/>
      <c r="AQ70" s="345"/>
      <c r="AR70" s="292"/>
      <c r="AS70" s="292"/>
      <c r="AT70" s="345"/>
      <c r="AU70" s="345"/>
      <c r="AV70" s="345"/>
      <c r="AW70" s="345"/>
      <c r="AX70" s="351"/>
      <c r="AY70" s="351"/>
      <c r="AZ70" s="345"/>
      <c r="BA70" s="345"/>
      <c r="BB70" s="46"/>
      <c r="BC70" s="46"/>
      <c r="BD70" s="351"/>
      <c r="BE70" s="351"/>
      <c r="BF70" s="46"/>
      <c r="BG70" s="6"/>
      <c r="BH70" s="46"/>
      <c r="BI70" s="351"/>
      <c r="BJ70" s="351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  <c r="DE70" s="206"/>
      <c r="DF70" s="206"/>
      <c r="DG70" s="206"/>
      <c r="DH70" s="206"/>
      <c r="DI70" s="206"/>
    </row>
    <row r="71" spans="1:113" ht="13.5" thickBot="1">
      <c r="A71" s="35"/>
      <c r="B71" s="130" t="s">
        <v>109</v>
      </c>
      <c r="C71" s="448">
        <f>+sum!H71/население!F71</f>
        <v>11.844241573033708</v>
      </c>
      <c r="D71" s="448">
        <f>+sum!I71/население!G71</f>
        <v>13.670521122417515</v>
      </c>
      <c r="E71" s="448">
        <f>+sum!J71/население!H71</f>
        <v>18.881640993398303</v>
      </c>
      <c r="F71" s="448">
        <f>+sum!K71/население!I71</f>
        <v>18.461885576148269</v>
      </c>
      <c r="G71" s="448">
        <f>+sum!L71/население!J71</f>
        <v>21.144273673772929</v>
      </c>
      <c r="H71" s="448">
        <f>+sum!M71/население!K71</f>
        <v>21.84968407050216</v>
      </c>
      <c r="I71" s="448">
        <f>+sum!N71/население!L71</f>
        <v>36.188537211291703</v>
      </c>
      <c r="J71" s="448">
        <f>+sum!O71/население!M71</f>
        <v>20.730702963473465</v>
      </c>
      <c r="K71" s="448"/>
      <c r="L71" s="300">
        <f t="shared" si="10"/>
        <v>115.41913459061639</v>
      </c>
      <c r="M71" s="37">
        <f t="shared" si="10"/>
        <v>159.41620978406033</v>
      </c>
      <c r="N71" s="37">
        <f t="shared" si="10"/>
        <v>155.87224781180785</v>
      </c>
      <c r="O71" s="315">
        <f t="shared" si="10"/>
        <v>178.51943953856028</v>
      </c>
      <c r="P71" s="306">
        <f t="shared" si="13"/>
        <v>184.47516403454884</v>
      </c>
      <c r="Q71" s="306">
        <f t="shared" si="13"/>
        <v>305.53697328905969</v>
      </c>
      <c r="R71" s="300">
        <f t="shared" si="12"/>
        <v>18.831106811761721</v>
      </c>
      <c r="S71" s="37">
        <f t="shared" si="12"/>
        <v>19.865232901914109</v>
      </c>
      <c r="T71" s="37">
        <f t="shared" si="12"/>
        <v>29.74397550461979</v>
      </c>
      <c r="U71" s="37">
        <f t="shared" si="12"/>
        <v>24.824196927119768</v>
      </c>
      <c r="V71" s="315">
        <f t="shared" si="12"/>
        <v>30.195094382880043</v>
      </c>
      <c r="W71" s="334">
        <f t="shared" si="14"/>
        <v>33.483898499045104</v>
      </c>
      <c r="X71" s="325"/>
      <c r="Y71" s="327"/>
      <c r="Z71" s="327"/>
      <c r="AA71" s="327"/>
      <c r="AB71" s="327"/>
      <c r="AC71" s="345"/>
      <c r="AD71" s="327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292"/>
      <c r="AS71" s="292"/>
      <c r="AT71" s="345"/>
      <c r="AU71" s="345"/>
      <c r="AV71" s="345"/>
      <c r="AW71" s="345"/>
      <c r="AX71" s="351"/>
      <c r="AY71" s="351"/>
      <c r="AZ71" s="345"/>
      <c r="BA71" s="345"/>
      <c r="BB71" s="46"/>
      <c r="BC71" s="46"/>
      <c r="BD71" s="351"/>
      <c r="BE71" s="351"/>
      <c r="BF71" s="46"/>
      <c r="BG71" s="6"/>
      <c r="BH71" s="46"/>
      <c r="BI71" s="351"/>
      <c r="BJ71" s="351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6"/>
      <c r="DG71" s="206"/>
      <c r="DH71" s="206"/>
      <c r="DI71" s="206"/>
    </row>
    <row r="72" spans="1:113" ht="13.5" thickBot="1">
      <c r="A72" s="35"/>
      <c r="B72" s="130" t="s">
        <v>110</v>
      </c>
      <c r="C72" s="448">
        <f>+sum!H72/население!F72</f>
        <v>24.193858751279429</v>
      </c>
      <c r="D72" s="448">
        <f>+sum!I72/население!G72</f>
        <v>47.002781343602912</v>
      </c>
      <c r="E72" s="448">
        <f>+sum!J72/население!H72</f>
        <v>24.202592836739178</v>
      </c>
      <c r="F72" s="448">
        <f>+sum!K72/население!I72</f>
        <v>30.958106884057973</v>
      </c>
      <c r="G72" s="448">
        <f>+sum!L72/население!J72</f>
        <v>29.980098337625847</v>
      </c>
      <c r="H72" s="448">
        <f>+sum!M72/население!K72</f>
        <v>28.670811997073884</v>
      </c>
      <c r="I72" s="448">
        <f>+sum!N72/население!L72</f>
        <v>24.610809412981638</v>
      </c>
      <c r="J72" s="448">
        <f>+sum!O72/население!M72</f>
        <v>28.532734952481519</v>
      </c>
      <c r="K72" s="448"/>
      <c r="L72" s="300">
        <f t="shared" si="10"/>
        <v>194.27567064355657</v>
      </c>
      <c r="M72" s="37">
        <f t="shared" si="10"/>
        <v>100.03610042345679</v>
      </c>
      <c r="N72" s="37">
        <f t="shared" si="10"/>
        <v>127.958533619284</v>
      </c>
      <c r="O72" s="315">
        <f t="shared" si="10"/>
        <v>123.91615015128758</v>
      </c>
      <c r="P72" s="306">
        <f t="shared" si="13"/>
        <v>118.50450269970972</v>
      </c>
      <c r="Q72" s="306">
        <f t="shared" si="13"/>
        <v>101.72337396026236</v>
      </c>
      <c r="R72" s="300">
        <f t="shared" si="12"/>
        <v>38.465708042572899</v>
      </c>
      <c r="S72" s="37">
        <f t="shared" si="12"/>
        <v>68.301799914361609</v>
      </c>
      <c r="T72" s="37">
        <f t="shared" si="12"/>
        <v>38.125993854874835</v>
      </c>
      <c r="U72" s="37">
        <f t="shared" si="12"/>
        <v>41.626850010030921</v>
      </c>
      <c r="V72" s="315">
        <f t="shared" si="12"/>
        <v>42.813099796163712</v>
      </c>
      <c r="W72" s="334">
        <f t="shared" si="14"/>
        <v>43.937045299948963</v>
      </c>
      <c r="X72" s="325"/>
      <c r="Y72" s="327"/>
      <c r="Z72" s="327"/>
      <c r="AA72" s="327"/>
      <c r="AB72" s="327"/>
      <c r="AC72" s="345"/>
      <c r="AD72" s="327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  <c r="AP72" s="345"/>
      <c r="AQ72" s="345"/>
      <c r="AR72" s="292"/>
      <c r="AS72" s="292"/>
      <c r="AT72" s="345"/>
      <c r="AU72" s="345"/>
      <c r="AV72" s="345"/>
      <c r="AW72" s="345"/>
      <c r="AX72" s="351"/>
      <c r="AY72" s="351"/>
      <c r="AZ72" s="345"/>
      <c r="BA72" s="345"/>
      <c r="BB72" s="46"/>
      <c r="BC72" s="46"/>
      <c r="BD72" s="351"/>
      <c r="BE72" s="351"/>
      <c r="BF72" s="46"/>
      <c r="BG72" s="6"/>
      <c r="BH72" s="46"/>
      <c r="BI72" s="351"/>
      <c r="BJ72" s="351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</row>
    <row r="73" spans="1:113" ht="13.5" thickBot="1">
      <c r="A73" s="60"/>
      <c r="B73" s="132" t="s">
        <v>111</v>
      </c>
      <c r="C73" s="448">
        <f>+sum!H73/население!F73</f>
        <v>12.987778958554729</v>
      </c>
      <c r="D73" s="448">
        <f>+sum!I73/население!G73</f>
        <v>15.844859813084112</v>
      </c>
      <c r="E73" s="448">
        <f>+sum!J73/население!H73</f>
        <v>14.574772431729519</v>
      </c>
      <c r="F73" s="448">
        <f>+sum!K73/население!I73</f>
        <v>19.622041920216361</v>
      </c>
      <c r="G73" s="448">
        <f>+sum!L73/население!J73</f>
        <v>17.917424772568229</v>
      </c>
      <c r="H73" s="448">
        <f>+sum!M73/население!K73</f>
        <v>18.97887323943662</v>
      </c>
      <c r="I73" s="448">
        <f>+sum!N73/население!L73</f>
        <v>20.858171346292295</v>
      </c>
      <c r="J73" s="448">
        <f>+sum!O73/население!M73</f>
        <v>26.474809160305345</v>
      </c>
      <c r="K73" s="448"/>
      <c r="L73" s="300">
        <f t="shared" si="10"/>
        <v>121.99822512876611</v>
      </c>
      <c r="M73" s="37">
        <f t="shared" si="10"/>
        <v>112.21912906155119</v>
      </c>
      <c r="N73" s="37">
        <f t="shared" si="10"/>
        <v>151.08081206826981</v>
      </c>
      <c r="O73" s="315">
        <f t="shared" si="10"/>
        <v>137.95603412827151</v>
      </c>
      <c r="P73" s="306">
        <f t="shared" si="13"/>
        <v>146.12870530057569</v>
      </c>
      <c r="Q73" s="306">
        <f t="shared" si="13"/>
        <v>160.59844730074909</v>
      </c>
      <c r="R73" s="300">
        <f t="shared" si="12"/>
        <v>20.64921179697383</v>
      </c>
      <c r="S73" s="37">
        <f t="shared" si="12"/>
        <v>23.024859671877103</v>
      </c>
      <c r="T73" s="37">
        <f t="shared" si="12"/>
        <v>22.959427856209203</v>
      </c>
      <c r="U73" s="37">
        <f t="shared" si="12"/>
        <v>26.384164863905252</v>
      </c>
      <c r="V73" s="315">
        <f t="shared" si="12"/>
        <v>25.586990617555355</v>
      </c>
      <c r="W73" s="334">
        <f t="shared" si="14"/>
        <v>29.084478435707382</v>
      </c>
      <c r="X73" s="328"/>
      <c r="Y73" s="64"/>
      <c r="Z73" s="64"/>
      <c r="AA73" s="64"/>
      <c r="AB73" s="326"/>
      <c r="AC73" s="346"/>
      <c r="AD73" s="326"/>
      <c r="AE73" s="346"/>
      <c r="AF73" s="64"/>
      <c r="AG73" s="64"/>
      <c r="AH73" s="346"/>
      <c r="AI73" s="346"/>
      <c r="AJ73" s="64"/>
      <c r="AK73" s="64"/>
      <c r="AL73" s="346"/>
      <c r="AM73" s="346"/>
      <c r="AN73" s="64"/>
      <c r="AO73" s="64"/>
      <c r="AP73" s="346"/>
      <c r="AQ73" s="346"/>
      <c r="AR73" s="350"/>
      <c r="AS73" s="350"/>
      <c r="AT73" s="345"/>
      <c r="AU73" s="345"/>
      <c r="AV73" s="345"/>
      <c r="AW73" s="345"/>
      <c r="AX73" s="351"/>
      <c r="AY73" s="351"/>
      <c r="AZ73" s="345"/>
      <c r="BA73" s="345"/>
      <c r="BB73" s="46"/>
      <c r="BC73" s="46"/>
      <c r="BD73" s="351"/>
      <c r="BE73" s="351"/>
      <c r="BF73" s="46"/>
      <c r="BG73" s="6"/>
      <c r="BH73" s="46"/>
      <c r="BI73" s="351"/>
      <c r="BJ73" s="351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</row>
    <row r="74" spans="1:113" ht="13.5" thickBot="1">
      <c r="A74" s="60"/>
      <c r="B74" s="132" t="s">
        <v>112</v>
      </c>
      <c r="C74" s="448">
        <f>+sum!H74/население!F74</f>
        <v>12.978254393803992</v>
      </c>
      <c r="D74" s="448">
        <f>+sum!I74/население!G74</f>
        <v>16.184067796610169</v>
      </c>
      <c r="E74" s="448">
        <f>+sum!J74/население!H74</f>
        <v>15.92752613240418</v>
      </c>
      <c r="F74" s="448">
        <f>+sum!K74/население!I74</f>
        <v>19.637722419928824</v>
      </c>
      <c r="G74" s="448">
        <f>+sum!L74/население!J74</f>
        <v>24.391004715270221</v>
      </c>
      <c r="H74" s="448">
        <f>+sum!M74/население!K74</f>
        <v>20.85584604212055</v>
      </c>
      <c r="I74" s="448">
        <f>+sum!N74/население!L74</f>
        <v>23.878855444072837</v>
      </c>
      <c r="J74" s="448">
        <f>+sum!O74/население!M74</f>
        <v>33.862321635171618</v>
      </c>
      <c r="K74" s="448"/>
      <c r="L74" s="300">
        <f t="shared" si="10"/>
        <v>124.70142212913224</v>
      </c>
      <c r="M74" s="37">
        <f t="shared" si="10"/>
        <v>122.72471820253588</v>
      </c>
      <c r="N74" s="37">
        <f t="shared" si="10"/>
        <v>151.31250955678723</v>
      </c>
      <c r="O74" s="315">
        <f t="shared" si="10"/>
        <v>187.93748354104417</v>
      </c>
      <c r="P74" s="306">
        <f t="shared" si="13"/>
        <v>160.69839139597568</v>
      </c>
      <c r="Q74" s="306">
        <f t="shared" si="13"/>
        <v>183.99127278220831</v>
      </c>
      <c r="R74" s="300">
        <f t="shared" si="12"/>
        <v>20.634068733988268</v>
      </c>
      <c r="S74" s="37">
        <f t="shared" si="12"/>
        <v>23.517777647321637</v>
      </c>
      <c r="T74" s="37">
        <f t="shared" si="12"/>
        <v>25.090401162539884</v>
      </c>
      <c r="U74" s="37">
        <f t="shared" si="12"/>
        <v>26.405249157336293</v>
      </c>
      <c r="V74" s="315">
        <f t="shared" si="12"/>
        <v>34.831590852155259</v>
      </c>
      <c r="W74" s="334">
        <f t="shared" si="14"/>
        <v>31.960875486014594</v>
      </c>
      <c r="X74" s="328"/>
      <c r="Y74" s="64"/>
      <c r="Z74" s="64"/>
      <c r="AA74" s="64"/>
      <c r="AB74" s="326"/>
      <c r="AC74" s="346"/>
      <c r="AD74" s="326"/>
      <c r="AE74" s="346"/>
      <c r="AF74" s="64"/>
      <c r="AG74" s="64"/>
      <c r="AH74" s="346"/>
      <c r="AI74" s="346"/>
      <c r="AJ74" s="64"/>
      <c r="AK74" s="64"/>
      <c r="AL74" s="346"/>
      <c r="AM74" s="346"/>
      <c r="AN74" s="64"/>
      <c r="AO74" s="64"/>
      <c r="AP74" s="346"/>
      <c r="AQ74" s="346"/>
      <c r="AR74" s="350"/>
      <c r="AS74" s="350"/>
      <c r="AT74" s="345"/>
      <c r="AU74" s="345"/>
      <c r="AV74" s="345"/>
      <c r="AW74" s="345"/>
      <c r="AX74" s="351"/>
      <c r="AY74" s="351"/>
      <c r="AZ74" s="345"/>
      <c r="BA74" s="345"/>
      <c r="BB74" s="46"/>
      <c r="BC74" s="46"/>
      <c r="BD74" s="351"/>
      <c r="BE74" s="351"/>
      <c r="BF74" s="46"/>
      <c r="BG74" s="6"/>
      <c r="BH74" s="46"/>
      <c r="BI74" s="351"/>
      <c r="BJ74" s="351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  <c r="DE74" s="206"/>
      <c r="DF74" s="206"/>
      <c r="DG74" s="206"/>
      <c r="DH74" s="206"/>
      <c r="DI74" s="206"/>
    </row>
    <row r="75" spans="1:113" ht="13.5" thickBot="1">
      <c r="A75" s="60"/>
      <c r="B75" s="132" t="s">
        <v>113</v>
      </c>
      <c r="C75" s="448">
        <f>+sum!H75/население!F75</f>
        <v>8.5790018637399044</v>
      </c>
      <c r="D75" s="448">
        <f>+sum!I75/население!G75</f>
        <v>8.5827966881324755</v>
      </c>
      <c r="E75" s="448">
        <f>+sum!J75/население!H75</f>
        <v>9.5112107623318387</v>
      </c>
      <c r="F75" s="448">
        <f>+sum!K75/население!I75</f>
        <v>9.3104710763973646</v>
      </c>
      <c r="G75" s="448">
        <f>+sum!L75/население!J75</f>
        <v>11.431983907467941</v>
      </c>
      <c r="H75" s="448">
        <f>+sum!M75/население!K75</f>
        <v>10.81704834605598</v>
      </c>
      <c r="I75" s="448">
        <f>+sum!N75/население!L75</f>
        <v>13.591078066914498</v>
      </c>
      <c r="J75" s="448">
        <f>+sum!O75/население!M75</f>
        <v>15.52345013477089</v>
      </c>
      <c r="K75" s="448"/>
      <c r="L75" s="300">
        <f t="shared" si="10"/>
        <v>100.04423386837821</v>
      </c>
      <c r="M75" s="37">
        <f t="shared" si="10"/>
        <v>110.86616967099656</v>
      </c>
      <c r="N75" s="37">
        <f t="shared" si="10"/>
        <v>108.52627408497364</v>
      </c>
      <c r="O75" s="315">
        <f t="shared" si="10"/>
        <v>133.25540766911919</v>
      </c>
      <c r="P75" s="306">
        <f t="shared" si="13"/>
        <v>126.08749266946107</v>
      </c>
      <c r="Q75" s="306">
        <f t="shared" si="13"/>
        <v>158.42260303449385</v>
      </c>
      <c r="R75" s="300">
        <f t="shared" si="12"/>
        <v>13.639716771920762</v>
      </c>
      <c r="S75" s="37">
        <f t="shared" si="12"/>
        <v>12.472037725024002</v>
      </c>
      <c r="T75" s="37">
        <f t="shared" si="12"/>
        <v>14.982872517965292</v>
      </c>
      <c r="U75" s="37">
        <f t="shared" si="12"/>
        <v>12.519033688700876</v>
      </c>
      <c r="V75" s="315">
        <f t="shared" si="12"/>
        <v>16.325452384667585</v>
      </c>
      <c r="W75" s="334">
        <f t="shared" si="14"/>
        <v>16.576759083101837</v>
      </c>
      <c r="X75" s="328"/>
      <c r="Y75" s="64"/>
      <c r="Z75" s="64"/>
      <c r="AA75" s="64"/>
      <c r="AB75" s="326"/>
      <c r="AC75" s="346"/>
      <c r="AD75" s="326"/>
      <c r="AE75" s="346"/>
      <c r="AF75" s="64"/>
      <c r="AG75" s="64"/>
      <c r="AH75" s="346"/>
      <c r="AI75" s="346"/>
      <c r="AJ75" s="64"/>
      <c r="AK75" s="64"/>
      <c r="AL75" s="346"/>
      <c r="AM75" s="346"/>
      <c r="AN75" s="64"/>
      <c r="AO75" s="64"/>
      <c r="AP75" s="346"/>
      <c r="AQ75" s="346"/>
      <c r="AR75" s="350"/>
      <c r="AS75" s="350"/>
      <c r="AT75" s="345"/>
      <c r="AU75" s="345"/>
      <c r="AV75" s="345"/>
      <c r="AW75" s="345"/>
      <c r="AX75" s="351"/>
      <c r="AY75" s="351"/>
      <c r="AZ75" s="345"/>
      <c r="BA75" s="345"/>
      <c r="BB75" s="46"/>
      <c r="BC75" s="46"/>
      <c r="BD75" s="351"/>
      <c r="BE75" s="351"/>
      <c r="BF75" s="46"/>
      <c r="BG75" s="6"/>
      <c r="BH75" s="46"/>
      <c r="BI75" s="351"/>
      <c r="BJ75" s="351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  <c r="DE75" s="206"/>
      <c r="DF75" s="206"/>
      <c r="DG75" s="206"/>
      <c r="DH75" s="206"/>
      <c r="DI75" s="206"/>
    </row>
    <row r="76" spans="1:113" ht="13.5" thickBot="1">
      <c r="A76" s="35"/>
      <c r="B76" s="130" t="s">
        <v>114</v>
      </c>
      <c r="C76" s="448">
        <f>+sum!H76/население!F76</f>
        <v>18.853972481136264</v>
      </c>
      <c r="D76" s="448">
        <f>+sum!I76/население!G76</f>
        <v>25.408560311284045</v>
      </c>
      <c r="E76" s="448">
        <f>+sum!J76/население!H76</f>
        <v>25.507035175879398</v>
      </c>
      <c r="F76" s="448">
        <f>+sum!K76/население!I76</f>
        <v>44.336251287332644</v>
      </c>
      <c r="G76" s="448">
        <f>+sum!L76/население!J76</f>
        <v>36.107291666666669</v>
      </c>
      <c r="H76" s="448">
        <f>+sum!M76/население!K76</f>
        <v>37.208245243128964</v>
      </c>
      <c r="I76" s="448">
        <f>+sum!N76/население!L76</f>
        <v>36.91007000538503</v>
      </c>
      <c r="J76" s="448">
        <f>+sum!O76/население!M76</f>
        <v>32.755605381165921</v>
      </c>
      <c r="K76" s="448"/>
      <c r="L76" s="300">
        <f t="shared" si="10"/>
        <v>134.76502279138128</v>
      </c>
      <c r="M76" s="37">
        <f t="shared" si="10"/>
        <v>135.28732579513226</v>
      </c>
      <c r="N76" s="37">
        <f t="shared" si="10"/>
        <v>235.15601994058204</v>
      </c>
      <c r="O76" s="315">
        <f t="shared" si="10"/>
        <v>191.51025972267996</v>
      </c>
      <c r="P76" s="306">
        <f t="shared" si="13"/>
        <v>197.34963165113598</v>
      </c>
      <c r="Q76" s="306">
        <f t="shared" si="13"/>
        <v>195.76813343879766</v>
      </c>
      <c r="R76" s="300">
        <f t="shared" si="12"/>
        <v>29.975846695547869</v>
      </c>
      <c r="S76" s="37">
        <f t="shared" si="12"/>
        <v>36.922291679011622</v>
      </c>
      <c r="T76" s="37">
        <f t="shared" si="12"/>
        <v>40.180862973302695</v>
      </c>
      <c r="U76" s="37">
        <f t="shared" si="12"/>
        <v>59.615353395372694</v>
      </c>
      <c r="V76" s="315">
        <f t="shared" si="12"/>
        <v>51.56304239182856</v>
      </c>
      <c r="W76" s="334">
        <f t="shared" si="14"/>
        <v>57.020371691803362</v>
      </c>
      <c r="X76" s="325"/>
      <c r="Y76" s="327"/>
      <c r="Z76" s="327"/>
      <c r="AA76" s="327"/>
      <c r="AB76" s="327"/>
      <c r="AC76" s="345"/>
      <c r="AD76" s="327"/>
      <c r="AE76" s="345"/>
      <c r="AF76" s="345"/>
      <c r="AG76" s="345"/>
      <c r="AH76" s="345"/>
      <c r="AI76" s="345"/>
      <c r="AJ76" s="345"/>
      <c r="AK76" s="345"/>
      <c r="AL76" s="345"/>
      <c r="AM76" s="345"/>
      <c r="AN76" s="345"/>
      <c r="AO76" s="345"/>
      <c r="AP76" s="345"/>
      <c r="AQ76" s="345"/>
      <c r="AR76" s="292"/>
      <c r="AS76" s="292"/>
      <c r="AT76" s="345"/>
      <c r="AU76" s="345"/>
      <c r="AV76" s="345"/>
      <c r="AW76" s="345"/>
      <c r="AX76" s="351"/>
      <c r="AY76" s="351"/>
      <c r="AZ76" s="345"/>
      <c r="BA76" s="345"/>
      <c r="BB76" s="46"/>
      <c r="BC76" s="46"/>
      <c r="BD76" s="351"/>
      <c r="BE76" s="351"/>
      <c r="BF76" s="46"/>
      <c r="BG76" s="6"/>
      <c r="BH76" s="46"/>
      <c r="BI76" s="351"/>
      <c r="BJ76" s="351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</row>
    <row r="77" spans="1:113" ht="13.5" thickBot="1">
      <c r="A77" s="56"/>
      <c r="B77" s="131" t="s">
        <v>115</v>
      </c>
      <c r="C77" s="449">
        <f>+sum!H77/население!F77</f>
        <v>35.542896225255134</v>
      </c>
      <c r="D77" s="449">
        <f>+sum!I77/население!G77</f>
        <v>37.271566217095881</v>
      </c>
      <c r="E77" s="449">
        <f>+sum!J77/население!H77</f>
        <v>38.589303072335873</v>
      </c>
      <c r="F77" s="449">
        <f>+sum!K77/население!I77</f>
        <v>37.527732866627773</v>
      </c>
      <c r="G77" s="449">
        <f>+sum!L77/население!J77</f>
        <v>41.451612720752109</v>
      </c>
      <c r="H77" s="449">
        <f>+sum!M77/население!K77</f>
        <v>43.643015980919678</v>
      </c>
      <c r="I77" s="449">
        <f>+sum!N77/население!L77</f>
        <v>58.254819916195984</v>
      </c>
      <c r="J77" s="449">
        <f>+sum!O77/население!M77</f>
        <v>52.541797216939841</v>
      </c>
      <c r="K77" s="449"/>
      <c r="L77" s="299">
        <f t="shared" ref="L77:O140" si="15">+D77/$C77*100</f>
        <v>104.86361601172061</v>
      </c>
      <c r="M77" s="25">
        <f t="shared" si="15"/>
        <v>108.57107093291994</v>
      </c>
      <c r="N77" s="25">
        <f t="shared" si="15"/>
        <v>105.5843413232102</v>
      </c>
      <c r="O77" s="314">
        <f t="shared" si="15"/>
        <v>116.62418407900736</v>
      </c>
      <c r="P77" s="310">
        <f t="shared" si="13"/>
        <v>122.78970094144712</v>
      </c>
      <c r="Q77" s="310">
        <f t="shared" si="13"/>
        <v>163.90003658397092</v>
      </c>
      <c r="R77" s="299">
        <f t="shared" si="12"/>
        <v>56.509492067520249</v>
      </c>
      <c r="S77" s="25">
        <f t="shared" si="12"/>
        <v>54.160945065039968</v>
      </c>
      <c r="T77" s="25">
        <f t="shared" si="12"/>
        <v>60.789170058111949</v>
      </c>
      <c r="U77" s="25">
        <f t="shared" si="12"/>
        <v>50.460492080672559</v>
      </c>
      <c r="V77" s="314">
        <f t="shared" si="12"/>
        <v>59.195003703447732</v>
      </c>
      <c r="W77" s="333">
        <f t="shared" si="14"/>
        <v>66.881439227314772</v>
      </c>
      <c r="X77" s="323"/>
      <c r="Y77" s="324"/>
      <c r="Z77" s="324"/>
      <c r="AA77" s="324"/>
      <c r="AB77" s="324"/>
      <c r="AC77" s="344"/>
      <c r="AD77" s="32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3"/>
      <c r="AS77" s="343"/>
      <c r="AT77" s="344"/>
      <c r="AU77" s="344"/>
      <c r="AV77" s="344"/>
      <c r="AW77" s="344"/>
      <c r="AX77" s="343"/>
      <c r="AY77" s="343"/>
      <c r="AZ77" s="344"/>
      <c r="BA77" s="344"/>
      <c r="BB77" s="93"/>
      <c r="BC77" s="93"/>
      <c r="BD77" s="343"/>
      <c r="BE77" s="343"/>
      <c r="BF77" s="93"/>
      <c r="BG77" s="26"/>
      <c r="BH77" s="93"/>
      <c r="BI77" s="343"/>
      <c r="BJ77" s="343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  <c r="DH77" s="206"/>
      <c r="DI77" s="206"/>
    </row>
    <row r="78" spans="1:113" ht="13.5" thickBot="1">
      <c r="A78" s="35"/>
      <c r="B78" s="130" t="s">
        <v>116</v>
      </c>
      <c r="C78" s="448">
        <f>+sum!H78/население!F78</f>
        <v>8.9495715227422536</v>
      </c>
      <c r="D78" s="448">
        <f>+sum!I78/население!G78</f>
        <v>9.941660826909601</v>
      </c>
      <c r="E78" s="448">
        <f>+sum!J78/население!H78</f>
        <v>11.120170152428217</v>
      </c>
      <c r="F78" s="448">
        <f>+sum!K78/население!I78</f>
        <v>19.404423664808487</v>
      </c>
      <c r="G78" s="448">
        <f>+sum!L78/население!J78</f>
        <v>13.227181269434791</v>
      </c>
      <c r="H78" s="448">
        <f>+sum!M78/население!K78</f>
        <v>11.92802338326635</v>
      </c>
      <c r="I78" s="448">
        <f>+sum!N78/население!L78</f>
        <v>15.415550595238095</v>
      </c>
      <c r="J78" s="448">
        <f>+sum!O78/население!M78</f>
        <v>17.280330020626288</v>
      </c>
      <c r="K78" s="448"/>
      <c r="L78" s="300">
        <f t="shared" si="15"/>
        <v>111.08532739971176</v>
      </c>
      <c r="M78" s="37">
        <f t="shared" si="15"/>
        <v>124.25365978885286</v>
      </c>
      <c r="N78" s="37">
        <f t="shared" si="15"/>
        <v>216.81958309958</v>
      </c>
      <c r="O78" s="315">
        <f t="shared" si="15"/>
        <v>147.79681056039905</v>
      </c>
      <c r="P78" s="306">
        <f t="shared" si="13"/>
        <v>133.28038502128717</v>
      </c>
      <c r="Q78" s="306">
        <f t="shared" si="13"/>
        <v>172.2490351193326</v>
      </c>
      <c r="R78" s="300">
        <f t="shared" si="12"/>
        <v>14.228883818779972</v>
      </c>
      <c r="S78" s="37">
        <f t="shared" si="12"/>
        <v>14.44666271240655</v>
      </c>
      <c r="T78" s="37">
        <f t="shared" si="12"/>
        <v>17.517442935000929</v>
      </c>
      <c r="U78" s="37">
        <f t="shared" si="12"/>
        <v>26.091551284165561</v>
      </c>
      <c r="V78" s="315">
        <f t="shared" si="12"/>
        <v>18.889085196880135</v>
      </c>
      <c r="W78" s="334">
        <f t="shared" si="14"/>
        <v>18.279290582454081</v>
      </c>
      <c r="X78" s="325"/>
      <c r="Y78" s="327"/>
      <c r="Z78" s="327"/>
      <c r="AA78" s="327"/>
      <c r="AB78" s="327"/>
      <c r="AC78" s="345"/>
      <c r="AD78" s="327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5"/>
      <c r="AR78" s="292"/>
      <c r="AS78" s="292"/>
      <c r="AT78" s="345"/>
      <c r="AU78" s="345"/>
      <c r="AV78" s="345"/>
      <c r="AW78" s="345"/>
      <c r="AX78" s="292"/>
      <c r="AY78" s="292"/>
      <c r="AZ78" s="345"/>
      <c r="BA78" s="345"/>
      <c r="BB78" s="46"/>
      <c r="BC78" s="46"/>
      <c r="BD78" s="292"/>
      <c r="BE78" s="292"/>
      <c r="BF78" s="347"/>
      <c r="BG78" s="6"/>
      <c r="BH78" s="46"/>
      <c r="BI78" s="292"/>
      <c r="BJ78" s="292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</row>
    <row r="79" spans="1:113" ht="13.5" thickBot="1">
      <c r="A79" s="35"/>
      <c r="B79" s="130" t="s">
        <v>117</v>
      </c>
      <c r="C79" s="448">
        <f>+sum!H79/население!F79</f>
        <v>13.317460908413999</v>
      </c>
      <c r="D79" s="448">
        <f>+sum!I79/население!G79</f>
        <v>16.27090901669456</v>
      </c>
      <c r="E79" s="448">
        <f>+sum!J79/население!H79</f>
        <v>23.862848873268554</v>
      </c>
      <c r="F79" s="448">
        <f>+sum!K79/население!I79</f>
        <v>23.54697873770905</v>
      </c>
      <c r="G79" s="448">
        <f>+sum!L79/население!J79</f>
        <v>22.13182867401898</v>
      </c>
      <c r="H79" s="448">
        <f>+sum!M79/население!K79</f>
        <v>24.402625536155281</v>
      </c>
      <c r="I79" s="448">
        <f>+sum!N79/население!L79</f>
        <v>40.397641299510461</v>
      </c>
      <c r="J79" s="448">
        <f>+sum!O79/население!M79</f>
        <v>37.805063176074903</v>
      </c>
      <c r="K79" s="448"/>
      <c r="L79" s="300">
        <f t="shared" si="15"/>
        <v>122.17726133075837</v>
      </c>
      <c r="M79" s="37">
        <f t="shared" si="15"/>
        <v>179.18467369550874</v>
      </c>
      <c r="N79" s="37">
        <f t="shared" si="15"/>
        <v>176.81282415352931</v>
      </c>
      <c r="O79" s="315">
        <f t="shared" si="15"/>
        <v>166.18654881904737</v>
      </c>
      <c r="P79" s="306">
        <f t="shared" si="13"/>
        <v>183.23782366605371</v>
      </c>
      <c r="Q79" s="306">
        <f t="shared" si="13"/>
        <v>303.34341942004232</v>
      </c>
      <c r="R79" s="300">
        <f t="shared" si="12"/>
        <v>21.173371657563337</v>
      </c>
      <c r="S79" s="37">
        <f t="shared" si="12"/>
        <v>23.643970427173596</v>
      </c>
      <c r="T79" s="37">
        <f t="shared" si="12"/>
        <v>37.590800111341323</v>
      </c>
      <c r="U79" s="37">
        <f t="shared" si="12"/>
        <v>31.661708378193943</v>
      </c>
      <c r="V79" s="315">
        <f t="shared" si="12"/>
        <v>31.605372971815548</v>
      </c>
      <c r="W79" s="334">
        <f t="shared" si="14"/>
        <v>37.396194559441547</v>
      </c>
      <c r="X79" s="325"/>
      <c r="Y79" s="327"/>
      <c r="Z79" s="327"/>
      <c r="AA79" s="327"/>
      <c r="AB79" s="327"/>
      <c r="AC79" s="345"/>
      <c r="AD79" s="327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  <c r="AP79" s="345"/>
      <c r="AQ79" s="345"/>
      <c r="AR79" s="292"/>
      <c r="AS79" s="292"/>
      <c r="AT79" s="345"/>
      <c r="AU79" s="345"/>
      <c r="AV79" s="345"/>
      <c r="AW79" s="345"/>
      <c r="AX79" s="292"/>
      <c r="AY79" s="292"/>
      <c r="AZ79" s="345"/>
      <c r="BA79" s="345"/>
      <c r="BB79" s="46"/>
      <c r="BC79" s="46"/>
      <c r="BD79" s="292"/>
      <c r="BE79" s="292"/>
      <c r="BF79" s="347"/>
      <c r="BG79" s="6"/>
      <c r="BH79" s="46"/>
      <c r="BI79" s="292"/>
      <c r="BJ79" s="292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6"/>
    </row>
    <row r="80" spans="1:113" ht="13.5" thickBot="1">
      <c r="A80" s="35"/>
      <c r="B80" s="130" t="s">
        <v>115</v>
      </c>
      <c r="C80" s="448">
        <f>+sum!H80/население!F80</f>
        <v>47.087367931424012</v>
      </c>
      <c r="D80" s="448">
        <f>+sum!I80/население!G80</f>
        <v>44.868559053080347</v>
      </c>
      <c r="E80" s="448">
        <f>+sum!J80/население!H80</f>
        <v>43.290917390582635</v>
      </c>
      <c r="F80" s="448">
        <f>+sum!K80/население!I80</f>
        <v>40.00099928220574</v>
      </c>
      <c r="G80" s="448">
        <f>+sum!L80/население!J80</f>
        <v>45.339206858978038</v>
      </c>
      <c r="H80" s="448">
        <f>+sum!M80/население!K80</f>
        <v>50.29566996349935</v>
      </c>
      <c r="I80" s="448">
        <f>+sum!N80/население!L80</f>
        <v>60.158576739245888</v>
      </c>
      <c r="J80" s="448">
        <f>+sum!O80/население!M80</f>
        <v>58.255749022014264</v>
      </c>
      <c r="K80" s="448"/>
      <c r="L80" s="300">
        <f t="shared" si="15"/>
        <v>95.287889351609039</v>
      </c>
      <c r="M80" s="37">
        <f t="shared" si="15"/>
        <v>91.937433100167411</v>
      </c>
      <c r="N80" s="37">
        <f t="shared" si="15"/>
        <v>84.950595116001068</v>
      </c>
      <c r="O80" s="315">
        <f t="shared" si="15"/>
        <v>96.287409661563757</v>
      </c>
      <c r="P80" s="306">
        <f t="shared" si="13"/>
        <v>106.81350895796038</v>
      </c>
      <c r="Q80" s="306">
        <f t="shared" si="13"/>
        <v>127.75948068887226</v>
      </c>
      <c r="R80" s="300">
        <f t="shared" si="12"/>
        <v>74.863996105936707</v>
      </c>
      <c r="S80" s="37">
        <f t="shared" si="12"/>
        <v>65.200468042223747</v>
      </c>
      <c r="T80" s="37">
        <f t="shared" si="12"/>
        <v>68.195554977886459</v>
      </c>
      <c r="U80" s="37">
        <f t="shared" si="12"/>
        <v>53.786092399247842</v>
      </c>
      <c r="V80" s="315">
        <f t="shared" si="12"/>
        <v>64.746685153336813</v>
      </c>
      <c r="W80" s="334">
        <f t="shared" si="14"/>
        <v>77.076405432922087</v>
      </c>
      <c r="X80" s="325"/>
      <c r="Y80" s="327"/>
      <c r="Z80" s="327"/>
      <c r="AA80" s="327"/>
      <c r="AB80" s="327"/>
      <c r="AC80" s="345"/>
      <c r="AD80" s="327"/>
      <c r="AE80" s="345"/>
      <c r="AF80" s="345"/>
      <c r="AG80" s="345"/>
      <c r="AH80" s="345"/>
      <c r="AI80" s="345"/>
      <c r="AJ80" s="345"/>
      <c r="AK80" s="345"/>
      <c r="AL80" s="345"/>
      <c r="AM80" s="345"/>
      <c r="AN80" s="345"/>
      <c r="AO80" s="345"/>
      <c r="AP80" s="345"/>
      <c r="AQ80" s="345"/>
      <c r="AR80" s="292"/>
      <c r="AS80" s="292"/>
      <c r="AT80" s="345"/>
      <c r="AU80" s="345"/>
      <c r="AV80" s="345"/>
      <c r="AW80" s="345"/>
      <c r="AX80" s="292"/>
      <c r="AY80" s="292"/>
      <c r="AZ80" s="345"/>
      <c r="BA80" s="345"/>
      <c r="BB80" s="46"/>
      <c r="BC80" s="46"/>
      <c r="BD80" s="292"/>
      <c r="BE80" s="292"/>
      <c r="BF80" s="347"/>
      <c r="BG80" s="6"/>
      <c r="BH80" s="46"/>
      <c r="BI80" s="292"/>
      <c r="BJ80" s="292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6"/>
      <c r="CJ80" s="206"/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6"/>
    </row>
    <row r="81" spans="1:113" ht="13.5" thickBot="1">
      <c r="A81" s="35"/>
      <c r="B81" s="130" t="s">
        <v>118</v>
      </c>
      <c r="C81" s="448">
        <f>+sum!H81/население!F81</f>
        <v>80.301418119411068</v>
      </c>
      <c r="D81" s="448">
        <f>+sum!I81/население!G81</f>
        <v>92.252192462668873</v>
      </c>
      <c r="E81" s="448">
        <f>+sum!J81/население!H81</f>
        <v>89.124976039869651</v>
      </c>
      <c r="F81" s="448">
        <f>+sum!K81/население!I81</f>
        <v>97.031358716660222</v>
      </c>
      <c r="G81" s="448">
        <f>+sum!L81/население!J81</f>
        <v>113.41324167519868</v>
      </c>
      <c r="H81" s="448">
        <f>+sum!M81/население!K81</f>
        <v>111.79094421876547</v>
      </c>
      <c r="I81" s="448">
        <f>+sum!N81/население!L81</f>
        <v>168.70052690242173</v>
      </c>
      <c r="J81" s="448">
        <f>+sum!O81/население!M81</f>
        <v>127.11851009970553</v>
      </c>
      <c r="K81" s="448"/>
      <c r="L81" s="300">
        <f t="shared" si="15"/>
        <v>114.88239513464953</v>
      </c>
      <c r="M81" s="37">
        <f t="shared" si="15"/>
        <v>110.98804744311943</v>
      </c>
      <c r="N81" s="37">
        <f t="shared" si="15"/>
        <v>120.83392919957048</v>
      </c>
      <c r="O81" s="315">
        <f t="shared" si="15"/>
        <v>141.23441943023863</v>
      </c>
      <c r="P81" s="306">
        <f t="shared" si="13"/>
        <v>139.2141593969466</v>
      </c>
      <c r="Q81" s="306">
        <f t="shared" si="13"/>
        <v>210.08411912671087</v>
      </c>
      <c r="R81" s="300">
        <f t="shared" si="12"/>
        <v>127.67086625330049</v>
      </c>
      <c r="S81" s="37">
        <f t="shared" si="12"/>
        <v>134.05570077192789</v>
      </c>
      <c r="T81" s="37">
        <f t="shared" si="12"/>
        <v>140.39728353624395</v>
      </c>
      <c r="U81" s="37">
        <f t="shared" si="12"/>
        <v>130.47018122570927</v>
      </c>
      <c r="V81" s="315">
        <f t="shared" si="12"/>
        <v>161.95985681450676</v>
      </c>
      <c r="W81" s="334">
        <f t="shared" si="14"/>
        <v>171.31582393847989</v>
      </c>
      <c r="X81" s="325"/>
      <c r="Y81" s="327"/>
      <c r="Z81" s="327"/>
      <c r="AA81" s="327"/>
      <c r="AB81" s="327"/>
      <c r="AC81" s="345"/>
      <c r="AD81" s="327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292"/>
      <c r="AS81" s="292"/>
      <c r="AT81" s="345"/>
      <c r="AU81" s="345"/>
      <c r="AV81" s="345"/>
      <c r="AW81" s="345"/>
      <c r="AX81" s="292"/>
      <c r="AY81" s="292"/>
      <c r="AZ81" s="345"/>
      <c r="BA81" s="345"/>
      <c r="BB81" s="46"/>
      <c r="BC81" s="46"/>
      <c r="BD81" s="292"/>
      <c r="BE81" s="292"/>
      <c r="BF81" s="347"/>
      <c r="BG81" s="6"/>
      <c r="BH81" s="46"/>
      <c r="BI81" s="292"/>
      <c r="BJ81" s="292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6"/>
    </row>
    <row r="82" spans="1:113" ht="13.5" thickBot="1">
      <c r="A82" s="35"/>
      <c r="B82" s="130" t="s">
        <v>119</v>
      </c>
      <c r="C82" s="448">
        <f>+sum!H82/население!F82</f>
        <v>11.98292824074074</v>
      </c>
      <c r="D82" s="448">
        <f>+sum!I82/население!G82</f>
        <v>13.137377815554611</v>
      </c>
      <c r="E82" s="448">
        <f>+sum!J82/население!H82</f>
        <v>14.575317409081128</v>
      </c>
      <c r="F82" s="448">
        <f>+sum!K82/население!I82</f>
        <v>15.884919762585184</v>
      </c>
      <c r="G82" s="448">
        <f>+sum!L82/население!J82</f>
        <v>13.898751115075825</v>
      </c>
      <c r="H82" s="448">
        <f>+sum!M82/население!K82</f>
        <v>13.866578599735799</v>
      </c>
      <c r="I82" s="448">
        <f>+sum!N82/население!L82</f>
        <v>14.499721510526902</v>
      </c>
      <c r="J82" s="448">
        <f>+sum!O82/население!M82</f>
        <v>19.957780597531436</v>
      </c>
      <c r="K82" s="448"/>
      <c r="L82" s="300">
        <f t="shared" si="15"/>
        <v>109.63411907023577</v>
      </c>
      <c r="M82" s="37">
        <f t="shared" si="15"/>
        <v>121.63402063551149</v>
      </c>
      <c r="N82" s="37">
        <f t="shared" si="15"/>
        <v>132.56292154515344</v>
      </c>
      <c r="O82" s="315">
        <f t="shared" si="15"/>
        <v>115.9879358020478</v>
      </c>
      <c r="P82" s="306">
        <f t="shared" si="13"/>
        <v>115.71944954648762</v>
      </c>
      <c r="Q82" s="306">
        <f t="shared" si="13"/>
        <v>121.00315731867039</v>
      </c>
      <c r="R82" s="300">
        <f t="shared" si="12"/>
        <v>19.051604125739548</v>
      </c>
      <c r="S82" s="37">
        <f t="shared" si="12"/>
        <v>19.09049901532067</v>
      </c>
      <c r="T82" s="37">
        <f t="shared" si="12"/>
        <v>22.960286351135704</v>
      </c>
      <c r="U82" s="37">
        <f t="shared" si="12"/>
        <v>21.359160456901769</v>
      </c>
      <c r="V82" s="315">
        <f t="shared" si="12"/>
        <v>19.848120971137064</v>
      </c>
      <c r="W82" s="334">
        <f t="shared" si="14"/>
        <v>21.250060589636416</v>
      </c>
      <c r="X82" s="325"/>
      <c r="Y82" s="327"/>
      <c r="Z82" s="327"/>
      <c r="AA82" s="327"/>
      <c r="AB82" s="327"/>
      <c r="AC82" s="345"/>
      <c r="AD82" s="327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292"/>
      <c r="AS82" s="292"/>
      <c r="AT82" s="345"/>
      <c r="AU82" s="345"/>
      <c r="AV82" s="345"/>
      <c r="AW82" s="345"/>
      <c r="AX82" s="292"/>
      <c r="AY82" s="292"/>
      <c r="AZ82" s="345"/>
      <c r="BA82" s="345"/>
      <c r="BB82" s="46"/>
      <c r="BC82" s="46"/>
      <c r="BD82" s="292"/>
      <c r="BE82" s="292"/>
      <c r="BF82" s="347"/>
      <c r="BG82" s="6"/>
      <c r="BH82" s="46"/>
      <c r="BI82" s="292"/>
      <c r="BJ82" s="292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  <c r="DF82" s="206"/>
      <c r="DG82" s="206"/>
      <c r="DH82" s="206"/>
      <c r="DI82" s="206"/>
    </row>
    <row r="83" spans="1:113" ht="13.5" thickBot="1">
      <c r="A83" s="35"/>
      <c r="B83" s="130" t="s">
        <v>120</v>
      </c>
      <c r="C83" s="448">
        <f>+sum!H83/население!F83</f>
        <v>28.117662765341997</v>
      </c>
      <c r="D83" s="448">
        <f>+sum!I83/население!G83</f>
        <v>28.903040681260702</v>
      </c>
      <c r="E83" s="448">
        <f>+sum!J83/население!H83</f>
        <v>38.573635378891346</v>
      </c>
      <c r="F83" s="448">
        <f>+sum!K83/население!I83</f>
        <v>30.730408879065969</v>
      </c>
      <c r="G83" s="448">
        <f>+sum!L83/население!J83</f>
        <v>32.476936680257403</v>
      </c>
      <c r="H83" s="448">
        <f>+sum!M83/население!K83</f>
        <v>34.488604558176732</v>
      </c>
      <c r="I83" s="448">
        <f>+sum!N83/население!L83</f>
        <v>42.867195140783444</v>
      </c>
      <c r="J83" s="448">
        <f>+sum!O83/население!M83</f>
        <v>40.856509812196663</v>
      </c>
      <c r="K83" s="448"/>
      <c r="L83" s="300">
        <f t="shared" si="15"/>
        <v>102.79318349634225</v>
      </c>
      <c r="M83" s="37">
        <f t="shared" si="15"/>
        <v>137.18649270677449</v>
      </c>
      <c r="N83" s="37">
        <f t="shared" si="15"/>
        <v>109.29218810087038</v>
      </c>
      <c r="O83" s="315">
        <f t="shared" si="15"/>
        <v>115.5036851792983</v>
      </c>
      <c r="P83" s="306">
        <f t="shared" si="13"/>
        <v>122.65814853106353</v>
      </c>
      <c r="Q83" s="306">
        <f t="shared" si="13"/>
        <v>152.4564665937377</v>
      </c>
      <c r="R83" s="300">
        <f t="shared" si="12"/>
        <v>44.70414653115111</v>
      </c>
      <c r="S83" s="37">
        <f t="shared" si="12"/>
        <v>42.000274134773129</v>
      </c>
      <c r="T83" s="37">
        <f t="shared" si="12"/>
        <v>60.764488967618234</v>
      </c>
      <c r="U83" s="37">
        <f t="shared" si="12"/>
        <v>41.320683010321183</v>
      </c>
      <c r="V83" s="315">
        <f t="shared" si="12"/>
        <v>46.378711487430699</v>
      </c>
      <c r="W83" s="334">
        <f t="shared" si="14"/>
        <v>52.852614741406356</v>
      </c>
      <c r="X83" s="325"/>
      <c r="Y83" s="327"/>
      <c r="Z83" s="327"/>
      <c r="AA83" s="327"/>
      <c r="AB83" s="327"/>
      <c r="AC83" s="345"/>
      <c r="AD83" s="327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292"/>
      <c r="AS83" s="292"/>
      <c r="AT83" s="345"/>
      <c r="AU83" s="345"/>
      <c r="AV83" s="345"/>
      <c r="AW83" s="345"/>
      <c r="AX83" s="292"/>
      <c r="AY83" s="292"/>
      <c r="AZ83" s="345"/>
      <c r="BA83" s="345"/>
      <c r="BB83" s="46"/>
      <c r="BC83" s="46"/>
      <c r="BD83" s="292"/>
      <c r="BE83" s="292"/>
      <c r="BF83" s="347"/>
      <c r="BG83" s="6"/>
      <c r="BH83" s="46"/>
      <c r="BI83" s="292"/>
      <c r="BJ83" s="292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206"/>
      <c r="DG83" s="206"/>
      <c r="DH83" s="206"/>
      <c r="DI83" s="206"/>
    </row>
    <row r="84" spans="1:113" ht="13.5" thickBot="1">
      <c r="A84" s="35"/>
      <c r="B84" s="130" t="s">
        <v>121</v>
      </c>
      <c r="C84" s="448">
        <f>+sum!H84/население!F84</f>
        <v>15.642015440877692</v>
      </c>
      <c r="D84" s="448">
        <f>+sum!I84/население!G84</f>
        <v>12.32096302208034</v>
      </c>
      <c r="E84" s="448">
        <f>+sum!J84/население!H84</f>
        <v>15.504068348250611</v>
      </c>
      <c r="F84" s="448">
        <f>+sum!K84/население!I84</f>
        <v>13.833125260091553</v>
      </c>
      <c r="G84" s="448">
        <f>+sum!L84/население!J84</f>
        <v>18.909751924721984</v>
      </c>
      <c r="H84" s="448">
        <f>+sum!M84/население!K84</f>
        <v>17.820373364692049</v>
      </c>
      <c r="I84" s="448">
        <f>+sum!N84/население!L84</f>
        <v>23.951533742331289</v>
      </c>
      <c r="J84" s="448">
        <f>+sum!O84/население!M84</f>
        <v>22.164902858948032</v>
      </c>
      <c r="K84" s="448"/>
      <c r="L84" s="300">
        <f t="shared" si="15"/>
        <v>78.768385497700265</v>
      </c>
      <c r="M84" s="37">
        <f t="shared" si="15"/>
        <v>99.118098986997666</v>
      </c>
      <c r="N84" s="37">
        <f t="shared" si="15"/>
        <v>88.43569623349866</v>
      </c>
      <c r="O84" s="315">
        <f t="shared" si="15"/>
        <v>120.89076370110612</v>
      </c>
      <c r="P84" s="306">
        <f t="shared" si="13"/>
        <v>113.92632510847417</v>
      </c>
      <c r="Q84" s="306">
        <f t="shared" si="13"/>
        <v>153.12306673562099</v>
      </c>
      <c r="R84" s="300">
        <f t="shared" si="12"/>
        <v>24.869170533385883</v>
      </c>
      <c r="S84" s="37">
        <f t="shared" si="12"/>
        <v>17.904130926518327</v>
      </c>
      <c r="T84" s="37">
        <f t="shared" si="12"/>
        <v>24.423334250108482</v>
      </c>
      <c r="U84" s="37">
        <f t="shared" si="12"/>
        <v>18.60027916204163</v>
      </c>
      <c r="V84" s="315">
        <f t="shared" si="12"/>
        <v>27.004084081264324</v>
      </c>
      <c r="W84" s="334">
        <f t="shared" si="14"/>
        <v>27.309116737481592</v>
      </c>
      <c r="X84" s="325"/>
      <c r="Y84" s="327"/>
      <c r="Z84" s="327"/>
      <c r="AA84" s="327"/>
      <c r="AB84" s="327"/>
      <c r="AC84" s="345"/>
      <c r="AD84" s="327"/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  <c r="AP84" s="345"/>
      <c r="AQ84" s="345"/>
      <c r="AR84" s="292"/>
      <c r="AS84" s="292"/>
      <c r="AT84" s="345"/>
      <c r="AU84" s="345"/>
      <c r="AV84" s="345"/>
      <c r="AW84" s="345"/>
      <c r="AX84" s="292"/>
      <c r="AY84" s="292"/>
      <c r="AZ84" s="345"/>
      <c r="BA84" s="345"/>
      <c r="BB84" s="46"/>
      <c r="BC84" s="46"/>
      <c r="BD84" s="292"/>
      <c r="BE84" s="292"/>
      <c r="BF84" s="347"/>
      <c r="BG84" s="6"/>
      <c r="BH84" s="46"/>
      <c r="BI84" s="292"/>
      <c r="BJ84" s="292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06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  <c r="CN84" s="206"/>
      <c r="CO84" s="206"/>
      <c r="CP84" s="206"/>
      <c r="CQ84" s="206"/>
      <c r="CR84" s="206"/>
      <c r="CS84" s="206"/>
      <c r="CT84" s="206"/>
      <c r="CU84" s="206"/>
      <c r="CV84" s="206"/>
      <c r="CW84" s="206"/>
      <c r="CX84" s="206"/>
      <c r="CY84" s="206"/>
      <c r="CZ84" s="206"/>
      <c r="DA84" s="206"/>
      <c r="DB84" s="206"/>
      <c r="DC84" s="206"/>
      <c r="DD84" s="206"/>
      <c r="DE84" s="206"/>
      <c r="DF84" s="206"/>
      <c r="DG84" s="206"/>
      <c r="DH84" s="206"/>
      <c r="DI84" s="206"/>
    </row>
    <row r="85" spans="1:113" ht="13.5" thickBot="1">
      <c r="A85" s="35"/>
      <c r="B85" s="130" t="s">
        <v>122</v>
      </c>
      <c r="C85" s="448">
        <f>+sum!H85/население!F85</f>
        <v>16.549294619422572</v>
      </c>
      <c r="D85" s="448">
        <f>+sum!I85/население!G85</f>
        <v>18.368122765716279</v>
      </c>
      <c r="E85" s="448">
        <f>+sum!J85/население!H85</f>
        <v>20.018743892688992</v>
      </c>
      <c r="F85" s="448">
        <f>+sum!K85/население!I85</f>
        <v>19.527681660899653</v>
      </c>
      <c r="G85" s="448">
        <f>+sum!L85/население!J85</f>
        <v>17.805918595967139</v>
      </c>
      <c r="H85" s="448">
        <f>+sum!M85/население!K85</f>
        <v>19.594666921533022</v>
      </c>
      <c r="I85" s="448">
        <f>+sum!N85/население!L85</f>
        <v>27.028713363139591</v>
      </c>
      <c r="J85" s="448">
        <f>+sum!O85/население!M85</f>
        <v>28.049837596427121</v>
      </c>
      <c r="K85" s="448"/>
      <c r="L85" s="300">
        <f t="shared" si="15"/>
        <v>110.9903665873414</v>
      </c>
      <c r="M85" s="37">
        <f t="shared" si="15"/>
        <v>120.96433324230391</v>
      </c>
      <c r="N85" s="37">
        <f t="shared" si="15"/>
        <v>117.99706337925477</v>
      </c>
      <c r="O85" s="315">
        <f t="shared" si="15"/>
        <v>107.59321775001678</v>
      </c>
      <c r="P85" s="306">
        <f t="shared" si="13"/>
        <v>118.40182540793217</v>
      </c>
      <c r="Q85" s="306">
        <f t="shared" si="13"/>
        <v>163.32244959503092</v>
      </c>
      <c r="R85" s="300">
        <f t="shared" si="12"/>
        <v>26.311649649833857</v>
      </c>
      <c r="S85" s="37">
        <f t="shared" si="12"/>
        <v>26.691523566979974</v>
      </c>
      <c r="T85" s="37">
        <f t="shared" si="12"/>
        <v>31.535237227822755</v>
      </c>
      <c r="U85" s="37">
        <f t="shared" si="12"/>
        <v>26.257286292932069</v>
      </c>
      <c r="V85" s="315">
        <f t="shared" si="12"/>
        <v>25.42775414631538</v>
      </c>
      <c r="W85" s="334">
        <f t="shared" si="14"/>
        <v>30.028161332042973</v>
      </c>
      <c r="X85" s="325"/>
      <c r="Y85" s="327"/>
      <c r="Z85" s="327"/>
      <c r="AA85" s="327"/>
      <c r="AB85" s="327"/>
      <c r="AC85" s="345"/>
      <c r="AD85" s="327"/>
      <c r="AE85" s="345"/>
      <c r="AF85" s="345"/>
      <c r="AG85" s="345"/>
      <c r="AH85" s="345"/>
      <c r="AI85" s="345"/>
      <c r="AJ85" s="345"/>
      <c r="AK85" s="345"/>
      <c r="AL85" s="345"/>
      <c r="AM85" s="345"/>
      <c r="AN85" s="345"/>
      <c r="AO85" s="345"/>
      <c r="AP85" s="345"/>
      <c r="AQ85" s="345"/>
      <c r="AR85" s="292"/>
      <c r="AS85" s="292"/>
      <c r="AT85" s="345"/>
      <c r="AU85" s="345"/>
      <c r="AV85" s="345"/>
      <c r="AW85" s="345"/>
      <c r="AX85" s="292"/>
      <c r="AY85" s="292"/>
      <c r="AZ85" s="345"/>
      <c r="BA85" s="345"/>
      <c r="BB85" s="46"/>
      <c r="BC85" s="46"/>
      <c r="BD85" s="292"/>
      <c r="BE85" s="292"/>
      <c r="BF85" s="347"/>
      <c r="BG85" s="6"/>
      <c r="BH85" s="46"/>
      <c r="BI85" s="292"/>
      <c r="BJ85" s="292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6"/>
      <c r="CJ85" s="206"/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06"/>
      <c r="DD85" s="206"/>
      <c r="DE85" s="206"/>
      <c r="DF85" s="206"/>
      <c r="DG85" s="206"/>
      <c r="DH85" s="206"/>
      <c r="DI85" s="206"/>
    </row>
    <row r="86" spans="1:113" ht="13.5" thickBot="1">
      <c r="A86" s="35"/>
      <c r="B86" s="130" t="s">
        <v>123</v>
      </c>
      <c r="C86" s="448">
        <f>+sum!H86/население!F86</f>
        <v>13.806722689075631</v>
      </c>
      <c r="D86" s="448">
        <f>+sum!I86/население!G86</f>
        <v>24.004042690815005</v>
      </c>
      <c r="E86" s="448">
        <f>+sum!J86/население!H86</f>
        <v>17.369858506087528</v>
      </c>
      <c r="F86" s="448">
        <f>+sum!K86/население!I86</f>
        <v>16.732708089097304</v>
      </c>
      <c r="G86" s="448">
        <f>+sum!L86/население!J86</f>
        <v>17.712973984016323</v>
      </c>
      <c r="H86" s="448">
        <f>+sum!M86/население!K86</f>
        <v>16.252975178510709</v>
      </c>
      <c r="I86" s="448">
        <f>+sum!N86/население!L86</f>
        <v>19.137214137214137</v>
      </c>
      <c r="J86" s="448">
        <f>+sum!O86/население!M86</f>
        <v>21.133606849803783</v>
      </c>
      <c r="K86" s="448"/>
      <c r="L86" s="300">
        <f t="shared" si="15"/>
        <v>173.85764334796016</v>
      </c>
      <c r="M86" s="37">
        <f t="shared" si="15"/>
        <v>125.80725272211903</v>
      </c>
      <c r="N86" s="37">
        <f t="shared" si="15"/>
        <v>121.19246881330366</v>
      </c>
      <c r="O86" s="315">
        <f t="shared" si="15"/>
        <v>128.292386128907</v>
      </c>
      <c r="P86" s="306">
        <f t="shared" si="13"/>
        <v>117.71783604642569</v>
      </c>
      <c r="Q86" s="306">
        <f t="shared" si="13"/>
        <v>138.6079417120196</v>
      </c>
      <c r="R86" s="300">
        <f t="shared" si="12"/>
        <v>21.951246778882066</v>
      </c>
      <c r="S86" s="37">
        <f t="shared" si="12"/>
        <v>34.881325618127057</v>
      </c>
      <c r="T86" s="37">
        <f t="shared" si="12"/>
        <v>27.362486454668744</v>
      </c>
      <c r="U86" s="37">
        <f t="shared" si="12"/>
        <v>22.499112510176325</v>
      </c>
      <c r="V86" s="315">
        <f t="shared" si="12"/>
        <v>25.295024530082866</v>
      </c>
      <c r="W86" s="334">
        <f t="shared" si="14"/>
        <v>24.907132269223915</v>
      </c>
      <c r="X86" s="325"/>
      <c r="Y86" s="327"/>
      <c r="Z86" s="327"/>
      <c r="AA86" s="327"/>
      <c r="AB86" s="327"/>
      <c r="AC86" s="345"/>
      <c r="AD86" s="327"/>
      <c r="AE86" s="345"/>
      <c r="AF86" s="345"/>
      <c r="AG86" s="345"/>
      <c r="AH86" s="345"/>
      <c r="AI86" s="345"/>
      <c r="AJ86" s="345"/>
      <c r="AK86" s="345"/>
      <c r="AL86" s="345"/>
      <c r="AM86" s="345"/>
      <c r="AN86" s="345"/>
      <c r="AO86" s="345"/>
      <c r="AP86" s="345"/>
      <c r="AQ86" s="345"/>
      <c r="AR86" s="292"/>
      <c r="AS86" s="292"/>
      <c r="AT86" s="345"/>
      <c r="AU86" s="345"/>
      <c r="AV86" s="345"/>
      <c r="AW86" s="345"/>
      <c r="AX86" s="292"/>
      <c r="AY86" s="292"/>
      <c r="AZ86" s="345"/>
      <c r="BA86" s="345"/>
      <c r="BB86" s="46"/>
      <c r="BC86" s="46"/>
      <c r="BD86" s="292"/>
      <c r="BE86" s="292"/>
      <c r="BF86" s="347"/>
      <c r="BG86" s="6"/>
      <c r="BH86" s="46"/>
      <c r="BI86" s="292"/>
      <c r="BJ86" s="292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06"/>
      <c r="CV86" s="206"/>
      <c r="CW86" s="206"/>
      <c r="CX86" s="206"/>
      <c r="CY86" s="206"/>
      <c r="CZ86" s="206"/>
      <c r="DA86" s="206"/>
      <c r="DB86" s="206"/>
      <c r="DC86" s="206"/>
      <c r="DD86" s="206"/>
      <c r="DE86" s="206"/>
      <c r="DF86" s="206"/>
      <c r="DG86" s="206"/>
      <c r="DH86" s="206"/>
      <c r="DI86" s="206"/>
    </row>
    <row r="87" spans="1:113" ht="13.5" thickBot="1">
      <c r="A87" s="35"/>
      <c r="B87" s="130" t="s">
        <v>124</v>
      </c>
      <c r="C87" s="448">
        <f>+sum!H87/население!F87</f>
        <v>5.9579169869331281</v>
      </c>
      <c r="D87" s="448">
        <f>+sum!I87/население!G87</f>
        <v>6.5651649235720031</v>
      </c>
      <c r="E87" s="448">
        <f>+sum!J87/население!H87</f>
        <v>7.6275791624106235</v>
      </c>
      <c r="F87" s="448">
        <f>+sum!K87/население!I87</f>
        <v>7.8397836038285478</v>
      </c>
      <c r="G87" s="448">
        <f>+sum!L87/население!J87</f>
        <v>7.606553911205074</v>
      </c>
      <c r="H87" s="448">
        <f>+sum!M87/население!K87</f>
        <v>7.5868212062674392</v>
      </c>
      <c r="I87" s="448">
        <f>+sum!N87/население!L87</f>
        <v>9.4654902836721018</v>
      </c>
      <c r="J87" s="448">
        <f>+sum!O87/население!M87</f>
        <v>8.8817179604960952</v>
      </c>
      <c r="K87" s="448"/>
      <c r="L87" s="300">
        <f t="shared" si="15"/>
        <v>110.19228596119564</v>
      </c>
      <c r="M87" s="37">
        <f t="shared" si="15"/>
        <v>128.02426047793867</v>
      </c>
      <c r="N87" s="37">
        <f t="shared" si="15"/>
        <v>131.58598250064105</v>
      </c>
      <c r="O87" s="315">
        <f t="shared" si="15"/>
        <v>127.67136446996035</v>
      </c>
      <c r="P87" s="306">
        <f t="shared" si="13"/>
        <v>127.34016306213758</v>
      </c>
      <c r="Q87" s="306">
        <f t="shared" si="13"/>
        <v>158.87247681415778</v>
      </c>
      <c r="R87" s="300">
        <f t="shared" si="12"/>
        <v>9.4724656251510932</v>
      </c>
      <c r="S87" s="37">
        <f t="shared" si="12"/>
        <v>9.5401286518894306</v>
      </c>
      <c r="T87" s="37">
        <f t="shared" si="12"/>
        <v>12.015614948171791</v>
      </c>
      <c r="U87" s="37">
        <f t="shared" si="12"/>
        <v>10.541519783812227</v>
      </c>
      <c r="V87" s="315">
        <f t="shared" si="12"/>
        <v>10.862544479936204</v>
      </c>
      <c r="W87" s="334">
        <f t="shared" si="14"/>
        <v>11.626545737749128</v>
      </c>
      <c r="X87" s="325"/>
      <c r="Y87" s="327"/>
      <c r="Z87" s="327"/>
      <c r="AA87" s="327"/>
      <c r="AB87" s="327"/>
      <c r="AC87" s="345"/>
      <c r="AD87" s="327"/>
      <c r="AE87" s="345"/>
      <c r="AF87" s="346"/>
      <c r="AG87" s="346"/>
      <c r="AH87" s="345"/>
      <c r="AI87" s="345"/>
      <c r="AJ87" s="346"/>
      <c r="AK87" s="346"/>
      <c r="AL87" s="345"/>
      <c r="AM87" s="345"/>
      <c r="AN87" s="346"/>
      <c r="AO87" s="346"/>
      <c r="AP87" s="345"/>
      <c r="AQ87" s="345"/>
      <c r="AR87" s="292"/>
      <c r="AS87" s="292"/>
      <c r="AT87" s="352"/>
      <c r="AU87" s="352"/>
      <c r="AV87" s="345"/>
      <c r="AW87" s="345"/>
      <c r="AX87" s="292"/>
      <c r="AY87" s="292"/>
      <c r="AZ87" s="345"/>
      <c r="BA87" s="345"/>
      <c r="BB87" s="46"/>
      <c r="BC87" s="46"/>
      <c r="BD87" s="292"/>
      <c r="BE87" s="292"/>
      <c r="BF87" s="347"/>
      <c r="BG87" s="6"/>
      <c r="BH87" s="46"/>
      <c r="BI87" s="292"/>
      <c r="BJ87" s="292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  <c r="BZ87" s="206"/>
      <c r="CA87" s="206"/>
      <c r="CB87" s="206"/>
      <c r="CC87" s="206"/>
      <c r="CD87" s="206"/>
      <c r="CE87" s="206"/>
      <c r="CF87" s="206"/>
      <c r="CG87" s="206"/>
      <c r="CH87" s="206"/>
      <c r="CI87" s="206"/>
      <c r="CJ87" s="206"/>
      <c r="CK87" s="206"/>
      <c r="CL87" s="206"/>
      <c r="CM87" s="206"/>
      <c r="CN87" s="206"/>
      <c r="CO87" s="206"/>
      <c r="CP87" s="206"/>
      <c r="CQ87" s="206"/>
      <c r="CR87" s="206"/>
      <c r="CS87" s="206"/>
      <c r="CT87" s="206"/>
      <c r="CU87" s="206"/>
      <c r="CV87" s="206"/>
      <c r="CW87" s="206"/>
      <c r="CX87" s="206"/>
      <c r="CY87" s="206"/>
      <c r="CZ87" s="206"/>
      <c r="DA87" s="206"/>
      <c r="DB87" s="206"/>
      <c r="DC87" s="206"/>
      <c r="DD87" s="206"/>
      <c r="DE87" s="206"/>
      <c r="DF87" s="206"/>
      <c r="DG87" s="206"/>
      <c r="DH87" s="206"/>
      <c r="DI87" s="206"/>
    </row>
    <row r="88" spans="1:113" ht="13.5" thickBot="1">
      <c r="A88" s="56"/>
      <c r="B88" s="131" t="s">
        <v>125</v>
      </c>
      <c r="C88" s="449">
        <f>+sum!H88/население!F88</f>
        <v>39.765291949563533</v>
      </c>
      <c r="D88" s="449">
        <f>+sum!I88/население!G88</f>
        <v>46.942685643158967</v>
      </c>
      <c r="E88" s="449">
        <f>+sum!J88/население!H88</f>
        <v>49.527891945641365</v>
      </c>
      <c r="F88" s="449">
        <f>+sum!K88/население!I88</f>
        <v>53.963608431762658</v>
      </c>
      <c r="G88" s="449">
        <f>+sum!L88/население!J88</f>
        <v>54.234590106639615</v>
      </c>
      <c r="H88" s="449">
        <f>+sum!M88/население!K88</f>
        <v>56.222123275711539</v>
      </c>
      <c r="I88" s="449">
        <f>+sum!N88/население!L88</f>
        <v>62.659515373796005</v>
      </c>
      <c r="J88" s="449">
        <f>+sum!O88/население!M88</f>
        <v>67.029722277649796</v>
      </c>
      <c r="K88" s="449"/>
      <c r="L88" s="299">
        <f t="shared" si="15"/>
        <v>118.04939267816495</v>
      </c>
      <c r="M88" s="25">
        <f t="shared" si="15"/>
        <v>124.55055531456995</v>
      </c>
      <c r="N88" s="25">
        <f t="shared" si="15"/>
        <v>135.70529923483932</v>
      </c>
      <c r="O88" s="314">
        <f t="shared" si="15"/>
        <v>136.38675198318239</v>
      </c>
      <c r="P88" s="310">
        <f t="shared" si="13"/>
        <v>141.38491261932919</v>
      </c>
      <c r="Q88" s="310">
        <f t="shared" si="13"/>
        <v>157.57338196654121</v>
      </c>
      <c r="R88" s="299">
        <f t="shared" si="12"/>
        <v>63.222660183493737</v>
      </c>
      <c r="S88" s="25">
        <f t="shared" si="12"/>
        <v>68.214472220337939</v>
      </c>
      <c r="T88" s="25">
        <f t="shared" si="12"/>
        <v>78.02057063481297</v>
      </c>
      <c r="U88" s="25">
        <f t="shared" si="12"/>
        <v>72.560478022827198</v>
      </c>
      <c r="V88" s="314">
        <f t="shared" si="12"/>
        <v>77.449743242685855</v>
      </c>
      <c r="W88" s="333">
        <f t="shared" si="14"/>
        <v>86.158493783725504</v>
      </c>
      <c r="X88" s="323"/>
      <c r="Y88" s="324"/>
      <c r="Z88" s="324"/>
      <c r="AA88" s="324"/>
      <c r="AB88" s="324"/>
      <c r="AC88" s="344"/>
      <c r="AD88" s="32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3"/>
      <c r="AS88" s="343"/>
      <c r="AT88" s="344"/>
      <c r="AU88" s="344"/>
      <c r="AV88" s="344"/>
      <c r="AW88" s="344"/>
      <c r="AX88" s="343"/>
      <c r="AY88" s="343"/>
      <c r="AZ88" s="344"/>
      <c r="BA88" s="344"/>
      <c r="BB88" s="93"/>
      <c r="BC88" s="93"/>
      <c r="BD88" s="343"/>
      <c r="BE88" s="343"/>
      <c r="BF88" s="93"/>
      <c r="BG88" s="26"/>
      <c r="BH88" s="93"/>
      <c r="BI88" s="343"/>
      <c r="BJ88" s="343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6"/>
      <c r="CB88" s="206"/>
      <c r="CC88" s="206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  <c r="CN88" s="206"/>
      <c r="CO88" s="206"/>
      <c r="CP88" s="206"/>
      <c r="CQ88" s="206"/>
      <c r="CR88" s="206"/>
      <c r="CS88" s="206"/>
      <c r="CT88" s="206"/>
      <c r="CU88" s="206"/>
      <c r="CV88" s="206"/>
      <c r="CW88" s="206"/>
      <c r="CX88" s="206"/>
      <c r="CY88" s="206"/>
      <c r="CZ88" s="206"/>
      <c r="DA88" s="206"/>
      <c r="DB88" s="206"/>
      <c r="DC88" s="206"/>
      <c r="DD88" s="206"/>
      <c r="DE88" s="206"/>
      <c r="DF88" s="206"/>
      <c r="DG88" s="206"/>
      <c r="DH88" s="206"/>
      <c r="DI88" s="206"/>
    </row>
    <row r="89" spans="1:113" ht="13.5" thickBot="1">
      <c r="A89" s="35"/>
      <c r="B89" s="130" t="s">
        <v>125</v>
      </c>
      <c r="C89" s="448">
        <f>+sum!H89/население!F89</f>
        <v>45.270628147838174</v>
      </c>
      <c r="D89" s="448">
        <f>+sum!I89/население!G89</f>
        <v>55.137612983693394</v>
      </c>
      <c r="E89" s="448">
        <f>+sum!J89/население!H89</f>
        <v>57.071203911310413</v>
      </c>
      <c r="F89" s="448">
        <f>+sum!K89/население!I89</f>
        <v>59.915158299697275</v>
      </c>
      <c r="G89" s="448">
        <f>+sum!L89/население!J89</f>
        <v>60.104150979669654</v>
      </c>
      <c r="H89" s="448">
        <f>+sum!M89/население!K89</f>
        <v>61.69975954412201</v>
      </c>
      <c r="I89" s="448">
        <f>+sum!N89/население!L89</f>
        <v>64.777399728474933</v>
      </c>
      <c r="J89" s="448">
        <f>+sum!O89/население!M89</f>
        <v>70.538118735806847</v>
      </c>
      <c r="K89" s="448"/>
      <c r="L89" s="300">
        <f t="shared" si="15"/>
        <v>121.79555539550515</v>
      </c>
      <c r="M89" s="37">
        <f t="shared" si="15"/>
        <v>126.06673741070182</v>
      </c>
      <c r="N89" s="37">
        <f t="shared" si="15"/>
        <v>132.34885565103082</v>
      </c>
      <c r="O89" s="315">
        <f t="shared" si="15"/>
        <v>132.76632871845811</v>
      </c>
      <c r="P89" s="306">
        <f t="shared" si="13"/>
        <v>136.29092872895862</v>
      </c>
      <c r="Q89" s="306">
        <f t="shared" si="13"/>
        <v>143.08924434830993</v>
      </c>
      <c r="R89" s="300">
        <f t="shared" si="12"/>
        <v>71.975569632791149</v>
      </c>
      <c r="S89" s="37">
        <f t="shared" si="12"/>
        <v>80.122880010807833</v>
      </c>
      <c r="T89" s="37">
        <f t="shared" si="12"/>
        <v>89.903440688798881</v>
      </c>
      <c r="U89" s="37">
        <f t="shared" si="12"/>
        <v>80.563043380184723</v>
      </c>
      <c r="V89" s="315">
        <f t="shared" si="12"/>
        <v>85.831773634537896</v>
      </c>
      <c r="W89" s="334">
        <f t="shared" si="14"/>
        <v>94.552785263379334</v>
      </c>
      <c r="X89" s="325"/>
      <c r="Y89" s="327"/>
      <c r="Z89" s="327"/>
      <c r="AA89" s="327"/>
      <c r="AB89" s="327"/>
      <c r="AC89" s="345"/>
      <c r="AD89" s="327"/>
      <c r="AE89" s="345"/>
      <c r="AF89" s="345"/>
      <c r="AG89" s="345"/>
      <c r="AH89" s="345"/>
      <c r="AI89" s="345"/>
      <c r="AJ89" s="345"/>
      <c r="AK89" s="345"/>
      <c r="AL89" s="345"/>
      <c r="AM89" s="345"/>
      <c r="AN89" s="345"/>
      <c r="AO89" s="345"/>
      <c r="AP89" s="345"/>
      <c r="AQ89" s="345"/>
      <c r="AR89" s="292"/>
      <c r="AS89" s="292"/>
      <c r="AT89" s="345"/>
      <c r="AU89" s="345"/>
      <c r="AV89" s="345"/>
      <c r="AW89" s="345"/>
      <c r="AX89" s="292"/>
      <c r="AY89" s="292"/>
      <c r="AZ89" s="345"/>
      <c r="BA89" s="345"/>
      <c r="BB89" s="46"/>
      <c r="BC89" s="46"/>
      <c r="BD89" s="292"/>
      <c r="BE89" s="292"/>
      <c r="BF89" s="347"/>
      <c r="BG89" s="6"/>
      <c r="BH89" s="46"/>
      <c r="BI89" s="292"/>
      <c r="BJ89" s="292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206"/>
      <c r="CX89" s="206"/>
      <c r="CY89" s="206"/>
      <c r="CZ89" s="206"/>
      <c r="DA89" s="206"/>
      <c r="DB89" s="206"/>
      <c r="DC89" s="206"/>
      <c r="DD89" s="206"/>
      <c r="DE89" s="206"/>
      <c r="DF89" s="206"/>
      <c r="DG89" s="206"/>
      <c r="DH89" s="206"/>
      <c r="DI89" s="206"/>
    </row>
    <row r="90" spans="1:113" ht="13.5" thickBot="1">
      <c r="A90" s="35"/>
      <c r="B90" s="130" t="s">
        <v>126</v>
      </c>
      <c r="C90" s="448">
        <f>+sum!H90/население!F90</f>
        <v>46.847136817832435</v>
      </c>
      <c r="D90" s="448">
        <f>+sum!I90/население!G90</f>
        <v>57.451746656991808</v>
      </c>
      <c r="E90" s="448">
        <f>+sum!J90/население!H90</f>
        <v>47.32678365030997</v>
      </c>
      <c r="F90" s="448">
        <f>+sum!K90/население!I90</f>
        <v>51.090551181102363</v>
      </c>
      <c r="G90" s="448">
        <f>+sum!L90/население!J90</f>
        <v>52.530671545415409</v>
      </c>
      <c r="H90" s="448">
        <f>+sum!M90/население!K90</f>
        <v>52.700747581354442</v>
      </c>
      <c r="I90" s="448">
        <f>+sum!N90/население!L90</f>
        <v>66.313871866295258</v>
      </c>
      <c r="J90" s="448">
        <f>+sum!O90/население!M90</f>
        <v>60.396636540441598</v>
      </c>
      <c r="K90" s="448"/>
      <c r="L90" s="300">
        <f t="shared" si="15"/>
        <v>122.6366231951292</v>
      </c>
      <c r="M90" s="37">
        <f t="shared" si="15"/>
        <v>101.02385517036541</v>
      </c>
      <c r="N90" s="37">
        <f t="shared" si="15"/>
        <v>109.05800151623069</v>
      </c>
      <c r="O90" s="315">
        <f t="shared" si="15"/>
        <v>112.13208557373248</v>
      </c>
      <c r="P90" s="306">
        <f t="shared" si="13"/>
        <v>112.49513024944102</v>
      </c>
      <c r="Q90" s="306">
        <f t="shared" si="13"/>
        <v>141.55373491481507</v>
      </c>
      <c r="R90" s="300">
        <f t="shared" si="12"/>
        <v>74.482053730677237</v>
      </c>
      <c r="S90" s="37">
        <f t="shared" si="12"/>
        <v>83.485648991929565</v>
      </c>
      <c r="T90" s="37">
        <f t="shared" si="12"/>
        <v>74.553196626259208</v>
      </c>
      <c r="U90" s="37">
        <f t="shared" si="12"/>
        <v>68.697311463858611</v>
      </c>
      <c r="V90" s="315">
        <f t="shared" si="12"/>
        <v>75.01646118387842</v>
      </c>
      <c r="W90" s="334">
        <f t="shared" si="14"/>
        <v>80.762105170215108</v>
      </c>
      <c r="X90" s="325"/>
      <c r="Y90" s="327"/>
      <c r="Z90" s="327"/>
      <c r="AA90" s="327"/>
      <c r="AB90" s="327"/>
      <c r="AC90" s="345"/>
      <c r="AD90" s="327"/>
      <c r="AE90" s="345"/>
      <c r="AF90" s="345"/>
      <c r="AG90" s="345"/>
      <c r="AH90" s="345"/>
      <c r="AI90" s="345"/>
      <c r="AJ90" s="345"/>
      <c r="AK90" s="345"/>
      <c r="AL90" s="345"/>
      <c r="AM90" s="345"/>
      <c r="AN90" s="345"/>
      <c r="AO90" s="345"/>
      <c r="AP90" s="345"/>
      <c r="AQ90" s="345"/>
      <c r="AR90" s="292"/>
      <c r="AS90" s="292"/>
      <c r="AT90" s="345"/>
      <c r="AU90" s="345"/>
      <c r="AV90" s="345"/>
      <c r="AW90" s="345"/>
      <c r="AX90" s="292"/>
      <c r="AY90" s="292"/>
      <c r="AZ90" s="345"/>
      <c r="BA90" s="345"/>
      <c r="BB90" s="46"/>
      <c r="BC90" s="46"/>
      <c r="BD90" s="292"/>
      <c r="BE90" s="292"/>
      <c r="BF90" s="347"/>
      <c r="BG90" s="6"/>
      <c r="BH90" s="46"/>
      <c r="BI90" s="292"/>
      <c r="BJ90" s="292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</row>
    <row r="91" spans="1:113" ht="13.5" thickBot="1">
      <c r="A91" s="35"/>
      <c r="B91" s="130" t="s">
        <v>127</v>
      </c>
      <c r="C91" s="448">
        <f>+sum!H91/население!F91</f>
        <v>28.347166352665614</v>
      </c>
      <c r="D91" s="448">
        <f>+sum!I91/население!G91</f>
        <v>31.555862492326582</v>
      </c>
      <c r="E91" s="448">
        <f>+sum!J91/население!H91</f>
        <v>39.243511170107602</v>
      </c>
      <c r="F91" s="448">
        <f>+sum!K91/население!I91</f>
        <v>44.160382490194394</v>
      </c>
      <c r="G91" s="448">
        <f>+sum!L91/население!J91</f>
        <v>44.466589192330041</v>
      </c>
      <c r="H91" s="448">
        <f>+sum!M91/население!K91</f>
        <v>48.263361941402785</v>
      </c>
      <c r="I91" s="448">
        <f>+sum!N91/население!L91</f>
        <v>55.551345962113658</v>
      </c>
      <c r="J91" s="448">
        <f>+sum!O91/население!M91</f>
        <v>61.149540159411401</v>
      </c>
      <c r="K91" s="448"/>
      <c r="L91" s="300">
        <f t="shared" si="15"/>
        <v>111.31928355639414</v>
      </c>
      <c r="M91" s="37">
        <f t="shared" si="15"/>
        <v>138.43892077917465</v>
      </c>
      <c r="N91" s="37">
        <f t="shared" si="15"/>
        <v>155.78411591761019</v>
      </c>
      <c r="O91" s="315">
        <f t="shared" si="15"/>
        <v>156.86431807371338</v>
      </c>
      <c r="P91" s="306">
        <f t="shared" si="13"/>
        <v>170.2581532875661</v>
      </c>
      <c r="Q91" s="306">
        <f t="shared" si="13"/>
        <v>195.96789771154644</v>
      </c>
      <c r="R91" s="300">
        <f t="shared" si="12"/>
        <v>45.069033260278047</v>
      </c>
      <c r="S91" s="37">
        <f t="shared" si="12"/>
        <v>45.855205680702518</v>
      </c>
      <c r="T91" s="37">
        <f t="shared" si="12"/>
        <v>61.819734596535788</v>
      </c>
      <c r="U91" s="37">
        <f t="shared" si="12"/>
        <v>59.37887691871552</v>
      </c>
      <c r="V91" s="315">
        <f t="shared" si="12"/>
        <v>63.500542901721545</v>
      </c>
      <c r="W91" s="334">
        <f t="shared" si="14"/>
        <v>73.961962436350532</v>
      </c>
      <c r="X91" s="325"/>
      <c r="Y91" s="327"/>
      <c r="Z91" s="327"/>
      <c r="AA91" s="327"/>
      <c r="AB91" s="327"/>
      <c r="AC91" s="345"/>
      <c r="AD91" s="327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292"/>
      <c r="AS91" s="292"/>
      <c r="AT91" s="345"/>
      <c r="AU91" s="345"/>
      <c r="AV91" s="345"/>
      <c r="AW91" s="345"/>
      <c r="AX91" s="292"/>
      <c r="AY91" s="292"/>
      <c r="AZ91" s="345"/>
      <c r="BA91" s="345"/>
      <c r="BB91" s="46"/>
      <c r="BC91" s="46"/>
      <c r="BD91" s="292"/>
      <c r="BE91" s="292"/>
      <c r="BF91" s="347"/>
      <c r="BG91" s="6"/>
      <c r="BH91" s="46"/>
      <c r="BI91" s="292"/>
      <c r="BJ91" s="292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206"/>
      <c r="CX91" s="206"/>
      <c r="CY91" s="206"/>
      <c r="CZ91" s="206"/>
      <c r="DA91" s="206"/>
      <c r="DB91" s="206"/>
      <c r="DC91" s="206"/>
      <c r="DD91" s="206"/>
      <c r="DE91" s="206"/>
      <c r="DF91" s="206"/>
      <c r="DG91" s="206"/>
      <c r="DH91" s="206"/>
      <c r="DI91" s="206"/>
    </row>
    <row r="92" spans="1:113" ht="13.5" thickBot="1">
      <c r="A92" s="35"/>
      <c r="B92" s="130" t="s">
        <v>128</v>
      </c>
      <c r="C92" s="448">
        <f>+sum!H92/население!F92</f>
        <v>40.28701742954879</v>
      </c>
      <c r="D92" s="448">
        <f>+sum!I92/население!G92</f>
        <v>39.914014373716633</v>
      </c>
      <c r="E92" s="448">
        <f>+sum!J92/население!H92</f>
        <v>40.910596600763093</v>
      </c>
      <c r="F92" s="448">
        <f>+sum!K92/население!I92</f>
        <v>53.255321020228671</v>
      </c>
      <c r="G92" s="448">
        <f>+sum!L92/население!J92</f>
        <v>52.953309481216458</v>
      </c>
      <c r="H92" s="448">
        <f>+sum!M92/население!K92</f>
        <v>53.324586266800765</v>
      </c>
      <c r="I92" s="448">
        <f>+sum!N92/население!L92</f>
        <v>69.842313862413889</v>
      </c>
      <c r="J92" s="448">
        <f>+sum!O92/население!M92</f>
        <v>71.321324811156302</v>
      </c>
      <c r="K92" s="448"/>
      <c r="L92" s="300">
        <f t="shared" si="15"/>
        <v>99.074135839208154</v>
      </c>
      <c r="M92" s="37">
        <f t="shared" si="15"/>
        <v>101.54784149088418</v>
      </c>
      <c r="N92" s="37">
        <f t="shared" si="15"/>
        <v>132.18978325550651</v>
      </c>
      <c r="O92" s="315">
        <f t="shared" si="15"/>
        <v>131.44013347182531</v>
      </c>
      <c r="P92" s="306">
        <f t="shared" si="13"/>
        <v>132.36171270323297</v>
      </c>
      <c r="Q92" s="306">
        <f t="shared" si="13"/>
        <v>173.36183792843289</v>
      </c>
      <c r="R92" s="300">
        <f t="shared" si="12"/>
        <v>64.052149195469667</v>
      </c>
      <c r="S92" s="37">
        <f t="shared" si="12"/>
        <v>58.000802199412462</v>
      </c>
      <c r="T92" s="37">
        <f t="shared" si="12"/>
        <v>64.445870123149319</v>
      </c>
      <c r="U92" s="37">
        <f t="shared" si="12"/>
        <v>71.60810151109996</v>
      </c>
      <c r="V92" s="315">
        <f t="shared" si="12"/>
        <v>75.620009575191929</v>
      </c>
      <c r="W92" s="334">
        <f t="shared" si="14"/>
        <v>81.718116760856944</v>
      </c>
      <c r="X92" s="325"/>
      <c r="Y92" s="327"/>
      <c r="Z92" s="327"/>
      <c r="AA92" s="327"/>
      <c r="AB92" s="327"/>
      <c r="AC92" s="345"/>
      <c r="AD92" s="327"/>
      <c r="AE92" s="345"/>
      <c r="AF92" s="345"/>
      <c r="AG92" s="345"/>
      <c r="AH92" s="345"/>
      <c r="AI92" s="345"/>
      <c r="AJ92" s="345"/>
      <c r="AK92" s="345"/>
      <c r="AL92" s="345"/>
      <c r="AM92" s="345"/>
      <c r="AN92" s="345"/>
      <c r="AO92" s="345"/>
      <c r="AP92" s="345"/>
      <c r="AQ92" s="345"/>
      <c r="AR92" s="292"/>
      <c r="AS92" s="292"/>
      <c r="AT92" s="345"/>
      <c r="AU92" s="352"/>
      <c r="AV92" s="345"/>
      <c r="AW92" s="345"/>
      <c r="AX92" s="292"/>
      <c r="AY92" s="292"/>
      <c r="AZ92" s="345"/>
      <c r="BA92" s="345"/>
      <c r="BB92" s="46"/>
      <c r="BC92" s="46"/>
      <c r="BD92" s="292"/>
      <c r="BE92" s="292"/>
      <c r="BF92" s="347"/>
      <c r="BG92" s="6"/>
      <c r="BH92" s="46"/>
      <c r="BI92" s="292"/>
      <c r="BJ92" s="292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6"/>
      <c r="CK92" s="206"/>
      <c r="CL92" s="206"/>
      <c r="CM92" s="206"/>
      <c r="CN92" s="206"/>
      <c r="CO92" s="206"/>
      <c r="CP92" s="206"/>
      <c r="CQ92" s="206"/>
      <c r="CR92" s="206"/>
      <c r="CS92" s="206"/>
      <c r="CT92" s="206"/>
      <c r="CU92" s="206"/>
      <c r="CV92" s="206"/>
      <c r="CW92" s="206"/>
      <c r="CX92" s="206"/>
      <c r="CY92" s="206"/>
      <c r="CZ92" s="206"/>
      <c r="DA92" s="206"/>
      <c r="DB92" s="206"/>
      <c r="DC92" s="206"/>
      <c r="DD92" s="206"/>
      <c r="DE92" s="206"/>
      <c r="DF92" s="206"/>
      <c r="DG92" s="206"/>
      <c r="DH92" s="206"/>
      <c r="DI92" s="206"/>
    </row>
    <row r="93" spans="1:113" ht="13.5" thickBot="1">
      <c r="A93" s="56"/>
      <c r="B93" s="131" t="s">
        <v>129</v>
      </c>
      <c r="C93" s="449">
        <f>+sum!H93/население!F93</f>
        <v>41.679987308877742</v>
      </c>
      <c r="D93" s="449">
        <f>+sum!I93/население!G93</f>
        <v>51.99873528244477</v>
      </c>
      <c r="E93" s="449">
        <f>+sum!J93/население!H93</f>
        <v>49.405113581750022</v>
      </c>
      <c r="F93" s="449">
        <f>+sum!K93/население!I93</f>
        <v>57.095261960961835</v>
      </c>
      <c r="G93" s="449">
        <f>+sum!L93/население!J93</f>
        <v>60.458741509926853</v>
      </c>
      <c r="H93" s="449">
        <f>+sum!M93/население!K93</f>
        <v>63.150890794060984</v>
      </c>
      <c r="I93" s="449">
        <f>+sum!N93/население!L93</f>
        <v>62.05813223640704</v>
      </c>
      <c r="J93" s="449">
        <f>+sum!O93/население!M93</f>
        <v>70.349643759402767</v>
      </c>
      <c r="K93" s="449"/>
      <c r="L93" s="299">
        <f t="shared" si="15"/>
        <v>124.7570804115124</v>
      </c>
      <c r="M93" s="25">
        <f t="shared" si="15"/>
        <v>118.53437769935896</v>
      </c>
      <c r="N93" s="25">
        <f t="shared" si="15"/>
        <v>136.98483528280892</v>
      </c>
      <c r="O93" s="314">
        <f t="shared" si="15"/>
        <v>145.05460633153621</v>
      </c>
      <c r="P93" s="310">
        <f t="shared" si="13"/>
        <v>151.51369967094493</v>
      </c>
      <c r="Q93" s="310">
        <f t="shared" si="13"/>
        <v>148.89191730437213</v>
      </c>
      <c r="R93" s="299">
        <f t="shared" si="12"/>
        <v>66.266825789278087</v>
      </c>
      <c r="S93" s="25">
        <f t="shared" si="12"/>
        <v>75.561639365513273</v>
      </c>
      <c r="T93" s="25">
        <f t="shared" si="12"/>
        <v>77.827159656955786</v>
      </c>
      <c r="U93" s="25">
        <f t="shared" si="12"/>
        <v>76.771357978490386</v>
      </c>
      <c r="V93" s="314">
        <f t="shared" si="12"/>
        <v>86.338146882140748</v>
      </c>
      <c r="W93" s="333">
        <f t="shared" si="14"/>
        <v>96.776594601993366</v>
      </c>
      <c r="X93" s="323"/>
      <c r="Y93" s="324"/>
      <c r="Z93" s="353"/>
      <c r="AA93" s="353"/>
      <c r="AB93" s="324"/>
      <c r="AC93" s="344"/>
      <c r="AD93" s="324"/>
      <c r="AE93" s="344"/>
      <c r="AF93" s="354"/>
      <c r="AG93" s="354"/>
      <c r="AH93" s="344"/>
      <c r="AI93" s="344"/>
      <c r="AJ93" s="344"/>
      <c r="AK93" s="344"/>
      <c r="AL93" s="344"/>
      <c r="AM93" s="344"/>
      <c r="AN93" s="344"/>
      <c r="AO93" s="354"/>
      <c r="AP93" s="344"/>
      <c r="AQ93" s="344"/>
      <c r="AR93" s="343"/>
      <c r="AS93" s="343"/>
      <c r="AT93" s="344"/>
      <c r="AU93" s="344"/>
      <c r="AV93" s="344"/>
      <c r="AW93" s="344"/>
      <c r="AX93" s="343"/>
      <c r="AY93" s="343"/>
      <c r="AZ93" s="344"/>
      <c r="BA93" s="344"/>
      <c r="BB93" s="93"/>
      <c r="BC93" s="93"/>
      <c r="BD93" s="343"/>
      <c r="BE93" s="343"/>
      <c r="BF93" s="93"/>
      <c r="BG93" s="26"/>
      <c r="BH93" s="93"/>
      <c r="BI93" s="343"/>
      <c r="BJ93" s="343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206"/>
      <c r="CA93" s="206"/>
      <c r="CB93" s="206"/>
      <c r="CC93" s="206"/>
      <c r="CD93" s="206"/>
      <c r="CE93" s="206"/>
      <c r="CF93" s="206"/>
      <c r="CG93" s="206"/>
      <c r="CH93" s="206"/>
      <c r="CI93" s="206"/>
      <c r="CJ93" s="206"/>
      <c r="CK93" s="206"/>
      <c r="CL93" s="206"/>
      <c r="CM93" s="206"/>
      <c r="CN93" s="206"/>
      <c r="CO93" s="206"/>
      <c r="CP93" s="206"/>
      <c r="CQ93" s="206"/>
      <c r="CR93" s="206"/>
      <c r="CS93" s="206"/>
      <c r="CT93" s="206"/>
      <c r="CU93" s="206"/>
      <c r="CV93" s="206"/>
      <c r="CW93" s="206"/>
      <c r="CX93" s="206"/>
      <c r="CY93" s="206"/>
      <c r="CZ93" s="206"/>
      <c r="DA93" s="206"/>
      <c r="DB93" s="206"/>
      <c r="DC93" s="206"/>
      <c r="DD93" s="206"/>
      <c r="DE93" s="206"/>
      <c r="DF93" s="206"/>
      <c r="DG93" s="206"/>
      <c r="DH93" s="206"/>
      <c r="DI93" s="206"/>
    </row>
    <row r="94" spans="1:113" ht="13.5" thickBot="1">
      <c r="A94" s="35"/>
      <c r="B94" s="130" t="s">
        <v>130</v>
      </c>
      <c r="C94" s="448">
        <f>+sum!H94/население!F94</f>
        <v>98.826597550346349</v>
      </c>
      <c r="D94" s="448">
        <f>+sum!I94/население!G94</f>
        <v>132.5202542874039</v>
      </c>
      <c r="E94" s="448">
        <f>+sum!J94/население!H94</f>
        <v>120.01015404428153</v>
      </c>
      <c r="F94" s="448">
        <f>+sum!K94/население!I94</f>
        <v>126.92598112270244</v>
      </c>
      <c r="G94" s="448">
        <f>+sum!L94/население!J94</f>
        <v>114.98496315475005</v>
      </c>
      <c r="H94" s="448">
        <f>+sum!M94/население!K94</f>
        <v>119.0858024998755</v>
      </c>
      <c r="I94" s="448">
        <f>+sum!N94/население!L94</f>
        <v>121.16950943396226</v>
      </c>
      <c r="J94" s="448">
        <f>+sum!O94/население!M94</f>
        <v>184.56456456456456</v>
      </c>
      <c r="K94" s="448"/>
      <c r="L94" s="300">
        <f t="shared" si="15"/>
        <v>134.09371320295895</v>
      </c>
      <c r="M94" s="37">
        <f t="shared" si="15"/>
        <v>121.43507620318852</v>
      </c>
      <c r="N94" s="37">
        <f t="shared" si="15"/>
        <v>128.43301729379189</v>
      </c>
      <c r="O94" s="315">
        <f t="shared" si="15"/>
        <v>116.35021948030939</v>
      </c>
      <c r="P94" s="306">
        <f t="shared" si="13"/>
        <v>120.49974951248149</v>
      </c>
      <c r="Q94" s="306">
        <f t="shared" si="13"/>
        <v>122.6081970212862</v>
      </c>
      <c r="R94" s="300">
        <f t="shared" si="12"/>
        <v>157.12396634585809</v>
      </c>
      <c r="S94" s="37">
        <f t="shared" si="12"/>
        <v>192.57098482684739</v>
      </c>
      <c r="T94" s="37">
        <f t="shared" si="12"/>
        <v>189.05025699020598</v>
      </c>
      <c r="U94" s="37">
        <f t="shared" si="12"/>
        <v>170.66705009961476</v>
      </c>
      <c r="V94" s="315">
        <f t="shared" si="12"/>
        <v>164.20435474103144</v>
      </c>
      <c r="W94" s="334">
        <f t="shared" si="14"/>
        <v>182.49494641281197</v>
      </c>
      <c r="X94" s="325"/>
      <c r="Y94" s="329"/>
      <c r="Z94" s="329"/>
      <c r="AA94" s="329"/>
      <c r="AB94" s="329"/>
      <c r="AC94" s="345"/>
      <c r="AD94" s="329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292"/>
      <c r="AS94" s="292"/>
      <c r="AT94" s="345"/>
      <c r="AU94" s="345"/>
      <c r="AV94" s="345"/>
      <c r="AW94" s="345"/>
      <c r="AX94" s="292"/>
      <c r="AY94" s="292"/>
      <c r="AZ94" s="345"/>
      <c r="BA94" s="345"/>
      <c r="BB94" s="46"/>
      <c r="BC94" s="46"/>
      <c r="BD94" s="292"/>
      <c r="BE94" s="292"/>
      <c r="BF94" s="347"/>
      <c r="BG94" s="6"/>
      <c r="BH94" s="46"/>
      <c r="BI94" s="292"/>
      <c r="BJ94" s="292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6"/>
      <c r="CL94" s="206"/>
      <c r="CM94" s="206"/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</row>
    <row r="95" spans="1:113" ht="13.5" thickBot="1">
      <c r="A95" s="35"/>
      <c r="B95" s="130" t="s">
        <v>131</v>
      </c>
      <c r="C95" s="448">
        <f>+sum!H95/население!F95</f>
        <v>24.62036980903304</v>
      </c>
      <c r="D95" s="448">
        <f>+sum!I95/население!G95</f>
        <v>37.948769261556933</v>
      </c>
      <c r="E95" s="448">
        <f>+sum!J95/население!H95</f>
        <v>40.906037991858888</v>
      </c>
      <c r="F95" s="448">
        <f>+sum!K95/население!I95</f>
        <v>40.45193301633244</v>
      </c>
      <c r="G95" s="448">
        <f>+sum!L95/население!J95</f>
        <v>58.176882661996494</v>
      </c>
      <c r="H95" s="448">
        <f>+sum!M95/население!K95</f>
        <v>49.524598357729381</v>
      </c>
      <c r="I95" s="448">
        <f>+sum!N95/население!L95</f>
        <v>51.323133504965064</v>
      </c>
      <c r="J95" s="448">
        <f>+sum!O95/население!M95</f>
        <v>48.362703229190082</v>
      </c>
      <c r="K95" s="448"/>
      <c r="L95" s="300">
        <f t="shared" si="15"/>
        <v>154.13565903317098</v>
      </c>
      <c r="M95" s="37">
        <f t="shared" si="15"/>
        <v>166.1471306448482</v>
      </c>
      <c r="N95" s="37">
        <f t="shared" si="15"/>
        <v>164.30270272175568</v>
      </c>
      <c r="O95" s="315">
        <f t="shared" si="15"/>
        <v>236.29573037790769</v>
      </c>
      <c r="P95" s="306">
        <f t="shared" si="13"/>
        <v>201.1529426319143</v>
      </c>
      <c r="Q95" s="306">
        <f t="shared" si="13"/>
        <v>208.45801221935733</v>
      </c>
      <c r="R95" s="300">
        <f t="shared" si="12"/>
        <v>39.14381606961971</v>
      </c>
      <c r="S95" s="37">
        <f t="shared" si="12"/>
        <v>55.145018464995701</v>
      </c>
      <c r="T95" s="37">
        <f t="shared" si="12"/>
        <v>64.438689012586465</v>
      </c>
      <c r="U95" s="37">
        <f t="shared" si="12"/>
        <v>54.392426339021839</v>
      </c>
      <c r="V95" s="315">
        <f t="shared" si="12"/>
        <v>83.079536804314756</v>
      </c>
      <c r="W95" s="334">
        <f t="shared" si="14"/>
        <v>75.89476439409566</v>
      </c>
      <c r="X95" s="325"/>
      <c r="Y95" s="329"/>
      <c r="Z95" s="329"/>
      <c r="AA95" s="329"/>
      <c r="AB95" s="329"/>
      <c r="AC95" s="345"/>
      <c r="AD95" s="329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292"/>
      <c r="AS95" s="292"/>
      <c r="AT95" s="345"/>
      <c r="AU95" s="345"/>
      <c r="AV95" s="345"/>
      <c r="AW95" s="345"/>
      <c r="AX95" s="292"/>
      <c r="AY95" s="292"/>
      <c r="AZ95" s="345"/>
      <c r="BA95" s="345"/>
      <c r="BB95" s="46"/>
      <c r="BC95" s="46"/>
      <c r="BD95" s="292"/>
      <c r="BE95" s="292"/>
      <c r="BF95" s="347"/>
      <c r="BG95" s="6"/>
      <c r="BH95" s="46"/>
      <c r="BI95" s="292"/>
      <c r="BJ95" s="292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6"/>
      <c r="CY95" s="206"/>
      <c r="CZ95" s="206"/>
      <c r="DA95" s="206"/>
      <c r="DB95" s="206"/>
      <c r="DC95" s="206"/>
      <c r="DD95" s="206"/>
      <c r="DE95" s="206"/>
      <c r="DF95" s="206"/>
      <c r="DG95" s="206"/>
      <c r="DH95" s="206"/>
      <c r="DI95" s="206"/>
    </row>
    <row r="96" spans="1:113" ht="13.5" thickBot="1">
      <c r="A96" s="60"/>
      <c r="B96" s="132" t="s">
        <v>132</v>
      </c>
      <c r="C96" s="448">
        <f>+sum!H96/население!F96</f>
        <v>142.26929146939113</v>
      </c>
      <c r="D96" s="448">
        <f>+sum!I96/население!G96</f>
        <v>193.78493792350721</v>
      </c>
      <c r="E96" s="448">
        <f>+sum!J96/население!H96</f>
        <v>171.83754612546124</v>
      </c>
      <c r="F96" s="448">
        <f>+sum!K96/население!I96</f>
        <v>234.27250210300028</v>
      </c>
      <c r="G96" s="448">
        <f>+sum!L96/население!J96</f>
        <v>249.05673725416216</v>
      </c>
      <c r="H96" s="448">
        <f>+sum!M96/население!K96</f>
        <v>60.343621848256852</v>
      </c>
      <c r="I96" s="448">
        <f>+sum!N96/население!L96</f>
        <v>254.54649937745427</v>
      </c>
      <c r="J96" s="448">
        <f>+sum!O96/население!M96</f>
        <v>265.20214834256831</v>
      </c>
      <c r="K96" s="448"/>
      <c r="L96" s="300">
        <f t="shared" si="15"/>
        <v>136.20995502406049</v>
      </c>
      <c r="M96" s="37">
        <f t="shared" si="15"/>
        <v>120.78330070437697</v>
      </c>
      <c r="N96" s="37">
        <f t="shared" si="15"/>
        <v>164.66835511963126</v>
      </c>
      <c r="O96" s="315">
        <f t="shared" si="15"/>
        <v>175.06008125987333</v>
      </c>
      <c r="P96" s="306">
        <f t="shared" si="13"/>
        <v>42.415071604710718</v>
      </c>
      <c r="Q96" s="306">
        <f t="shared" si="13"/>
        <v>178.91879319032054</v>
      </c>
      <c r="R96" s="300">
        <f t="shared" si="12"/>
        <v>226.19331150703312</v>
      </c>
      <c r="S96" s="37">
        <f t="shared" si="12"/>
        <v>281.59737951911177</v>
      </c>
      <c r="T96" s="37">
        <f t="shared" si="12"/>
        <v>270.69319687397547</v>
      </c>
      <c r="U96" s="37">
        <f t="shared" si="12"/>
        <v>315.00719159084298</v>
      </c>
      <c r="V96" s="315">
        <f t="shared" si="12"/>
        <v>355.66564281702665</v>
      </c>
      <c r="W96" s="334">
        <f t="shared" si="14"/>
        <v>92.474550318994886</v>
      </c>
      <c r="X96" s="325"/>
      <c r="Y96" s="329"/>
      <c r="Z96" s="355"/>
      <c r="AA96" s="355"/>
      <c r="AB96" s="329"/>
      <c r="AC96" s="345"/>
      <c r="AD96" s="329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292"/>
      <c r="AS96" s="292"/>
      <c r="AT96" s="345"/>
      <c r="AU96" s="345"/>
      <c r="AV96" s="345"/>
      <c r="AW96" s="345"/>
      <c r="AX96" s="292"/>
      <c r="AY96" s="292"/>
      <c r="AZ96" s="345"/>
      <c r="BA96" s="345"/>
      <c r="BB96" s="46"/>
      <c r="BC96" s="46"/>
      <c r="BD96" s="292"/>
      <c r="BE96" s="292"/>
      <c r="BF96" s="347"/>
      <c r="BG96" s="65"/>
      <c r="BH96" s="46"/>
      <c r="BI96" s="292"/>
      <c r="BJ96" s="292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  <c r="BZ96" s="206"/>
      <c r="CA96" s="206"/>
      <c r="CB96" s="206"/>
      <c r="CC96" s="206"/>
      <c r="CD96" s="206"/>
      <c r="CE96" s="206"/>
      <c r="CF96" s="206"/>
      <c r="CG96" s="206"/>
      <c r="CH96" s="206"/>
      <c r="CI96" s="206"/>
      <c r="CJ96" s="206"/>
      <c r="CK96" s="206"/>
      <c r="CL96" s="206"/>
      <c r="CM96" s="206"/>
      <c r="CN96" s="206"/>
      <c r="CO96" s="206"/>
      <c r="CP96" s="206"/>
      <c r="CQ96" s="206"/>
      <c r="CR96" s="206"/>
      <c r="CS96" s="206"/>
      <c r="CT96" s="206"/>
      <c r="CU96" s="206"/>
      <c r="CV96" s="206"/>
      <c r="CW96" s="206"/>
      <c r="CX96" s="206"/>
      <c r="CY96" s="206"/>
      <c r="CZ96" s="206"/>
      <c r="DA96" s="206"/>
      <c r="DB96" s="206"/>
      <c r="DC96" s="206"/>
      <c r="DD96" s="206"/>
      <c r="DE96" s="206"/>
      <c r="DF96" s="206"/>
      <c r="DG96" s="206"/>
      <c r="DH96" s="206"/>
      <c r="DI96" s="206"/>
    </row>
    <row r="97" spans="1:113" ht="13.5" thickBot="1">
      <c r="A97" s="60"/>
      <c r="B97" s="132" t="s">
        <v>129</v>
      </c>
      <c r="C97" s="448">
        <f>+sum!H97/население!F97</f>
        <v>4.5484943314095139</v>
      </c>
      <c r="D97" s="448">
        <f>+sum!I97/население!G97</f>
        <v>5.1322786903318267</v>
      </c>
      <c r="E97" s="448">
        <f>+sum!J97/население!H97</f>
        <v>6.0051777202475529</v>
      </c>
      <c r="F97" s="448">
        <f>+sum!K97/население!I97</f>
        <v>6.3610746830760956</v>
      </c>
      <c r="G97" s="448">
        <f>+sum!L97/население!J97</f>
        <v>7.2794297490714737</v>
      </c>
      <c r="H97" s="448">
        <f>+sum!M97/население!K97</f>
        <v>27.985544217687075</v>
      </c>
      <c r="I97" s="448">
        <f>+sum!N97/население!L97</f>
        <v>8.4078007540807</v>
      </c>
      <c r="J97" s="448">
        <f>+sum!O97/население!M97</f>
        <v>8.0585784951835464</v>
      </c>
      <c r="K97" s="448"/>
      <c r="L97" s="300">
        <f t="shared" si="15"/>
        <v>112.83467267159166</v>
      </c>
      <c r="M97" s="37">
        <f t="shared" si="15"/>
        <v>132.02561732965012</v>
      </c>
      <c r="N97" s="37">
        <f t="shared" si="15"/>
        <v>139.85011785438212</v>
      </c>
      <c r="O97" s="315">
        <f t="shared" si="15"/>
        <v>160.04042697829814</v>
      </c>
      <c r="P97" s="306">
        <f t="shared" si="13"/>
        <v>615.27050884583059</v>
      </c>
      <c r="Q97" s="306">
        <f t="shared" si="13"/>
        <v>184.84799895255099</v>
      </c>
      <c r="R97" s="300">
        <f t="shared" si="12"/>
        <v>7.2316308359055714</v>
      </c>
      <c r="S97" s="37">
        <f t="shared" si="12"/>
        <v>7.4579389174699422</v>
      </c>
      <c r="T97" s="37">
        <f t="shared" si="12"/>
        <v>9.4598694612604337</v>
      </c>
      <c r="U97" s="37">
        <f t="shared" si="12"/>
        <v>8.5532200895452455</v>
      </c>
      <c r="V97" s="315">
        <f t="shared" si="12"/>
        <v>10.395394597989842</v>
      </c>
      <c r="W97" s="334">
        <f t="shared" si="14"/>
        <v>42.886895709885501</v>
      </c>
      <c r="X97" s="325"/>
      <c r="Y97" s="329"/>
      <c r="Z97" s="329"/>
      <c r="AA97" s="329"/>
      <c r="AB97" s="329"/>
      <c r="AC97" s="345"/>
      <c r="AD97" s="329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292"/>
      <c r="AS97" s="292"/>
      <c r="AT97" s="345"/>
      <c r="AU97" s="348"/>
      <c r="AV97" s="345"/>
      <c r="AW97" s="345"/>
      <c r="AX97" s="292"/>
      <c r="AY97" s="292"/>
      <c r="AZ97" s="345"/>
      <c r="BA97" s="345"/>
      <c r="BB97" s="46"/>
      <c r="BC97" s="46"/>
      <c r="BD97" s="292"/>
      <c r="BE97" s="292"/>
      <c r="BF97" s="347"/>
      <c r="BG97" s="65"/>
      <c r="BH97" s="46"/>
      <c r="BI97" s="292"/>
      <c r="BJ97" s="292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06"/>
      <c r="CA97" s="206"/>
      <c r="CB97" s="206"/>
      <c r="CC97" s="206"/>
      <c r="CD97" s="206"/>
      <c r="CE97" s="206"/>
      <c r="CF97" s="206"/>
      <c r="CG97" s="206"/>
      <c r="CH97" s="206"/>
      <c r="CI97" s="206"/>
      <c r="CJ97" s="206"/>
      <c r="CK97" s="206"/>
      <c r="CL97" s="206"/>
      <c r="CM97" s="206"/>
      <c r="CN97" s="206"/>
      <c r="CO97" s="206"/>
      <c r="CP97" s="206"/>
      <c r="CQ97" s="206"/>
      <c r="CR97" s="206"/>
      <c r="CS97" s="206"/>
      <c r="CT97" s="206"/>
      <c r="CU97" s="206"/>
      <c r="CV97" s="206"/>
      <c r="CW97" s="206"/>
      <c r="CX97" s="206"/>
      <c r="CY97" s="206"/>
      <c r="CZ97" s="206"/>
      <c r="DA97" s="206"/>
      <c r="DB97" s="206"/>
      <c r="DC97" s="206"/>
      <c r="DD97" s="206"/>
      <c r="DE97" s="206"/>
      <c r="DF97" s="206"/>
      <c r="DG97" s="206"/>
      <c r="DH97" s="206"/>
      <c r="DI97" s="206"/>
    </row>
    <row r="98" spans="1:113" ht="13.5" thickBot="1">
      <c r="A98" s="35"/>
      <c r="B98" s="130" t="s">
        <v>133</v>
      </c>
      <c r="C98" s="448">
        <f>+sum!H98/население!F98</f>
        <v>82.968018275271277</v>
      </c>
      <c r="D98" s="448">
        <f>+sum!I98/население!G98</f>
        <v>77.074001438190493</v>
      </c>
      <c r="E98" s="448">
        <f>+sum!J98/население!H98</f>
        <v>77.362958564264972</v>
      </c>
      <c r="F98" s="448">
        <f>+sum!K98/население!I98</f>
        <v>77.833599680383543</v>
      </c>
      <c r="G98" s="448">
        <f>+sum!L98/население!J98</f>
        <v>86.949090909090913</v>
      </c>
      <c r="H98" s="448">
        <f>+sum!M98/население!K98</f>
        <v>79.988204009273147</v>
      </c>
      <c r="I98" s="448">
        <f>+sum!N98/население!L98</f>
        <v>76.795192441294986</v>
      </c>
      <c r="J98" s="448">
        <f>+sum!O98/население!M98</f>
        <v>76.384994369369366</v>
      </c>
      <c r="K98" s="448"/>
      <c r="L98" s="300">
        <f t="shared" si="15"/>
        <v>92.896037582185443</v>
      </c>
      <c r="M98" s="37">
        <f t="shared" si="15"/>
        <v>93.244312896072984</v>
      </c>
      <c r="N98" s="37">
        <f t="shared" si="15"/>
        <v>93.811568961605474</v>
      </c>
      <c r="O98" s="315">
        <f t="shared" si="15"/>
        <v>104.79832195173233</v>
      </c>
      <c r="P98" s="306">
        <f t="shared" si="13"/>
        <v>96.408478437906396</v>
      </c>
      <c r="Q98" s="306">
        <f t="shared" si="13"/>
        <v>92.559993642976877</v>
      </c>
      <c r="R98" s="300">
        <f t="shared" si="12"/>
        <v>131.9104819390858</v>
      </c>
      <c r="S98" s="37">
        <f t="shared" si="12"/>
        <v>111.99960671150745</v>
      </c>
      <c r="T98" s="37">
        <f t="shared" si="12"/>
        <v>121.86874781195944</v>
      </c>
      <c r="U98" s="37">
        <f t="shared" si="12"/>
        <v>104.65651506954883</v>
      </c>
      <c r="V98" s="315">
        <f t="shared" si="12"/>
        <v>124.16770833618997</v>
      </c>
      <c r="W98" s="334">
        <f t="shared" si="14"/>
        <v>122.5792050596849</v>
      </c>
      <c r="X98" s="325"/>
      <c r="Y98" s="329"/>
      <c r="Z98" s="329"/>
      <c r="AA98" s="329"/>
      <c r="AB98" s="329"/>
      <c r="AC98" s="345"/>
      <c r="AD98" s="329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292"/>
      <c r="AS98" s="292"/>
      <c r="AT98" s="345"/>
      <c r="AU98" s="345"/>
      <c r="AV98" s="345"/>
      <c r="AW98" s="345"/>
      <c r="AX98" s="292"/>
      <c r="AY98" s="292"/>
      <c r="AZ98" s="345"/>
      <c r="BA98" s="345"/>
      <c r="BB98" s="46"/>
      <c r="BC98" s="46"/>
      <c r="BD98" s="292"/>
      <c r="BE98" s="292"/>
      <c r="BF98" s="347"/>
      <c r="BG98" s="6"/>
      <c r="BH98" s="46"/>
      <c r="BI98" s="292"/>
      <c r="BJ98" s="292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6"/>
      <c r="CL98" s="206"/>
      <c r="CM98" s="206"/>
      <c r="CN98" s="206"/>
      <c r="CO98" s="206"/>
      <c r="CP98" s="206"/>
      <c r="CQ98" s="206"/>
      <c r="CR98" s="206"/>
      <c r="CS98" s="206"/>
      <c r="CT98" s="206"/>
      <c r="CU98" s="206"/>
      <c r="CV98" s="206"/>
      <c r="CW98" s="206"/>
      <c r="CX98" s="206"/>
      <c r="CY98" s="206"/>
      <c r="CZ98" s="206"/>
      <c r="DA98" s="206"/>
      <c r="DB98" s="206"/>
      <c r="DC98" s="206"/>
      <c r="DD98" s="206"/>
      <c r="DE98" s="206"/>
      <c r="DF98" s="206"/>
      <c r="DG98" s="206"/>
      <c r="DH98" s="206"/>
      <c r="DI98" s="206"/>
    </row>
    <row r="99" spans="1:113" ht="13.5" thickBot="1">
      <c r="A99" s="35"/>
      <c r="B99" s="130" t="s">
        <v>134</v>
      </c>
      <c r="C99" s="448">
        <f>+sum!H99/население!F99</f>
        <v>9.2358363741117735</v>
      </c>
      <c r="D99" s="448">
        <f>+sum!I99/население!G99</f>
        <v>14.076278659611994</v>
      </c>
      <c r="E99" s="448">
        <f>+sum!J99/население!H99</f>
        <v>23.42771618625277</v>
      </c>
      <c r="F99" s="448">
        <f>+sum!K99/население!I99</f>
        <v>22.372233400402415</v>
      </c>
      <c r="G99" s="448">
        <f>+sum!L99/население!J99</f>
        <v>14.515379357484621</v>
      </c>
      <c r="H99" s="448">
        <f>+sum!M99/население!K99</f>
        <v>15.904862085086489</v>
      </c>
      <c r="I99" s="448">
        <f>+sum!N99/население!L99</f>
        <v>31.933349491032477</v>
      </c>
      <c r="J99" s="448">
        <f>+sum!O99/население!M99</f>
        <v>12.22884710539337</v>
      </c>
      <c r="K99" s="448"/>
      <c r="L99" s="300">
        <f t="shared" si="15"/>
        <v>152.40935514046214</v>
      </c>
      <c r="M99" s="37">
        <f t="shared" si="15"/>
        <v>253.66101387331966</v>
      </c>
      <c r="N99" s="37">
        <f t="shared" si="15"/>
        <v>242.23289038675713</v>
      </c>
      <c r="O99" s="315">
        <f t="shared" si="15"/>
        <v>157.16366953155978</v>
      </c>
      <c r="P99" s="306">
        <f t="shared" si="13"/>
        <v>172.20814056069813</v>
      </c>
      <c r="Q99" s="306">
        <f t="shared" si="13"/>
        <v>345.75482065210974</v>
      </c>
      <c r="R99" s="300">
        <f t="shared" si="12"/>
        <v>14.684015028267098</v>
      </c>
      <c r="S99" s="37">
        <f t="shared" si="12"/>
        <v>20.454856948129692</v>
      </c>
      <c r="T99" s="37">
        <f t="shared" si="12"/>
        <v>36.905341893574018</v>
      </c>
      <c r="U99" s="37">
        <f t="shared" si="12"/>
        <v>30.082123808013773</v>
      </c>
      <c r="V99" s="315">
        <f t="shared" si="12"/>
        <v>20.728697351577026</v>
      </c>
      <c r="W99" s="334">
        <f t="shared" si="14"/>
        <v>24.373660780629649</v>
      </c>
      <c r="X99" s="325"/>
      <c r="Y99" s="327"/>
      <c r="Z99" s="327"/>
      <c r="AA99" s="327"/>
      <c r="AB99" s="327"/>
      <c r="AC99" s="345"/>
      <c r="AD99" s="327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292"/>
      <c r="AS99" s="292"/>
      <c r="AT99" s="345"/>
      <c r="AU99" s="345"/>
      <c r="AV99" s="345"/>
      <c r="AW99" s="345"/>
      <c r="AX99" s="292"/>
      <c r="AY99" s="292"/>
      <c r="AZ99" s="345"/>
      <c r="BA99" s="345"/>
      <c r="BB99" s="46"/>
      <c r="BC99" s="46"/>
      <c r="BD99" s="292"/>
      <c r="BE99" s="292"/>
      <c r="BF99" s="347"/>
      <c r="BG99" s="6"/>
      <c r="BH99" s="46"/>
      <c r="BI99" s="292"/>
      <c r="BJ99" s="292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  <c r="BZ99" s="206"/>
      <c r="CA99" s="206"/>
      <c r="CB99" s="206"/>
      <c r="CC99" s="206"/>
      <c r="CD99" s="206"/>
      <c r="CE99" s="206"/>
      <c r="CF99" s="206"/>
      <c r="CG99" s="206"/>
      <c r="CH99" s="206"/>
      <c r="CI99" s="206"/>
      <c r="CJ99" s="206"/>
      <c r="CK99" s="206"/>
      <c r="CL99" s="206"/>
      <c r="CM99" s="206"/>
      <c r="CN99" s="206"/>
      <c r="CO99" s="206"/>
      <c r="CP99" s="206"/>
      <c r="CQ99" s="206"/>
      <c r="CR99" s="206"/>
      <c r="CS99" s="206"/>
      <c r="CT99" s="206"/>
      <c r="CU99" s="206"/>
      <c r="CV99" s="206"/>
      <c r="CW99" s="206"/>
      <c r="CX99" s="206"/>
      <c r="CY99" s="206"/>
      <c r="CZ99" s="206"/>
      <c r="DA99" s="206"/>
      <c r="DB99" s="206"/>
      <c r="DC99" s="206"/>
      <c r="DD99" s="206"/>
      <c r="DE99" s="206"/>
      <c r="DF99" s="206"/>
      <c r="DG99" s="206"/>
      <c r="DH99" s="206"/>
      <c r="DI99" s="206"/>
    </row>
    <row r="100" spans="1:113" ht="13.5" thickBot="1">
      <c r="A100" s="60"/>
      <c r="B100" s="130" t="s">
        <v>135</v>
      </c>
      <c r="C100" s="448">
        <f>+sum!H100/население!F100</f>
        <v>19.387638832940095</v>
      </c>
      <c r="D100" s="448">
        <f>+sum!I100/население!G100</f>
        <v>23.280974823266774</v>
      </c>
      <c r="E100" s="448">
        <f>+sum!J100/население!H100</f>
        <v>28.185550286997753</v>
      </c>
      <c r="F100" s="448">
        <f>+sum!K100/население!I100</f>
        <v>25.799471963791802</v>
      </c>
      <c r="G100" s="448">
        <f>+sum!L100/население!J100</f>
        <v>26.00651610046182</v>
      </c>
      <c r="H100" s="448">
        <f>+sum!M100/население!K100</f>
        <v>72.836703221384511</v>
      </c>
      <c r="I100" s="448">
        <f>+sum!N100/население!L100</f>
        <v>27.898739873987399</v>
      </c>
      <c r="J100" s="448">
        <f>+sum!O100/население!M100</f>
        <v>25.971207087486157</v>
      </c>
      <c r="K100" s="448"/>
      <c r="L100" s="300">
        <f t="shared" si="15"/>
        <v>120.08153764300479</v>
      </c>
      <c r="M100" s="37">
        <f t="shared" si="15"/>
        <v>145.37897332350641</v>
      </c>
      <c r="N100" s="37">
        <f t="shared" si="15"/>
        <v>133.07175869171772</v>
      </c>
      <c r="O100" s="315">
        <f t="shared" si="15"/>
        <v>134.13967695888826</v>
      </c>
      <c r="P100" s="306">
        <f t="shared" si="13"/>
        <v>375.68630119946886</v>
      </c>
      <c r="Q100" s="306">
        <f t="shared" si="13"/>
        <v>143.89962653207013</v>
      </c>
      <c r="R100" s="300">
        <f t="shared" si="12"/>
        <v>30.824320446331654</v>
      </c>
      <c r="S100" s="37">
        <f t="shared" si="12"/>
        <v>33.830604035232795</v>
      </c>
      <c r="T100" s="37">
        <f t="shared" si="12"/>
        <v>44.400289022220456</v>
      </c>
      <c r="U100" s="37">
        <f t="shared" si="12"/>
        <v>34.690452933599616</v>
      </c>
      <c r="V100" s="315">
        <f t="shared" si="12"/>
        <v>37.138622983175409</v>
      </c>
      <c r="W100" s="334">
        <f t="shared" si="14"/>
        <v>111.61977307317011</v>
      </c>
      <c r="X100" s="328"/>
      <c r="Y100" s="46"/>
      <c r="Z100" s="64"/>
      <c r="AA100" s="347"/>
      <c r="AB100" s="327"/>
      <c r="AC100" s="345"/>
      <c r="AD100" s="327"/>
      <c r="AE100" s="345"/>
      <c r="AF100" s="64"/>
      <c r="AG100" s="64"/>
      <c r="AH100" s="345"/>
      <c r="AI100" s="345"/>
      <c r="AJ100" s="64"/>
      <c r="AK100" s="64"/>
      <c r="AL100" s="345"/>
      <c r="AM100" s="345"/>
      <c r="AN100" s="64"/>
      <c r="AO100" s="64"/>
      <c r="AP100" s="345"/>
      <c r="AQ100" s="345"/>
      <c r="AR100" s="292"/>
      <c r="AS100" s="292"/>
      <c r="AT100" s="345"/>
      <c r="AU100" s="345"/>
      <c r="AV100" s="345"/>
      <c r="AW100" s="345"/>
      <c r="AX100" s="292"/>
      <c r="AY100" s="292"/>
      <c r="AZ100" s="345"/>
      <c r="BA100" s="345"/>
      <c r="BB100" s="46"/>
      <c r="BC100" s="46"/>
      <c r="BD100" s="292"/>
      <c r="BE100" s="292"/>
      <c r="BF100" s="347"/>
      <c r="BG100" s="6"/>
      <c r="BH100" s="46"/>
      <c r="BI100" s="292"/>
      <c r="BJ100" s="292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06"/>
      <c r="CA100" s="206"/>
      <c r="CB100" s="206"/>
      <c r="CC100" s="206"/>
      <c r="CD100" s="206"/>
      <c r="CE100" s="206"/>
      <c r="CF100" s="206"/>
      <c r="CG100" s="206"/>
      <c r="CH100" s="206"/>
      <c r="CI100" s="206"/>
      <c r="CJ100" s="206"/>
      <c r="CK100" s="206"/>
      <c r="CL100" s="206"/>
      <c r="CM100" s="206"/>
      <c r="CN100" s="206"/>
      <c r="CO100" s="206"/>
      <c r="CP100" s="206"/>
      <c r="CQ100" s="206"/>
      <c r="CR100" s="206"/>
      <c r="CS100" s="206"/>
      <c r="CT100" s="206"/>
      <c r="CU100" s="206"/>
      <c r="CV100" s="206"/>
      <c r="CW100" s="206"/>
      <c r="CX100" s="206"/>
      <c r="CY100" s="206"/>
      <c r="CZ100" s="206"/>
      <c r="DA100" s="206"/>
      <c r="DB100" s="206"/>
      <c r="DC100" s="206"/>
      <c r="DD100" s="206"/>
      <c r="DE100" s="206"/>
      <c r="DF100" s="206"/>
      <c r="DG100" s="206"/>
      <c r="DH100" s="206"/>
      <c r="DI100" s="206"/>
    </row>
    <row r="101" spans="1:113" ht="13.5" thickBot="1">
      <c r="A101" s="35"/>
      <c r="B101" s="130" t="s">
        <v>136</v>
      </c>
      <c r="C101" s="448">
        <f>+sum!H101/население!F101</f>
        <v>32.304474354310656</v>
      </c>
      <c r="D101" s="448">
        <f>+sum!I101/население!G101</f>
        <v>44.398887564560987</v>
      </c>
      <c r="E101" s="448">
        <f>+sum!J101/население!H101</f>
        <v>46.396211205159211</v>
      </c>
      <c r="F101" s="448">
        <f>+sum!K101/население!I101</f>
        <v>39.294884858365599</v>
      </c>
      <c r="G101" s="448">
        <f>+sum!L101/население!J101</f>
        <v>57.939469320066337</v>
      </c>
      <c r="H101" s="448">
        <f>+sum!M101/население!K101</f>
        <v>53.62010582010582</v>
      </c>
      <c r="I101" s="448">
        <f>+sum!N101/население!L101</f>
        <v>57.045553145336228</v>
      </c>
      <c r="J101" s="448">
        <f>+sum!O101/население!M101</f>
        <v>100.46379079123827</v>
      </c>
      <c r="K101" s="448"/>
      <c r="L101" s="300">
        <f t="shared" si="15"/>
        <v>137.4388175384023</v>
      </c>
      <c r="M101" s="37">
        <f t="shared" si="15"/>
        <v>143.62162558750373</v>
      </c>
      <c r="N101" s="37">
        <f t="shared" si="15"/>
        <v>121.63914022368903</v>
      </c>
      <c r="O101" s="315">
        <f t="shared" si="15"/>
        <v>179.35431694258472</v>
      </c>
      <c r="P101" s="306">
        <f t="shared" si="13"/>
        <v>165.98352671524228</v>
      </c>
      <c r="Q101" s="306">
        <f t="shared" si="13"/>
        <v>176.5871579263885</v>
      </c>
      <c r="R101" s="300">
        <f t="shared" si="12"/>
        <v>51.360739589173022</v>
      </c>
      <c r="S101" s="37">
        <f t="shared" si="12"/>
        <v>64.517967834420702</v>
      </c>
      <c r="T101" s="37">
        <f t="shared" si="12"/>
        <v>73.087279335303634</v>
      </c>
      <c r="U101" s="37">
        <f t="shared" si="12"/>
        <v>52.836637727449123</v>
      </c>
      <c r="V101" s="315">
        <f t="shared" si="12"/>
        <v>82.740498520099393</v>
      </c>
      <c r="W101" s="334">
        <f t="shared" si="14"/>
        <v>82.170990436074447</v>
      </c>
      <c r="X101" s="325"/>
      <c r="Y101" s="327"/>
      <c r="Z101" s="327"/>
      <c r="AA101" s="327"/>
      <c r="AB101" s="327"/>
      <c r="AC101" s="345"/>
      <c r="AD101" s="327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292"/>
      <c r="AS101" s="292"/>
      <c r="AT101" s="345"/>
      <c r="AU101" s="345"/>
      <c r="AV101" s="345"/>
      <c r="AW101" s="345"/>
      <c r="AX101" s="292"/>
      <c r="AY101" s="292"/>
      <c r="AZ101" s="345"/>
      <c r="BA101" s="345"/>
      <c r="BB101" s="46"/>
      <c r="BC101" s="46"/>
      <c r="BD101" s="292"/>
      <c r="BE101" s="292"/>
      <c r="BF101" s="347"/>
      <c r="BG101" s="6"/>
      <c r="BH101" s="46"/>
      <c r="BI101" s="292"/>
      <c r="BJ101" s="292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06"/>
      <c r="CA101" s="206"/>
      <c r="CB101" s="206"/>
      <c r="CC101" s="206"/>
      <c r="CD101" s="206"/>
      <c r="CE101" s="206"/>
      <c r="CF101" s="206"/>
      <c r="CG101" s="206"/>
      <c r="CH101" s="206"/>
      <c r="CI101" s="206"/>
      <c r="CJ101" s="206"/>
      <c r="CK101" s="206"/>
      <c r="CL101" s="206"/>
      <c r="CM101" s="206"/>
      <c r="CN101" s="206"/>
      <c r="CO101" s="206"/>
      <c r="CP101" s="206"/>
      <c r="CQ101" s="206"/>
      <c r="CR101" s="206"/>
      <c r="CS101" s="206"/>
      <c r="CT101" s="206"/>
      <c r="CU101" s="206"/>
      <c r="CV101" s="206"/>
      <c r="CW101" s="206"/>
      <c r="CX101" s="206"/>
      <c r="CY101" s="206"/>
      <c r="CZ101" s="206"/>
      <c r="DA101" s="206"/>
      <c r="DB101" s="206"/>
      <c r="DC101" s="206"/>
      <c r="DD101" s="206"/>
      <c r="DE101" s="206"/>
      <c r="DF101" s="206"/>
      <c r="DG101" s="206"/>
      <c r="DH101" s="206"/>
      <c r="DI101" s="206"/>
    </row>
    <row r="102" spans="1:113" ht="13.5" thickBot="1">
      <c r="A102" s="56"/>
      <c r="B102" s="131" t="s">
        <v>137</v>
      </c>
      <c r="C102" s="449">
        <f>+sum!H102/население!F102</f>
        <v>32.110259820299071</v>
      </c>
      <c r="D102" s="449">
        <f>+sum!I102/население!G102</f>
        <v>32.446620407413725</v>
      </c>
      <c r="E102" s="449">
        <f>+sum!J102/население!H102</f>
        <v>32.905976594692596</v>
      </c>
      <c r="F102" s="449">
        <f>+sum!K102/население!I102</f>
        <v>38.612453882482299</v>
      </c>
      <c r="G102" s="449">
        <f>+sum!L102/население!J102</f>
        <v>41.563665919949251</v>
      </c>
      <c r="H102" s="449">
        <f>+sum!M102/население!K102</f>
        <v>46.233650145531293</v>
      </c>
      <c r="I102" s="449">
        <f>+sum!N102/население!L102</f>
        <v>47.737650576450072</v>
      </c>
      <c r="J102" s="449">
        <f>+sum!O102/население!M102</f>
        <v>51.360392553916604</v>
      </c>
      <c r="K102" s="449"/>
      <c r="L102" s="299">
        <f t="shared" si="15"/>
        <v>101.04751748817063</v>
      </c>
      <c r="M102" s="25">
        <f t="shared" si="15"/>
        <v>102.47807641185918</v>
      </c>
      <c r="N102" s="25">
        <f t="shared" si="15"/>
        <v>120.24958408487481</v>
      </c>
      <c r="O102" s="314">
        <f t="shared" si="15"/>
        <v>129.4404534642664</v>
      </c>
      <c r="P102" s="310">
        <f t="shared" si="13"/>
        <v>143.9840424969214</v>
      </c>
      <c r="Q102" s="310">
        <f t="shared" si="13"/>
        <v>148.6679050359844</v>
      </c>
      <c r="R102" s="299">
        <f t="shared" si="12"/>
        <v>51.051958768398862</v>
      </c>
      <c r="S102" s="25">
        <f t="shared" si="12"/>
        <v>47.149605015151614</v>
      </c>
      <c r="T102" s="25">
        <f t="shared" si="12"/>
        <v>51.836308196429336</v>
      </c>
      <c r="U102" s="25">
        <f t="shared" si="12"/>
        <v>51.919028263095157</v>
      </c>
      <c r="V102" s="314">
        <f t="shared" si="12"/>
        <v>59.355021350677596</v>
      </c>
      <c r="W102" s="333">
        <f t="shared" si="14"/>
        <v>70.8514980682626</v>
      </c>
      <c r="X102" s="323"/>
      <c r="Y102" s="324"/>
      <c r="Z102" s="324"/>
      <c r="AA102" s="324"/>
      <c r="AB102" s="324"/>
      <c r="AC102" s="344"/>
      <c r="AD102" s="32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3"/>
      <c r="AS102" s="343"/>
      <c r="AT102" s="344"/>
      <c r="AU102" s="344"/>
      <c r="AV102" s="344"/>
      <c r="AW102" s="344"/>
      <c r="AX102" s="343"/>
      <c r="AY102" s="343"/>
      <c r="AZ102" s="344"/>
      <c r="BA102" s="344"/>
      <c r="BB102" s="93"/>
      <c r="BC102" s="93"/>
      <c r="BD102" s="343"/>
      <c r="BE102" s="343"/>
      <c r="BF102" s="93"/>
      <c r="BG102" s="26"/>
      <c r="BH102" s="93"/>
      <c r="BI102" s="343"/>
      <c r="BJ102" s="343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6"/>
      <c r="CA102" s="206"/>
      <c r="CB102" s="206"/>
      <c r="CC102" s="206"/>
      <c r="CD102" s="206"/>
      <c r="CE102" s="206"/>
      <c r="CF102" s="206"/>
      <c r="CG102" s="206"/>
      <c r="CH102" s="206"/>
      <c r="CI102" s="206"/>
      <c r="CJ102" s="206"/>
      <c r="CK102" s="206"/>
      <c r="CL102" s="206"/>
      <c r="CM102" s="206"/>
      <c r="CN102" s="206"/>
      <c r="CO102" s="206"/>
      <c r="CP102" s="206"/>
      <c r="CQ102" s="206"/>
      <c r="CR102" s="206"/>
      <c r="CS102" s="206"/>
      <c r="CT102" s="206"/>
      <c r="CU102" s="206"/>
      <c r="CV102" s="206"/>
      <c r="CW102" s="206"/>
      <c r="CX102" s="206"/>
      <c r="CY102" s="206"/>
      <c r="CZ102" s="206"/>
      <c r="DA102" s="206"/>
      <c r="DB102" s="206"/>
      <c r="DC102" s="206"/>
      <c r="DD102" s="206"/>
      <c r="DE102" s="206"/>
      <c r="DF102" s="206"/>
      <c r="DG102" s="206"/>
      <c r="DH102" s="206"/>
      <c r="DI102" s="206"/>
    </row>
    <row r="103" spans="1:113" ht="13.5" thickBot="1">
      <c r="A103" s="35"/>
      <c r="B103" s="130" t="s">
        <v>138</v>
      </c>
      <c r="C103" s="448">
        <f>+sum!H103/население!F103</f>
        <v>19.6117165096272</v>
      </c>
      <c r="D103" s="448">
        <f>+sum!I103/население!G103</f>
        <v>24.12799167533819</v>
      </c>
      <c r="E103" s="448">
        <f>+sum!J103/население!H103</f>
        <v>22.754369101712687</v>
      </c>
      <c r="F103" s="448">
        <f>+sum!K103/население!I103</f>
        <v>28.766939818486211</v>
      </c>
      <c r="G103" s="448">
        <f>+sum!L103/население!J103</f>
        <v>31.569744428190344</v>
      </c>
      <c r="H103" s="448">
        <f>+sum!M103/население!K103</f>
        <v>28.34393671631743</v>
      </c>
      <c r="I103" s="448">
        <f>+sum!N103/население!L103</f>
        <v>26.801271732131358</v>
      </c>
      <c r="J103" s="448">
        <f>+sum!O103/население!M103</f>
        <v>28.756532066508314</v>
      </c>
      <c r="K103" s="448"/>
      <c r="L103" s="300">
        <f t="shared" si="15"/>
        <v>123.02845425842249</v>
      </c>
      <c r="M103" s="37">
        <f t="shared" si="15"/>
        <v>116.02436273511698</v>
      </c>
      <c r="N103" s="37">
        <f t="shared" si="15"/>
        <v>146.68241713755549</v>
      </c>
      <c r="O103" s="315">
        <f t="shared" si="15"/>
        <v>160.97389747956566</v>
      </c>
      <c r="P103" s="306">
        <f t="shared" si="13"/>
        <v>144.52552739278923</v>
      </c>
      <c r="Q103" s="306">
        <f t="shared" si="13"/>
        <v>136.65948984615841</v>
      </c>
      <c r="R103" s="300">
        <f t="shared" si="12"/>
        <v>31.180580544355429</v>
      </c>
      <c r="S103" s="37">
        <f t="shared" si="12"/>
        <v>35.061441315506805</v>
      </c>
      <c r="T103" s="37">
        <f t="shared" si="12"/>
        <v>35.844627986574629</v>
      </c>
      <c r="U103" s="37">
        <f t="shared" si="12"/>
        <v>38.680565757990784</v>
      </c>
      <c r="V103" s="315">
        <f t="shared" si="12"/>
        <v>45.083194975621652</v>
      </c>
      <c r="W103" s="334">
        <f t="shared" si="14"/>
        <v>43.436120037717266</v>
      </c>
      <c r="X103" s="325"/>
      <c r="Y103" s="327"/>
      <c r="Z103" s="327"/>
      <c r="AA103" s="327"/>
      <c r="AB103" s="327"/>
      <c r="AC103" s="345"/>
      <c r="AD103" s="327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292"/>
      <c r="AS103" s="292"/>
      <c r="AT103" s="345"/>
      <c r="AU103" s="345"/>
      <c r="AV103" s="345"/>
      <c r="AW103" s="345"/>
      <c r="AX103" s="292"/>
      <c r="AY103" s="292"/>
      <c r="AZ103" s="345"/>
      <c r="BA103" s="345"/>
      <c r="BB103" s="46"/>
      <c r="BC103" s="46"/>
      <c r="BD103" s="292"/>
      <c r="BE103" s="292"/>
      <c r="BF103" s="347"/>
      <c r="BG103" s="6"/>
      <c r="BH103" s="46"/>
      <c r="BI103" s="292"/>
      <c r="BJ103" s="292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06"/>
      <c r="CB103" s="206"/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6"/>
      <c r="CQ103" s="206"/>
      <c r="CR103" s="206"/>
      <c r="CS103" s="206"/>
      <c r="CT103" s="206"/>
      <c r="CU103" s="206"/>
      <c r="CV103" s="206"/>
      <c r="CW103" s="206"/>
      <c r="CX103" s="206"/>
      <c r="CY103" s="206"/>
      <c r="CZ103" s="206"/>
      <c r="DA103" s="206"/>
      <c r="DB103" s="206"/>
      <c r="DC103" s="206"/>
      <c r="DD103" s="206"/>
      <c r="DE103" s="206"/>
      <c r="DF103" s="206"/>
      <c r="DG103" s="206"/>
      <c r="DH103" s="206"/>
      <c r="DI103" s="206"/>
    </row>
    <row r="104" spans="1:113" ht="13.5" thickBot="1">
      <c r="A104" s="35"/>
      <c r="B104" s="130" t="s">
        <v>139</v>
      </c>
      <c r="C104" s="448">
        <f>+sum!H104/население!F104</f>
        <v>12.731813773035887</v>
      </c>
      <c r="D104" s="448">
        <f>+sum!I104/население!G104</f>
        <v>18.709215518296414</v>
      </c>
      <c r="E104" s="448">
        <f>+sum!J104/население!H104</f>
        <v>18.447017028053413</v>
      </c>
      <c r="F104" s="448">
        <f>+sum!K104/население!I104</f>
        <v>20.577186963979418</v>
      </c>
      <c r="G104" s="448">
        <f>+sum!L104/население!J104</f>
        <v>22.67475018279308</v>
      </c>
      <c r="H104" s="448">
        <f>+sum!M104/население!K104</f>
        <v>60.195694087403602</v>
      </c>
      <c r="I104" s="448">
        <f>+sum!N104/население!L104</f>
        <v>26.381351811329928</v>
      </c>
      <c r="J104" s="448">
        <f>+sum!O104/население!M104</f>
        <v>30.317217981340118</v>
      </c>
      <c r="K104" s="448"/>
      <c r="L104" s="300">
        <f t="shared" si="15"/>
        <v>146.94854835153015</v>
      </c>
      <c r="M104" s="37">
        <f t="shared" si="15"/>
        <v>144.88915214202621</v>
      </c>
      <c r="N104" s="37">
        <f t="shared" si="15"/>
        <v>161.62023204862516</v>
      </c>
      <c r="O104" s="315">
        <f t="shared" si="15"/>
        <v>178.09520769786056</v>
      </c>
      <c r="P104" s="306">
        <f t="shared" si="13"/>
        <v>472.79747536748653</v>
      </c>
      <c r="Q104" s="306">
        <f t="shared" si="13"/>
        <v>207.20811882437172</v>
      </c>
      <c r="R104" s="300">
        <f t="shared" si="12"/>
        <v>20.242253890984149</v>
      </c>
      <c r="S104" s="37">
        <f t="shared" si="12"/>
        <v>27.187180382874722</v>
      </c>
      <c r="T104" s="37">
        <f t="shared" si="12"/>
        <v>29.059318668730416</v>
      </c>
      <c r="U104" s="37">
        <f t="shared" si="12"/>
        <v>27.668470768767399</v>
      </c>
      <c r="V104" s="315">
        <f t="shared" si="12"/>
        <v>32.380692401220394</v>
      </c>
      <c r="W104" s="334">
        <f t="shared" si="14"/>
        <v>92.24785605130576</v>
      </c>
      <c r="X104" s="325"/>
      <c r="Y104" s="327"/>
      <c r="Z104" s="327"/>
      <c r="AA104" s="327"/>
      <c r="AB104" s="327"/>
      <c r="AC104" s="345"/>
      <c r="AD104" s="327"/>
      <c r="AE104" s="345"/>
      <c r="AF104" s="345"/>
      <c r="AG104" s="345"/>
      <c r="AH104" s="345"/>
      <c r="AI104" s="345"/>
      <c r="AJ104" s="345"/>
      <c r="AK104" s="345"/>
      <c r="AL104" s="345"/>
      <c r="AM104" s="345"/>
      <c r="AN104" s="345"/>
      <c r="AO104" s="345"/>
      <c r="AP104" s="345"/>
      <c r="AQ104" s="345"/>
      <c r="AR104" s="292"/>
      <c r="AS104" s="292"/>
      <c r="AT104" s="345"/>
      <c r="AU104" s="345"/>
      <c r="AV104" s="345"/>
      <c r="AW104" s="345"/>
      <c r="AX104" s="292"/>
      <c r="AY104" s="292"/>
      <c r="AZ104" s="345"/>
      <c r="BA104" s="345"/>
      <c r="BB104" s="46"/>
      <c r="BC104" s="46"/>
      <c r="BD104" s="292"/>
      <c r="BE104" s="292"/>
      <c r="BF104" s="347"/>
      <c r="BG104" s="6"/>
      <c r="BH104" s="46"/>
      <c r="BI104" s="292"/>
      <c r="BJ104" s="292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06"/>
      <c r="CF104" s="206"/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6"/>
      <c r="CQ104" s="206"/>
      <c r="CR104" s="206"/>
      <c r="CS104" s="206"/>
      <c r="CT104" s="206"/>
      <c r="CU104" s="206"/>
      <c r="CV104" s="206"/>
      <c r="CW104" s="206"/>
      <c r="CX104" s="206"/>
      <c r="CY104" s="206"/>
      <c r="CZ104" s="206"/>
      <c r="DA104" s="206"/>
      <c r="DB104" s="206"/>
      <c r="DC104" s="206"/>
      <c r="DD104" s="206"/>
      <c r="DE104" s="206"/>
      <c r="DF104" s="206"/>
      <c r="DG104" s="206"/>
      <c r="DH104" s="206"/>
      <c r="DI104" s="206"/>
    </row>
    <row r="105" spans="1:113" ht="13.5" thickBot="1">
      <c r="A105" s="35"/>
      <c r="B105" s="130" t="s">
        <v>140</v>
      </c>
      <c r="C105" s="448">
        <f>+sum!H105/население!F105</f>
        <v>11.520710874357091</v>
      </c>
      <c r="D105" s="448">
        <f>+sum!I105/население!G105</f>
        <v>19.507217817698546</v>
      </c>
      <c r="E105" s="448">
        <f>+sum!J105/население!H105</f>
        <v>16.869044868536573</v>
      </c>
      <c r="F105" s="448">
        <f>+sum!K105/население!I105</f>
        <v>18.887142657277433</v>
      </c>
      <c r="G105" s="448">
        <f>+sum!L105/население!J105</f>
        <v>21.20126990055558</v>
      </c>
      <c r="H105" s="448">
        <f>+sum!M105/население!K105</f>
        <v>20.878983574336655</v>
      </c>
      <c r="I105" s="448">
        <f>+sum!N105/население!L105</f>
        <v>22.509110700932368</v>
      </c>
      <c r="J105" s="448">
        <f>+sum!O105/население!M105</f>
        <v>25.143841475004752</v>
      </c>
      <c r="K105" s="448"/>
      <c r="L105" s="300">
        <f t="shared" si="15"/>
        <v>169.32303944123709</v>
      </c>
      <c r="M105" s="37">
        <f t="shared" si="15"/>
        <v>146.42364566308018</v>
      </c>
      <c r="N105" s="37">
        <f t="shared" si="15"/>
        <v>163.94077469053246</v>
      </c>
      <c r="O105" s="315">
        <f t="shared" si="15"/>
        <v>184.02744528330774</v>
      </c>
      <c r="P105" s="306">
        <f t="shared" si="13"/>
        <v>181.2299935484823</v>
      </c>
      <c r="Q105" s="306">
        <f t="shared" si="13"/>
        <v>195.37952949616471</v>
      </c>
      <c r="R105" s="300">
        <f t="shared" si="12"/>
        <v>18.316726797972219</v>
      </c>
      <c r="S105" s="37">
        <f t="shared" si="12"/>
        <v>28.346792470221612</v>
      </c>
      <c r="T105" s="37">
        <f t="shared" si="12"/>
        <v>26.573561987091832</v>
      </c>
      <c r="U105" s="37">
        <f t="shared" si="12"/>
        <v>25.396005558641193</v>
      </c>
      <c r="V105" s="315">
        <f t="shared" si="12"/>
        <v>30.276487883253857</v>
      </c>
      <c r="W105" s="334">
        <f t="shared" si="14"/>
        <v>31.996332968042374</v>
      </c>
      <c r="X105" s="325"/>
      <c r="Y105" s="327"/>
      <c r="Z105" s="327"/>
      <c r="AA105" s="327"/>
      <c r="AB105" s="327"/>
      <c r="AC105" s="345"/>
      <c r="AD105" s="327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292"/>
      <c r="AS105" s="292"/>
      <c r="AT105" s="345"/>
      <c r="AU105" s="345"/>
      <c r="AV105" s="345"/>
      <c r="AW105" s="345"/>
      <c r="AX105" s="292"/>
      <c r="AY105" s="292"/>
      <c r="AZ105" s="345"/>
      <c r="BA105" s="345"/>
      <c r="BB105" s="46"/>
      <c r="BC105" s="46"/>
      <c r="BD105" s="292"/>
      <c r="BE105" s="292"/>
      <c r="BF105" s="347"/>
      <c r="BG105" s="6"/>
      <c r="BH105" s="46"/>
      <c r="BI105" s="292"/>
      <c r="BJ105" s="292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206"/>
      <c r="CA105" s="206"/>
      <c r="CB105" s="206"/>
      <c r="CC105" s="206"/>
      <c r="CD105" s="206"/>
      <c r="CE105" s="206"/>
      <c r="CF105" s="206"/>
      <c r="CG105" s="206"/>
      <c r="CH105" s="206"/>
      <c r="CI105" s="206"/>
      <c r="CJ105" s="206"/>
      <c r="CK105" s="206"/>
      <c r="CL105" s="206"/>
      <c r="CM105" s="206"/>
      <c r="CN105" s="206"/>
      <c r="CO105" s="206"/>
      <c r="CP105" s="206"/>
      <c r="CQ105" s="206"/>
      <c r="CR105" s="206"/>
      <c r="CS105" s="206"/>
      <c r="CT105" s="206"/>
      <c r="CU105" s="206"/>
      <c r="CV105" s="206"/>
      <c r="CW105" s="206"/>
      <c r="CX105" s="206"/>
      <c r="CY105" s="206"/>
      <c r="CZ105" s="206"/>
      <c r="DA105" s="206"/>
      <c r="DB105" s="206"/>
      <c r="DC105" s="206"/>
      <c r="DD105" s="206"/>
      <c r="DE105" s="206"/>
      <c r="DF105" s="206"/>
      <c r="DG105" s="206"/>
      <c r="DH105" s="206"/>
      <c r="DI105" s="206"/>
    </row>
    <row r="106" spans="1:113" ht="13.5" thickBot="1">
      <c r="A106" s="35"/>
      <c r="B106" s="130" t="s">
        <v>141</v>
      </c>
      <c r="C106" s="448">
        <f>+sum!H106/население!F106</f>
        <v>20.136396872715</v>
      </c>
      <c r="D106" s="448">
        <f>+sum!I106/население!G106</f>
        <v>26.124950707002423</v>
      </c>
      <c r="E106" s="448">
        <f>+sum!J106/население!H106</f>
        <v>24.57614762501424</v>
      </c>
      <c r="F106" s="448">
        <f>+sum!K106/население!I106</f>
        <v>27.503772824146075</v>
      </c>
      <c r="G106" s="448">
        <f>+sum!L106/население!J106</f>
        <v>29.728610165580108</v>
      </c>
      <c r="H106" s="448">
        <f>+sum!M106/население!K106</f>
        <v>31.587941449814128</v>
      </c>
      <c r="I106" s="448">
        <f>+sum!N106/население!L106</f>
        <v>34.38997461179666</v>
      </c>
      <c r="J106" s="448">
        <f>+sum!O106/население!M106</f>
        <v>33.291117546244308</v>
      </c>
      <c r="K106" s="448"/>
      <c r="L106" s="300">
        <f t="shared" si="15"/>
        <v>129.73994738056624</v>
      </c>
      <c r="M106" s="37">
        <f t="shared" si="15"/>
        <v>122.04838720831501</v>
      </c>
      <c r="N106" s="37">
        <f t="shared" si="15"/>
        <v>136.58735968505832</v>
      </c>
      <c r="O106" s="315">
        <f t="shared" si="15"/>
        <v>147.63619506259653</v>
      </c>
      <c r="P106" s="306">
        <f t="shared" si="13"/>
        <v>156.86987920175568</v>
      </c>
      <c r="Q106" s="306">
        <f t="shared" si="13"/>
        <v>170.78514507426792</v>
      </c>
      <c r="R106" s="300">
        <f t="shared" si="12"/>
        <v>32.014767511787369</v>
      </c>
      <c r="S106" s="37">
        <f t="shared" si="12"/>
        <v>37.963309935170336</v>
      </c>
      <c r="T106" s="37">
        <f t="shared" si="12"/>
        <v>38.714449300880389</v>
      </c>
      <c r="U106" s="37">
        <f t="shared" si="12"/>
        <v>36.98208777263001</v>
      </c>
      <c r="V106" s="315">
        <f t="shared" si="12"/>
        <v>42.453961941240934</v>
      </c>
      <c r="W106" s="334">
        <f t="shared" si="14"/>
        <v>48.407447077336514</v>
      </c>
      <c r="X106" s="325"/>
      <c r="Y106" s="327"/>
      <c r="Z106" s="327"/>
      <c r="AA106" s="327"/>
      <c r="AB106" s="327"/>
      <c r="AC106" s="345"/>
      <c r="AD106" s="327"/>
      <c r="AE106" s="345"/>
      <c r="AF106" s="345"/>
      <c r="AG106" s="345"/>
      <c r="AH106" s="345"/>
      <c r="AI106" s="345"/>
      <c r="AJ106" s="345"/>
      <c r="AK106" s="345"/>
      <c r="AL106" s="345"/>
      <c r="AM106" s="345"/>
      <c r="AN106" s="345"/>
      <c r="AO106" s="345"/>
      <c r="AP106" s="345"/>
      <c r="AQ106" s="345"/>
      <c r="AR106" s="292"/>
      <c r="AS106" s="292"/>
      <c r="AT106" s="345"/>
      <c r="AU106" s="345"/>
      <c r="AV106" s="345"/>
      <c r="AW106" s="345"/>
      <c r="AX106" s="292"/>
      <c r="AY106" s="292"/>
      <c r="AZ106" s="345"/>
      <c r="BA106" s="345"/>
      <c r="BB106" s="46"/>
      <c r="BC106" s="46"/>
      <c r="BD106" s="292"/>
      <c r="BE106" s="292"/>
      <c r="BF106" s="347"/>
      <c r="BG106" s="6"/>
      <c r="BH106" s="46"/>
      <c r="BI106" s="292"/>
      <c r="BJ106" s="292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6"/>
      <c r="CK106" s="206"/>
      <c r="CL106" s="206"/>
      <c r="CM106" s="206"/>
      <c r="CN106" s="206"/>
      <c r="CO106" s="206"/>
      <c r="CP106" s="206"/>
      <c r="CQ106" s="206"/>
      <c r="CR106" s="206"/>
      <c r="CS106" s="206"/>
      <c r="CT106" s="206"/>
      <c r="CU106" s="206"/>
      <c r="CV106" s="206"/>
      <c r="CW106" s="206"/>
      <c r="CX106" s="206"/>
      <c r="CY106" s="206"/>
      <c r="CZ106" s="206"/>
      <c r="DA106" s="206"/>
      <c r="DB106" s="206"/>
      <c r="DC106" s="206"/>
      <c r="DD106" s="206"/>
      <c r="DE106" s="206"/>
      <c r="DF106" s="206"/>
      <c r="DG106" s="206"/>
      <c r="DH106" s="206"/>
      <c r="DI106" s="206"/>
    </row>
    <row r="107" spans="1:113" ht="13.5" thickBot="1">
      <c r="A107" s="35"/>
      <c r="B107" s="130" t="s">
        <v>137</v>
      </c>
      <c r="C107" s="448">
        <f>+sum!H107/население!F107</f>
        <v>51.174365789896456</v>
      </c>
      <c r="D107" s="448">
        <f>+sum!I107/население!G107</f>
        <v>43.989927310488056</v>
      </c>
      <c r="E107" s="448">
        <f>+sum!J107/население!H107</f>
        <v>46.109782011085187</v>
      </c>
      <c r="F107" s="448">
        <f>+sum!K107/население!I107</f>
        <v>54.177827657455445</v>
      </c>
      <c r="G107" s="448">
        <f>+sum!L107/население!J107</f>
        <v>56.338061325713269</v>
      </c>
      <c r="H107" s="448">
        <f>+sum!M107/население!K107</f>
        <v>62.718972747884592</v>
      </c>
      <c r="I107" s="448">
        <f>+sum!N107/население!L107</f>
        <v>68.594824656036181</v>
      </c>
      <c r="J107" s="448">
        <f>+sum!O107/население!M107</f>
        <v>74.311782646491139</v>
      </c>
      <c r="K107" s="448"/>
      <c r="L107" s="300">
        <f t="shared" si="15"/>
        <v>85.960864646754743</v>
      </c>
      <c r="M107" s="37">
        <f t="shared" si="15"/>
        <v>90.103279834273607</v>
      </c>
      <c r="N107" s="37">
        <f t="shared" si="15"/>
        <v>105.86907491905248</v>
      </c>
      <c r="O107" s="315">
        <f t="shared" si="15"/>
        <v>110.09039478284322</v>
      </c>
      <c r="P107" s="306">
        <f t="shared" si="13"/>
        <v>122.55935521582455</v>
      </c>
      <c r="Q107" s="306">
        <f t="shared" si="13"/>
        <v>134.04137715680125</v>
      </c>
      <c r="R107" s="300">
        <f t="shared" si="12"/>
        <v>81.361895759348059</v>
      </c>
      <c r="S107" s="37">
        <f t="shared" si="12"/>
        <v>63.923689780055795</v>
      </c>
      <c r="T107" s="37">
        <f t="shared" si="12"/>
        <v>72.636071575590137</v>
      </c>
      <c r="U107" s="37">
        <f t="shared" si="12"/>
        <v>72.84852120358677</v>
      </c>
      <c r="V107" s="315">
        <f t="shared" si="12"/>
        <v>80.453606745946473</v>
      </c>
      <c r="W107" s="334">
        <f t="shared" si="14"/>
        <v>96.114694870564264</v>
      </c>
      <c r="X107" s="325"/>
      <c r="Y107" s="327"/>
      <c r="Z107" s="327"/>
      <c r="AA107" s="327"/>
      <c r="AB107" s="327"/>
      <c r="AC107" s="345"/>
      <c r="AD107" s="327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  <c r="AP107" s="345"/>
      <c r="AQ107" s="345"/>
      <c r="AR107" s="292"/>
      <c r="AS107" s="292"/>
      <c r="AT107" s="345"/>
      <c r="AU107" s="345"/>
      <c r="AV107" s="345"/>
      <c r="AW107" s="345"/>
      <c r="AX107" s="292"/>
      <c r="AY107" s="292"/>
      <c r="AZ107" s="345"/>
      <c r="BA107" s="345"/>
      <c r="BB107" s="46"/>
      <c r="BC107" s="46"/>
      <c r="BD107" s="292"/>
      <c r="BE107" s="292"/>
      <c r="BF107" s="347"/>
      <c r="BG107" s="6"/>
      <c r="BH107" s="46"/>
      <c r="BI107" s="292"/>
      <c r="BJ107" s="292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6"/>
      <c r="CF107" s="206"/>
      <c r="CG107" s="206"/>
      <c r="CH107" s="206"/>
      <c r="CI107" s="206"/>
      <c r="CJ107" s="206"/>
      <c r="CK107" s="206"/>
      <c r="CL107" s="206"/>
      <c r="CM107" s="206"/>
      <c r="CN107" s="206"/>
      <c r="CO107" s="206"/>
      <c r="CP107" s="206"/>
      <c r="CQ107" s="206"/>
      <c r="CR107" s="206"/>
      <c r="CS107" s="206"/>
      <c r="CT107" s="206"/>
      <c r="CU107" s="206"/>
      <c r="CV107" s="206"/>
      <c r="CW107" s="206"/>
      <c r="CX107" s="206"/>
      <c r="CY107" s="206"/>
      <c r="CZ107" s="206"/>
      <c r="DA107" s="206"/>
      <c r="DB107" s="206"/>
      <c r="DC107" s="206"/>
      <c r="DD107" s="206"/>
      <c r="DE107" s="206"/>
      <c r="DF107" s="206"/>
      <c r="DG107" s="206"/>
      <c r="DH107" s="206"/>
      <c r="DI107" s="206"/>
    </row>
    <row r="108" spans="1:113" ht="13.5" thickBot="1">
      <c r="A108" s="35"/>
      <c r="B108" s="130" t="s">
        <v>142</v>
      </c>
      <c r="C108" s="448">
        <f>+sum!H108/население!F108</f>
        <v>23.152989485472531</v>
      </c>
      <c r="D108" s="448">
        <f>+sum!I108/население!G108</f>
        <v>30.378398372480117</v>
      </c>
      <c r="E108" s="448">
        <f>+sum!J108/население!H108</f>
        <v>32.510339688256849</v>
      </c>
      <c r="F108" s="448">
        <f>+sum!K108/население!I108</f>
        <v>35.168573035814738</v>
      </c>
      <c r="G108" s="448">
        <f>+sum!L108/население!J108</f>
        <v>49.044826720241083</v>
      </c>
      <c r="H108" s="448">
        <f>+sum!M108/население!K108</f>
        <v>49.813014305608306</v>
      </c>
      <c r="I108" s="448">
        <f>+sum!N108/население!L108</f>
        <v>48.547547097023084</v>
      </c>
      <c r="J108" s="448">
        <f>+sum!O108/население!M108</f>
        <v>51.863510999935862</v>
      </c>
      <c r="K108" s="448"/>
      <c r="L108" s="300">
        <f t="shared" si="15"/>
        <v>131.20723952965645</v>
      </c>
      <c r="M108" s="37">
        <f t="shared" si="15"/>
        <v>140.41530018685336</v>
      </c>
      <c r="N108" s="37">
        <f t="shared" si="15"/>
        <v>151.89646701079985</v>
      </c>
      <c r="O108" s="315">
        <f t="shared" si="15"/>
        <v>211.82934821878843</v>
      </c>
      <c r="P108" s="306">
        <f t="shared" si="13"/>
        <v>215.14722466774217</v>
      </c>
      <c r="Q108" s="306">
        <f t="shared" si="13"/>
        <v>209.68154944951925</v>
      </c>
      <c r="R108" s="300">
        <f t="shared" si="12"/>
        <v>36.810834642648715</v>
      </c>
      <c r="S108" s="37">
        <f t="shared" si="12"/>
        <v>44.144181004690687</v>
      </c>
      <c r="T108" s="37">
        <f t="shared" si="12"/>
        <v>51.213067109605213</v>
      </c>
      <c r="U108" s="37">
        <f t="shared" si="12"/>
        <v>47.288321611892542</v>
      </c>
      <c r="V108" s="315">
        <f t="shared" si="12"/>
        <v>70.038498113396116</v>
      </c>
      <c r="W108" s="334">
        <f t="shared" si="14"/>
        <v>76.336752035341306</v>
      </c>
      <c r="X108" s="325"/>
      <c r="Y108" s="327"/>
      <c r="Z108" s="327"/>
      <c r="AA108" s="327"/>
      <c r="AB108" s="327"/>
      <c r="AC108" s="345"/>
      <c r="AD108" s="327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  <c r="AO108" s="345"/>
      <c r="AP108" s="345"/>
      <c r="AQ108" s="345"/>
      <c r="AR108" s="292"/>
      <c r="AS108" s="292"/>
      <c r="AT108" s="345"/>
      <c r="AU108" s="345"/>
      <c r="AV108" s="345"/>
      <c r="AW108" s="345"/>
      <c r="AX108" s="292"/>
      <c r="AY108" s="292"/>
      <c r="AZ108" s="345"/>
      <c r="BA108" s="345"/>
      <c r="BB108" s="46"/>
      <c r="BC108" s="46"/>
      <c r="BD108" s="292"/>
      <c r="BE108" s="292"/>
      <c r="BF108" s="347"/>
      <c r="BG108" s="6"/>
      <c r="BH108" s="46"/>
      <c r="BI108" s="292"/>
      <c r="BJ108" s="292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06"/>
      <c r="CA108" s="206"/>
      <c r="CB108" s="206"/>
      <c r="CC108" s="206"/>
      <c r="CD108" s="206"/>
      <c r="CE108" s="206"/>
      <c r="CF108" s="206"/>
      <c r="CG108" s="206"/>
      <c r="CH108" s="206"/>
      <c r="CI108" s="206"/>
      <c r="CJ108" s="206"/>
      <c r="CK108" s="206"/>
      <c r="CL108" s="206"/>
      <c r="CM108" s="206"/>
      <c r="CN108" s="206"/>
      <c r="CO108" s="206"/>
      <c r="CP108" s="206"/>
      <c r="CQ108" s="206"/>
      <c r="CR108" s="206"/>
      <c r="CS108" s="206"/>
      <c r="CT108" s="206"/>
      <c r="CU108" s="206"/>
      <c r="CV108" s="206"/>
      <c r="CW108" s="206"/>
      <c r="CX108" s="206"/>
      <c r="CY108" s="206"/>
      <c r="CZ108" s="206"/>
      <c r="DA108" s="206"/>
      <c r="DB108" s="206"/>
      <c r="DC108" s="206"/>
      <c r="DD108" s="206"/>
      <c r="DE108" s="206"/>
      <c r="DF108" s="206"/>
      <c r="DG108" s="206"/>
      <c r="DH108" s="206"/>
      <c r="DI108" s="206"/>
    </row>
    <row r="109" spans="1:113" ht="13.5" thickBot="1">
      <c r="A109" s="35"/>
      <c r="B109" s="130" t="s">
        <v>143</v>
      </c>
      <c r="C109" s="448">
        <f>+sum!H109/население!F109</f>
        <v>12.538830397164599</v>
      </c>
      <c r="D109" s="448">
        <f>+sum!I109/население!G109</f>
        <v>17.622178093645484</v>
      </c>
      <c r="E109" s="448">
        <f>+sum!J109/население!H109</f>
        <v>16.569331502798605</v>
      </c>
      <c r="F109" s="448">
        <f>+sum!K109/население!I109</f>
        <v>26.119113573407201</v>
      </c>
      <c r="G109" s="448">
        <f>+sum!L109/население!J109</f>
        <v>19.516862407068203</v>
      </c>
      <c r="H109" s="448">
        <f>+sum!M109/население!K109</f>
        <v>20.89137655308156</v>
      </c>
      <c r="I109" s="448">
        <f>+sum!N109/население!L109</f>
        <v>22.007414897202562</v>
      </c>
      <c r="J109" s="448">
        <f>+sum!O109/население!M109</f>
        <v>23.077927979098035</v>
      </c>
      <c r="K109" s="448"/>
      <c r="L109" s="300">
        <f t="shared" si="15"/>
        <v>140.54084420529668</v>
      </c>
      <c r="M109" s="37">
        <f t="shared" si="15"/>
        <v>132.14415521997506</v>
      </c>
      <c r="N109" s="37">
        <f t="shared" si="15"/>
        <v>208.30582076709086</v>
      </c>
      <c r="O109" s="315">
        <f t="shared" si="15"/>
        <v>155.65137886769364</v>
      </c>
      <c r="P109" s="306">
        <f t="shared" si="13"/>
        <v>166.61343914346045</v>
      </c>
      <c r="Q109" s="306">
        <f t="shared" si="13"/>
        <v>175.51409661126837</v>
      </c>
      <c r="R109" s="300">
        <f t="shared" si="12"/>
        <v>19.935430483042143</v>
      </c>
      <c r="S109" s="37">
        <f t="shared" si="12"/>
        <v>25.607558697613836</v>
      </c>
      <c r="T109" s="37">
        <f t="shared" si="12"/>
        <v>26.101427864213733</v>
      </c>
      <c r="U109" s="37">
        <f t="shared" si="12"/>
        <v>35.120249025145405</v>
      </c>
      <c r="V109" s="315">
        <f t="shared" si="12"/>
        <v>27.871068617981624</v>
      </c>
      <c r="W109" s="334">
        <f t="shared" si="14"/>
        <v>32.015324786919763</v>
      </c>
      <c r="X109" s="325"/>
      <c r="Y109" s="327"/>
      <c r="Z109" s="327"/>
      <c r="AA109" s="327"/>
      <c r="AB109" s="327"/>
      <c r="AC109" s="345"/>
      <c r="AD109" s="327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292"/>
      <c r="AS109" s="292"/>
      <c r="AT109" s="345"/>
      <c r="AU109" s="345"/>
      <c r="AV109" s="345"/>
      <c r="AW109" s="345"/>
      <c r="AX109" s="292"/>
      <c r="AY109" s="292"/>
      <c r="AZ109" s="345"/>
      <c r="BA109" s="345"/>
      <c r="BB109" s="46"/>
      <c r="BC109" s="46"/>
      <c r="BD109" s="292"/>
      <c r="BE109" s="292"/>
      <c r="BF109" s="347"/>
      <c r="BG109" s="6"/>
      <c r="BH109" s="46"/>
      <c r="BI109" s="292"/>
      <c r="BJ109" s="292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06"/>
      <c r="CB109" s="206"/>
      <c r="CC109" s="206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206"/>
      <c r="CP109" s="206"/>
      <c r="CQ109" s="206"/>
      <c r="CR109" s="206"/>
      <c r="CS109" s="206"/>
      <c r="CT109" s="206"/>
      <c r="CU109" s="206"/>
      <c r="CV109" s="206"/>
      <c r="CW109" s="206"/>
      <c r="CX109" s="206"/>
      <c r="CY109" s="206"/>
      <c r="CZ109" s="206"/>
      <c r="DA109" s="206"/>
      <c r="DB109" s="206"/>
      <c r="DC109" s="206"/>
      <c r="DD109" s="206"/>
      <c r="DE109" s="206"/>
      <c r="DF109" s="206"/>
      <c r="DG109" s="206"/>
      <c r="DH109" s="206"/>
      <c r="DI109" s="206"/>
    </row>
    <row r="110" spans="1:113" ht="13.5" thickBot="1">
      <c r="A110" s="56"/>
      <c r="B110" s="131" t="s">
        <v>144</v>
      </c>
      <c r="C110" s="449">
        <f>+sum!H110/население!F110</f>
        <v>35.657414656791083</v>
      </c>
      <c r="D110" s="449">
        <f>+sum!I110/население!G110</f>
        <v>39.399424737748092</v>
      </c>
      <c r="E110" s="449">
        <f>+sum!J110/население!H110</f>
        <v>39.932965900434645</v>
      </c>
      <c r="F110" s="449">
        <f>+sum!K110/население!I110</f>
        <v>37.168413691403728</v>
      </c>
      <c r="G110" s="449">
        <f>+sum!L110/население!J110</f>
        <v>38.61401633948968</v>
      </c>
      <c r="H110" s="449">
        <f>+sum!M110/население!K110</f>
        <v>40.48132022359912</v>
      </c>
      <c r="I110" s="449">
        <f>+sum!N110/население!L110</f>
        <v>41.214678646369229</v>
      </c>
      <c r="J110" s="449">
        <f>+sum!O110/население!M110</f>
        <v>40.336980487039533</v>
      </c>
      <c r="K110" s="449"/>
      <c r="L110" s="299">
        <f t="shared" si="15"/>
        <v>110.49433930354884</v>
      </c>
      <c r="M110" s="25">
        <f t="shared" si="15"/>
        <v>111.99063724837175</v>
      </c>
      <c r="N110" s="25">
        <f t="shared" si="15"/>
        <v>104.23754511973536</v>
      </c>
      <c r="O110" s="314">
        <f t="shared" si="15"/>
        <v>108.29168830986882</v>
      </c>
      <c r="P110" s="310">
        <f t="shared" si="13"/>
        <v>113.52847819517757</v>
      </c>
      <c r="Q110" s="310">
        <f t="shared" si="13"/>
        <v>115.58515681259507</v>
      </c>
      <c r="R110" s="299">
        <f t="shared" si="12"/>
        <v>56.691564410681394</v>
      </c>
      <c r="S110" s="25">
        <f t="shared" si="12"/>
        <v>57.253029464497253</v>
      </c>
      <c r="T110" s="25">
        <f t="shared" si="12"/>
        <v>62.90582264458002</v>
      </c>
      <c r="U110" s="25">
        <f t="shared" si="12"/>
        <v>49.977344791699224</v>
      </c>
      <c r="V110" s="314">
        <f t="shared" si="12"/>
        <v>55.142772263641127</v>
      </c>
      <c r="W110" s="333">
        <f t="shared" si="14"/>
        <v>62.036247897253126</v>
      </c>
      <c r="X110" s="323"/>
      <c r="Y110" s="324"/>
      <c r="Z110" s="324"/>
      <c r="AA110" s="324"/>
      <c r="AB110" s="324"/>
      <c r="AC110" s="344"/>
      <c r="AD110" s="32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3"/>
      <c r="AS110" s="343"/>
      <c r="AT110" s="344"/>
      <c r="AU110" s="344"/>
      <c r="AV110" s="344"/>
      <c r="AW110" s="344"/>
      <c r="AX110" s="343"/>
      <c r="AY110" s="343"/>
      <c r="AZ110" s="344"/>
      <c r="BA110" s="344"/>
      <c r="BB110" s="93"/>
      <c r="BC110" s="93"/>
      <c r="BD110" s="343"/>
      <c r="BE110" s="343"/>
      <c r="BF110" s="93"/>
      <c r="BG110" s="26"/>
      <c r="BH110" s="93"/>
      <c r="BI110" s="343"/>
      <c r="BJ110" s="343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6"/>
      <c r="CJ110" s="206"/>
      <c r="CK110" s="206"/>
      <c r="CL110" s="206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6"/>
      <c r="CY110" s="206"/>
      <c r="CZ110" s="206"/>
      <c r="DA110" s="206"/>
      <c r="DB110" s="206"/>
      <c r="DC110" s="206"/>
      <c r="DD110" s="206"/>
      <c r="DE110" s="206"/>
      <c r="DF110" s="206"/>
      <c r="DG110" s="206"/>
      <c r="DH110" s="206"/>
      <c r="DI110" s="206"/>
    </row>
    <row r="111" spans="1:113" ht="13.5" thickBot="1">
      <c r="A111" s="35"/>
      <c r="B111" s="130" t="s">
        <v>145</v>
      </c>
      <c r="C111" s="448">
        <f>+sum!H111/население!F111</f>
        <v>94.795118419691804</v>
      </c>
      <c r="D111" s="448">
        <f>+sum!I111/население!G111</f>
        <v>82.478357380688124</v>
      </c>
      <c r="E111" s="448">
        <f>+sum!J111/население!H111</f>
        <v>114.19963825457835</v>
      </c>
      <c r="F111" s="448">
        <f>+sum!K111/население!I111</f>
        <v>73.762258027124147</v>
      </c>
      <c r="G111" s="448">
        <f>+sum!L111/население!J111</f>
        <v>68.919618366129995</v>
      </c>
      <c r="H111" s="448">
        <f>+sum!M111/население!K111</f>
        <v>57.978565339179148</v>
      </c>
      <c r="I111" s="448">
        <f>+sum!N111/население!L111</f>
        <v>63.627263581488933</v>
      </c>
      <c r="J111" s="448">
        <f>+sum!O111/население!M111</f>
        <v>45.69074433656958</v>
      </c>
      <c r="K111" s="448"/>
      <c r="L111" s="300">
        <f t="shared" si="15"/>
        <v>87.006966978538941</v>
      </c>
      <c r="M111" s="37">
        <f t="shared" si="15"/>
        <v>120.46995684838518</v>
      </c>
      <c r="N111" s="37">
        <f t="shared" si="15"/>
        <v>77.812295882739775</v>
      </c>
      <c r="O111" s="315">
        <f t="shared" si="15"/>
        <v>72.703763142104279</v>
      </c>
      <c r="P111" s="306">
        <f t="shared" si="13"/>
        <v>61.161973639283154</v>
      </c>
      <c r="Q111" s="306">
        <f t="shared" si="13"/>
        <v>67.120822930763524</v>
      </c>
      <c r="R111" s="300">
        <f t="shared" si="12"/>
        <v>150.71433567000392</v>
      </c>
      <c r="S111" s="37">
        <f t="shared" si="12"/>
        <v>119.85291299889597</v>
      </c>
      <c r="T111" s="37">
        <f t="shared" si="12"/>
        <v>179.89703564792089</v>
      </c>
      <c r="U111" s="37">
        <f t="shared" si="12"/>
        <v>99.182112872588476</v>
      </c>
      <c r="V111" s="315">
        <f t="shared" si="12"/>
        <v>98.420707824012652</v>
      </c>
      <c r="W111" s="334">
        <f t="shared" si="14"/>
        <v>88.850181571193403</v>
      </c>
      <c r="X111" s="325"/>
      <c r="Y111" s="327"/>
      <c r="Z111" s="327"/>
      <c r="AA111" s="327"/>
      <c r="AB111" s="327"/>
      <c r="AC111" s="345"/>
      <c r="AD111" s="327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292"/>
      <c r="AS111" s="292"/>
      <c r="AT111" s="345"/>
      <c r="AU111" s="345"/>
      <c r="AV111" s="345"/>
      <c r="AW111" s="345"/>
      <c r="AX111" s="292"/>
      <c r="AY111" s="292"/>
      <c r="AZ111" s="345"/>
      <c r="BA111" s="345"/>
      <c r="BB111" s="46"/>
      <c r="BC111" s="46"/>
      <c r="BD111" s="292"/>
      <c r="BE111" s="292"/>
      <c r="BF111" s="347"/>
      <c r="BG111" s="6"/>
      <c r="BH111" s="46"/>
      <c r="BI111" s="292"/>
      <c r="BJ111" s="292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06"/>
      <c r="CB111" s="206"/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  <c r="CM111" s="206"/>
      <c r="CN111" s="206"/>
      <c r="CO111" s="206"/>
      <c r="CP111" s="206"/>
      <c r="CQ111" s="206"/>
      <c r="CR111" s="206"/>
      <c r="CS111" s="206"/>
      <c r="CT111" s="206"/>
      <c r="CU111" s="206"/>
      <c r="CV111" s="206"/>
      <c r="CW111" s="206"/>
      <c r="CX111" s="206"/>
      <c r="CY111" s="206"/>
      <c r="CZ111" s="206"/>
      <c r="DA111" s="206"/>
      <c r="DB111" s="206"/>
      <c r="DC111" s="206"/>
      <c r="DD111" s="206"/>
      <c r="DE111" s="206"/>
      <c r="DF111" s="206"/>
      <c r="DG111" s="206"/>
      <c r="DH111" s="206"/>
      <c r="DI111" s="206"/>
    </row>
    <row r="112" spans="1:113" ht="13.5" thickBot="1">
      <c r="A112" s="35"/>
      <c r="B112" s="130" t="s">
        <v>146</v>
      </c>
      <c r="C112" s="448">
        <f>+sum!H112/население!F112</f>
        <v>26.643153526970956</v>
      </c>
      <c r="D112" s="448">
        <f>+sum!I112/население!G112</f>
        <v>28.781697520083828</v>
      </c>
      <c r="E112" s="448">
        <f>+sum!J112/население!H112</f>
        <v>23.910586552217453</v>
      </c>
      <c r="F112" s="448">
        <f>+sum!K112/население!I112</f>
        <v>35.446369332841876</v>
      </c>
      <c r="G112" s="448">
        <f>+sum!L112/население!J112</f>
        <v>39.867875647668392</v>
      </c>
      <c r="H112" s="448">
        <f>+sum!M112/население!K112</f>
        <v>38.438709677419354</v>
      </c>
      <c r="I112" s="448">
        <f>+sum!N112/население!L112</f>
        <v>41.808708065667382</v>
      </c>
      <c r="J112" s="448">
        <f>+sum!O112/население!M112</f>
        <v>35.863197026022306</v>
      </c>
      <c r="K112" s="448"/>
      <c r="L112" s="300">
        <f t="shared" si="15"/>
        <v>108.0266173857686</v>
      </c>
      <c r="M112" s="37">
        <f t="shared" si="15"/>
        <v>89.743830541728798</v>
      </c>
      <c r="N112" s="37">
        <f t="shared" si="15"/>
        <v>133.04119310410982</v>
      </c>
      <c r="O112" s="315">
        <f t="shared" si="15"/>
        <v>149.63647455362221</v>
      </c>
      <c r="P112" s="306">
        <f t="shared" si="13"/>
        <v>144.27237240707154</v>
      </c>
      <c r="Q112" s="306">
        <f t="shared" si="13"/>
        <v>156.92101921547794</v>
      </c>
      <c r="R112" s="300">
        <f t="shared" si="12"/>
        <v>42.359830874341817</v>
      </c>
      <c r="S112" s="37">
        <f t="shared" si="12"/>
        <v>41.82394507341202</v>
      </c>
      <c r="T112" s="37">
        <f t="shared" si="12"/>
        <v>37.666000585378505</v>
      </c>
      <c r="U112" s="37">
        <f t="shared" si="12"/>
        <v>47.661851712844722</v>
      </c>
      <c r="V112" s="315">
        <f t="shared" si="12"/>
        <v>56.933346900417149</v>
      </c>
      <c r="W112" s="334">
        <f t="shared" si="14"/>
        <v>58.906016632550426</v>
      </c>
      <c r="X112" s="325"/>
      <c r="Y112" s="327"/>
      <c r="Z112" s="327"/>
      <c r="AA112" s="327"/>
      <c r="AB112" s="327"/>
      <c r="AC112" s="345"/>
      <c r="AD112" s="327"/>
      <c r="AE112" s="345"/>
      <c r="AF112" s="345"/>
      <c r="AG112" s="345"/>
      <c r="AH112" s="345"/>
      <c r="AI112" s="345"/>
      <c r="AJ112" s="345"/>
      <c r="AK112" s="345"/>
      <c r="AL112" s="345"/>
      <c r="AM112" s="345"/>
      <c r="AN112" s="345"/>
      <c r="AO112" s="345"/>
      <c r="AP112" s="345"/>
      <c r="AQ112" s="345"/>
      <c r="AR112" s="292"/>
      <c r="AS112" s="292"/>
      <c r="AT112" s="345"/>
      <c r="AU112" s="345"/>
      <c r="AV112" s="345"/>
      <c r="AW112" s="345"/>
      <c r="AX112" s="292"/>
      <c r="AY112" s="292"/>
      <c r="AZ112" s="345"/>
      <c r="BA112" s="345"/>
      <c r="BB112" s="46"/>
      <c r="BC112" s="46"/>
      <c r="BD112" s="292"/>
      <c r="BE112" s="292"/>
      <c r="BF112" s="347"/>
      <c r="BG112" s="6"/>
      <c r="BH112" s="46"/>
      <c r="BI112" s="292"/>
      <c r="BJ112" s="292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6"/>
      <c r="CK112" s="206"/>
      <c r="CL112" s="206"/>
      <c r="CM112" s="206"/>
      <c r="CN112" s="206"/>
      <c r="CO112" s="206"/>
      <c r="CP112" s="206"/>
      <c r="CQ112" s="206"/>
      <c r="CR112" s="206"/>
      <c r="CS112" s="206"/>
      <c r="CT112" s="206"/>
      <c r="CU112" s="206"/>
      <c r="CV112" s="206"/>
      <c r="CW112" s="206"/>
      <c r="CX112" s="206"/>
      <c r="CY112" s="206"/>
      <c r="CZ112" s="206"/>
      <c r="DA112" s="206"/>
      <c r="DB112" s="206"/>
      <c r="DC112" s="206"/>
      <c r="DD112" s="206"/>
      <c r="DE112" s="206"/>
      <c r="DF112" s="206"/>
      <c r="DG112" s="206"/>
      <c r="DH112" s="206"/>
      <c r="DI112" s="206"/>
    </row>
    <row r="113" spans="1:113" ht="13.5" thickBot="1">
      <c r="A113" s="35"/>
      <c r="B113" s="130" t="s">
        <v>147</v>
      </c>
      <c r="C113" s="448">
        <f>+sum!H113/население!F113</f>
        <v>34.340713820557525</v>
      </c>
      <c r="D113" s="448">
        <f>+sum!I113/население!G113</f>
        <v>42.584917871808607</v>
      </c>
      <c r="E113" s="448">
        <f>+sum!J113/население!H113</f>
        <v>40.369644268774707</v>
      </c>
      <c r="F113" s="448">
        <f>+sum!K113/население!I113</f>
        <v>36.941764260995122</v>
      </c>
      <c r="G113" s="448">
        <f>+sum!L113/население!J113</f>
        <v>38.90390985862922</v>
      </c>
      <c r="H113" s="448">
        <f>+sum!M113/население!K113</f>
        <v>40.344385994144389</v>
      </c>
      <c r="I113" s="448">
        <f>+sum!N113/население!L113</f>
        <v>43.655176640760992</v>
      </c>
      <c r="J113" s="448">
        <f>+sum!O113/население!M113</f>
        <v>47.901405642508223</v>
      </c>
      <c r="K113" s="448"/>
      <c r="L113" s="300">
        <f t="shared" si="15"/>
        <v>124.00708411109329</v>
      </c>
      <c r="M113" s="37">
        <f t="shared" si="15"/>
        <v>117.55621761306563</v>
      </c>
      <c r="N113" s="37">
        <f t="shared" si="15"/>
        <v>107.57424686635524</v>
      </c>
      <c r="O113" s="315">
        <f t="shared" si="15"/>
        <v>113.28800578204641</v>
      </c>
      <c r="P113" s="306">
        <f t="shared" si="13"/>
        <v>117.48266563402903</v>
      </c>
      <c r="Q113" s="306">
        <f t="shared" si="13"/>
        <v>127.12367270195621</v>
      </c>
      <c r="R113" s="300">
        <f t="shared" si="12"/>
        <v>54.598147628073569</v>
      </c>
      <c r="S113" s="37">
        <f t="shared" si="12"/>
        <v>61.882009036592002</v>
      </c>
      <c r="T113" s="37">
        <f t="shared" si="12"/>
        <v>63.593715751744028</v>
      </c>
      <c r="U113" s="37">
        <f t="shared" si="12"/>
        <v>49.672587725002217</v>
      </c>
      <c r="V113" s="315">
        <f t="shared" si="12"/>
        <v>55.556754900569494</v>
      </c>
      <c r="W113" s="334">
        <f t="shared" si="14"/>
        <v>61.826400842929033</v>
      </c>
      <c r="X113" s="325"/>
      <c r="Y113" s="327"/>
      <c r="Z113" s="327"/>
      <c r="AA113" s="327"/>
      <c r="AB113" s="327"/>
      <c r="AC113" s="345"/>
      <c r="AD113" s="327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5"/>
      <c r="AQ113" s="345"/>
      <c r="AR113" s="292"/>
      <c r="AS113" s="292"/>
      <c r="AT113" s="345"/>
      <c r="AU113" s="345"/>
      <c r="AV113" s="345"/>
      <c r="AW113" s="345"/>
      <c r="AX113" s="292"/>
      <c r="AY113" s="292"/>
      <c r="AZ113" s="345"/>
      <c r="BA113" s="345"/>
      <c r="BB113" s="46"/>
      <c r="BC113" s="46"/>
      <c r="BD113" s="292"/>
      <c r="BE113" s="292"/>
      <c r="BF113" s="347"/>
      <c r="BG113" s="6"/>
      <c r="BH113" s="46"/>
      <c r="BI113" s="292"/>
      <c r="BJ113" s="292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06"/>
      <c r="CF113" s="206"/>
      <c r="CG113" s="206"/>
      <c r="CH113" s="206"/>
      <c r="CI113" s="206"/>
      <c r="CJ113" s="206"/>
      <c r="CK113" s="206"/>
      <c r="CL113" s="206"/>
      <c r="CM113" s="206"/>
      <c r="CN113" s="206"/>
      <c r="CO113" s="206"/>
      <c r="CP113" s="206"/>
      <c r="CQ113" s="206"/>
      <c r="CR113" s="206"/>
      <c r="CS113" s="206"/>
      <c r="CT113" s="206"/>
      <c r="CU113" s="206"/>
      <c r="CV113" s="206"/>
      <c r="CW113" s="206"/>
      <c r="CX113" s="206"/>
      <c r="CY113" s="206"/>
      <c r="CZ113" s="206"/>
      <c r="DA113" s="206"/>
      <c r="DB113" s="206"/>
      <c r="DC113" s="206"/>
      <c r="DD113" s="206"/>
      <c r="DE113" s="206"/>
      <c r="DF113" s="206"/>
      <c r="DG113" s="206"/>
      <c r="DH113" s="206"/>
      <c r="DI113" s="206"/>
    </row>
    <row r="114" spans="1:113" ht="13.5" thickBot="1">
      <c r="A114" s="35"/>
      <c r="B114" s="130" t="s">
        <v>148</v>
      </c>
      <c r="C114" s="448">
        <f>+sum!H114/население!F114</f>
        <v>32.340816326530614</v>
      </c>
      <c r="D114" s="448">
        <f>+sum!I114/население!G114</f>
        <v>33.512289529707758</v>
      </c>
      <c r="E114" s="448">
        <f>+sum!J114/население!H114</f>
        <v>55.268597500495936</v>
      </c>
      <c r="F114" s="448">
        <f>+sum!K114/население!I114</f>
        <v>47.224933902786255</v>
      </c>
      <c r="G114" s="448">
        <f>+sum!L114/население!J114</f>
        <v>54.021766169154226</v>
      </c>
      <c r="H114" s="448">
        <f>+sum!M114/население!K114</f>
        <v>58.217793437568815</v>
      </c>
      <c r="I114" s="448">
        <f>+sum!N114/население!L114</f>
        <v>58.754580315296124</v>
      </c>
      <c r="J114" s="448">
        <f>+sum!O114/население!M114</f>
        <v>51.84877505567929</v>
      </c>
      <c r="K114" s="448"/>
      <c r="L114" s="300">
        <f t="shared" si="15"/>
        <v>103.62227468641889</v>
      </c>
      <c r="M114" s="37">
        <f t="shared" si="15"/>
        <v>170.8942561698934</v>
      </c>
      <c r="N114" s="37">
        <f t="shared" si="15"/>
        <v>146.02270216675245</v>
      </c>
      <c r="O114" s="315">
        <f t="shared" si="15"/>
        <v>167.03896903442651</v>
      </c>
      <c r="P114" s="306">
        <f t="shared" si="13"/>
        <v>180.0133702556239</v>
      </c>
      <c r="Q114" s="306">
        <f t="shared" si="13"/>
        <v>181.67315172900297</v>
      </c>
      <c r="R114" s="300">
        <f t="shared" si="12"/>
        <v>51.418519528597947</v>
      </c>
      <c r="S114" s="37">
        <f t="shared" si="12"/>
        <v>48.698175484497817</v>
      </c>
      <c r="T114" s="37">
        <f t="shared" si="12"/>
        <v>87.063820925533463</v>
      </c>
      <c r="U114" s="37">
        <f t="shared" si="12"/>
        <v>63.499530112327982</v>
      </c>
      <c r="V114" s="315">
        <f t="shared" si="12"/>
        <v>77.145819874191119</v>
      </c>
      <c r="W114" s="334">
        <f t="shared" si="14"/>
        <v>89.216790504244912</v>
      </c>
      <c r="X114" s="325"/>
      <c r="Y114" s="327"/>
      <c r="Z114" s="327"/>
      <c r="AA114" s="327"/>
      <c r="AB114" s="327"/>
      <c r="AC114" s="345"/>
      <c r="AD114" s="327"/>
      <c r="AE114" s="345"/>
      <c r="AF114" s="345"/>
      <c r="AG114" s="345"/>
      <c r="AH114" s="345"/>
      <c r="AI114" s="345"/>
      <c r="AJ114" s="345"/>
      <c r="AK114" s="345"/>
      <c r="AL114" s="345"/>
      <c r="AM114" s="345"/>
      <c r="AN114" s="345"/>
      <c r="AO114" s="345"/>
      <c r="AP114" s="345"/>
      <c r="AQ114" s="345"/>
      <c r="AR114" s="292"/>
      <c r="AS114" s="292"/>
      <c r="AT114" s="345"/>
      <c r="AU114" s="345"/>
      <c r="AV114" s="345"/>
      <c r="AW114" s="345"/>
      <c r="AX114" s="292"/>
      <c r="AY114" s="292"/>
      <c r="AZ114" s="345"/>
      <c r="BA114" s="345"/>
      <c r="BB114" s="46"/>
      <c r="BC114" s="46"/>
      <c r="BD114" s="292"/>
      <c r="BE114" s="292"/>
      <c r="BF114" s="347"/>
      <c r="BG114" s="6"/>
      <c r="BH114" s="46"/>
      <c r="BI114" s="292"/>
      <c r="BJ114" s="292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06"/>
      <c r="CA114" s="206"/>
      <c r="CB114" s="206"/>
      <c r="CC114" s="206"/>
      <c r="CD114" s="206"/>
      <c r="CE114" s="206"/>
      <c r="CF114" s="206"/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6"/>
      <c r="CQ114" s="206"/>
      <c r="CR114" s="206"/>
      <c r="CS114" s="206"/>
      <c r="CT114" s="206"/>
      <c r="CU114" s="206"/>
      <c r="CV114" s="206"/>
      <c r="CW114" s="206"/>
      <c r="CX114" s="206"/>
      <c r="CY114" s="206"/>
      <c r="CZ114" s="206"/>
      <c r="DA114" s="206"/>
      <c r="DB114" s="206"/>
      <c r="DC114" s="206"/>
      <c r="DD114" s="206"/>
      <c r="DE114" s="206"/>
      <c r="DF114" s="206"/>
      <c r="DG114" s="206"/>
      <c r="DH114" s="206"/>
      <c r="DI114" s="206"/>
    </row>
    <row r="115" spans="1:113" ht="13.5" thickBot="1">
      <c r="A115" s="35"/>
      <c r="B115" s="130" t="s">
        <v>144</v>
      </c>
      <c r="C115" s="448">
        <f>+sum!H115/население!F115</f>
        <v>25.126619373228497</v>
      </c>
      <c r="D115" s="448">
        <f>+sum!I115/население!G115</f>
        <v>26.663461219617336</v>
      </c>
      <c r="E115" s="448">
        <f>+sum!J115/население!H115</f>
        <v>25.195079293005733</v>
      </c>
      <c r="F115" s="448">
        <f>+sum!K115/население!I115</f>
        <v>25.189904586026469</v>
      </c>
      <c r="G115" s="448">
        <f>+sum!L115/население!J115</f>
        <v>27.003238669011509</v>
      </c>
      <c r="H115" s="448">
        <f>+sum!M115/население!K115</f>
        <v>28.504051717928402</v>
      </c>
      <c r="I115" s="448">
        <f>+sum!N115/население!L115</f>
        <v>29.636691371580199</v>
      </c>
      <c r="J115" s="448">
        <f>+sum!O115/население!M115</f>
        <v>28.177175225183397</v>
      </c>
      <c r="K115" s="448"/>
      <c r="L115" s="300">
        <f t="shared" si="15"/>
        <v>106.11638925062195</v>
      </c>
      <c r="M115" s="37">
        <f t="shared" si="15"/>
        <v>100.27245973188967</v>
      </c>
      <c r="N115" s="37">
        <f t="shared" si="15"/>
        <v>100.25186521058778</v>
      </c>
      <c r="O115" s="315">
        <f t="shared" si="15"/>
        <v>107.46865015109228</v>
      </c>
      <c r="P115" s="306">
        <f t="shared" si="13"/>
        <v>113.44165044462144</v>
      </c>
      <c r="Q115" s="306">
        <f t="shared" si="13"/>
        <v>117.94937843153312</v>
      </c>
      <c r="R115" s="300">
        <f t="shared" ref="R115:V166" si="16">+C115/C$3*100</f>
        <v>39.948699992156143</v>
      </c>
      <c r="S115" s="37">
        <f t="shared" si="16"/>
        <v>38.745843143482489</v>
      </c>
      <c r="T115" s="37">
        <f t="shared" si="16"/>
        <v>39.689443390547119</v>
      </c>
      <c r="U115" s="37">
        <f t="shared" si="16"/>
        <v>33.870817227182691</v>
      </c>
      <c r="V115" s="315">
        <f t="shared" si="16"/>
        <v>38.561993324254345</v>
      </c>
      <c r="W115" s="334">
        <f t="shared" si="14"/>
        <v>43.681490837808333</v>
      </c>
      <c r="X115" s="325"/>
      <c r="Y115" s="327"/>
      <c r="Z115" s="327"/>
      <c r="AA115" s="327"/>
      <c r="AB115" s="327"/>
      <c r="AC115" s="345"/>
      <c r="AD115" s="327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292"/>
      <c r="AS115" s="292"/>
      <c r="AT115" s="345"/>
      <c r="AU115" s="345"/>
      <c r="AV115" s="345"/>
      <c r="AW115" s="345"/>
      <c r="AX115" s="292"/>
      <c r="AY115" s="292"/>
      <c r="AZ115" s="345"/>
      <c r="BA115" s="345"/>
      <c r="BB115" s="46"/>
      <c r="BC115" s="46"/>
      <c r="BD115" s="292"/>
      <c r="BE115" s="292"/>
      <c r="BF115" s="347"/>
      <c r="BG115" s="6"/>
      <c r="BH115" s="46"/>
      <c r="BI115" s="292"/>
      <c r="BJ115" s="292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6"/>
      <c r="CK115" s="206"/>
      <c r="CL115" s="206"/>
      <c r="CM115" s="206"/>
      <c r="CN115" s="206"/>
      <c r="CO115" s="206"/>
      <c r="CP115" s="206"/>
      <c r="CQ115" s="206"/>
      <c r="CR115" s="206"/>
      <c r="CS115" s="206"/>
      <c r="CT115" s="206"/>
      <c r="CU115" s="206"/>
      <c r="CV115" s="206"/>
      <c r="CW115" s="206"/>
      <c r="CX115" s="206"/>
      <c r="CY115" s="206"/>
      <c r="CZ115" s="206"/>
      <c r="DA115" s="206"/>
      <c r="DB115" s="206"/>
      <c r="DC115" s="206"/>
      <c r="DD115" s="206"/>
      <c r="DE115" s="206"/>
      <c r="DF115" s="206"/>
      <c r="DG115" s="206"/>
      <c r="DH115" s="206"/>
      <c r="DI115" s="206"/>
    </row>
    <row r="116" spans="1:113" ht="13.5" thickBot="1">
      <c r="A116" s="35"/>
      <c r="B116" s="130" t="s">
        <v>149</v>
      </c>
      <c r="C116" s="448">
        <f>+sum!H116/население!F116</f>
        <v>26.142000631113916</v>
      </c>
      <c r="D116" s="448">
        <f>+sum!I116/население!G116</f>
        <v>27.98956834532374</v>
      </c>
      <c r="E116" s="448">
        <f>+sum!J116/население!H116</f>
        <v>26.87335092348285</v>
      </c>
      <c r="F116" s="448">
        <f>+sum!K116/население!I116</f>
        <v>25.35140482785912</v>
      </c>
      <c r="G116" s="448">
        <f>+sum!L116/население!J116</f>
        <v>29.367093840429931</v>
      </c>
      <c r="H116" s="448">
        <f>+sum!M116/население!K116</f>
        <v>58.147821830641213</v>
      </c>
      <c r="I116" s="448">
        <f>+sum!N116/население!L116</f>
        <v>43.67798165137615</v>
      </c>
      <c r="J116" s="448">
        <f>+sum!O116/население!M116</f>
        <v>38.207854406130267</v>
      </c>
      <c r="K116" s="448"/>
      <c r="L116" s="300">
        <f t="shared" si="15"/>
        <v>107.06743045523024</v>
      </c>
      <c r="M116" s="37">
        <f t="shared" si="15"/>
        <v>102.79760643681757</v>
      </c>
      <c r="N116" s="37">
        <f t="shared" si="15"/>
        <v>96.975763965387415</v>
      </c>
      <c r="O116" s="315">
        <f t="shared" si="15"/>
        <v>112.33682630042303</v>
      </c>
      <c r="P116" s="306">
        <f t="shared" si="13"/>
        <v>222.43064963220269</v>
      </c>
      <c r="Q116" s="306">
        <f t="shared" si="13"/>
        <v>167.07972074406237</v>
      </c>
      <c r="R116" s="300">
        <f t="shared" si="16"/>
        <v>41.563050122048324</v>
      </c>
      <c r="S116" s="37">
        <f t="shared" si="16"/>
        <v>40.672867480678129</v>
      </c>
      <c r="T116" s="37">
        <f t="shared" si="16"/>
        <v>42.333200375676903</v>
      </c>
      <c r="U116" s="37">
        <f t="shared" si="16"/>
        <v>34.087973475416121</v>
      </c>
      <c r="V116" s="315">
        <f t="shared" si="16"/>
        <v>41.937698307536564</v>
      </c>
      <c r="W116" s="334">
        <f t="shared" si="14"/>
        <v>89.109561393900847</v>
      </c>
      <c r="X116" s="325"/>
      <c r="Y116" s="327"/>
      <c r="Z116" s="327"/>
      <c r="AA116" s="327"/>
      <c r="AB116" s="327"/>
      <c r="AC116" s="345"/>
      <c r="AD116" s="327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5"/>
      <c r="AO116" s="345"/>
      <c r="AP116" s="345"/>
      <c r="AQ116" s="345"/>
      <c r="AR116" s="292"/>
      <c r="AS116" s="292"/>
      <c r="AT116" s="345"/>
      <c r="AU116" s="345"/>
      <c r="AV116" s="345"/>
      <c r="AW116" s="345"/>
      <c r="AX116" s="292"/>
      <c r="AY116" s="292"/>
      <c r="AZ116" s="345"/>
      <c r="BA116" s="345"/>
      <c r="BB116" s="46"/>
      <c r="BC116" s="46"/>
      <c r="BD116" s="292"/>
      <c r="BE116" s="292"/>
      <c r="BF116" s="347"/>
      <c r="BG116" s="6"/>
      <c r="BH116" s="46"/>
      <c r="BI116" s="292"/>
      <c r="BJ116" s="292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6"/>
      <c r="CQ116" s="206"/>
      <c r="CR116" s="206"/>
      <c r="CS116" s="206"/>
      <c r="CT116" s="206"/>
      <c r="CU116" s="206"/>
      <c r="CV116" s="206"/>
      <c r="CW116" s="206"/>
      <c r="CX116" s="206"/>
      <c r="CY116" s="206"/>
      <c r="CZ116" s="206"/>
      <c r="DA116" s="206"/>
      <c r="DB116" s="206"/>
      <c r="DC116" s="206"/>
      <c r="DD116" s="206"/>
      <c r="DE116" s="206"/>
      <c r="DF116" s="206"/>
      <c r="DG116" s="206"/>
      <c r="DH116" s="206"/>
      <c r="DI116" s="206"/>
    </row>
    <row r="117" spans="1:113" ht="13.5" thickBot="1">
      <c r="A117" s="35"/>
      <c r="B117" s="130" t="s">
        <v>150</v>
      </c>
      <c r="C117" s="448">
        <f>+sum!H117/население!F117</f>
        <v>67.042665108123899</v>
      </c>
      <c r="D117" s="448">
        <f>+sum!I117/население!G117</f>
        <v>76.085574572127143</v>
      </c>
      <c r="E117" s="448">
        <f>+sum!J117/население!H117</f>
        <v>64.266619013581135</v>
      </c>
      <c r="F117" s="448">
        <f>+sum!K117/население!I117</f>
        <v>68.716769286490404</v>
      </c>
      <c r="G117" s="448">
        <f>+sum!L117/население!J117</f>
        <v>75.216752387950038</v>
      </c>
      <c r="H117" s="448">
        <f>+sum!M117/население!K117</f>
        <v>69.93794659646484</v>
      </c>
      <c r="I117" s="448">
        <f>+sum!N117/население!L117</f>
        <v>79.826819923371644</v>
      </c>
      <c r="J117" s="448">
        <f>+sum!O117/население!M117</f>
        <v>79.79231074118114</v>
      </c>
      <c r="K117" s="448"/>
      <c r="L117" s="300">
        <f t="shared" si="15"/>
        <v>113.48829055261926</v>
      </c>
      <c r="M117" s="37">
        <f t="shared" si="15"/>
        <v>95.859284397382382</v>
      </c>
      <c r="N117" s="37">
        <f t="shared" si="15"/>
        <v>102.49707283513652</v>
      </c>
      <c r="O117" s="315">
        <f t="shared" si="15"/>
        <v>112.1923662590729</v>
      </c>
      <c r="P117" s="306">
        <f t="shared" si="13"/>
        <v>104.31856562335572</v>
      </c>
      <c r="Q117" s="306">
        <f t="shared" si="13"/>
        <v>119.06868528366219</v>
      </c>
      <c r="R117" s="300">
        <f t="shared" si="16"/>
        <v>106.59083401934417</v>
      </c>
      <c r="S117" s="37">
        <f t="shared" si="16"/>
        <v>110.56328034727994</v>
      </c>
      <c r="T117" s="37">
        <f t="shared" si="16"/>
        <v>101.23827385411226</v>
      </c>
      <c r="U117" s="37">
        <f t="shared" si="16"/>
        <v>92.397854267233782</v>
      </c>
      <c r="V117" s="315">
        <f t="shared" si="16"/>
        <v>107.41333434143951</v>
      </c>
      <c r="W117" s="334">
        <f t="shared" si="14"/>
        <v>107.17752703020413</v>
      </c>
      <c r="X117" s="325"/>
      <c r="Y117" s="327"/>
      <c r="Z117" s="327"/>
      <c r="AA117" s="327"/>
      <c r="AB117" s="327"/>
      <c r="AC117" s="345"/>
      <c r="AD117" s="327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292"/>
      <c r="AS117" s="292"/>
      <c r="AT117" s="345"/>
      <c r="AU117" s="345"/>
      <c r="AV117" s="345"/>
      <c r="AW117" s="345"/>
      <c r="AX117" s="292"/>
      <c r="AY117" s="292"/>
      <c r="AZ117" s="345"/>
      <c r="BA117" s="345"/>
      <c r="BB117" s="46"/>
      <c r="BC117" s="46"/>
      <c r="BD117" s="292"/>
      <c r="BE117" s="292"/>
      <c r="BF117" s="347"/>
      <c r="BG117" s="6"/>
      <c r="BH117" s="46"/>
      <c r="BI117" s="292"/>
      <c r="BJ117" s="292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</row>
    <row r="118" spans="1:113" ht="13.5" thickBot="1">
      <c r="A118" s="35"/>
      <c r="B118" s="130" t="s">
        <v>151</v>
      </c>
      <c r="C118" s="448">
        <f>+sum!H118/население!F118</f>
        <v>55.022002750343795</v>
      </c>
      <c r="D118" s="448">
        <f>+sum!I118/население!G118</f>
        <v>72.553776354416868</v>
      </c>
      <c r="E118" s="448">
        <f>+sum!J118/население!H118</f>
        <v>61.31467207572684</v>
      </c>
      <c r="F118" s="448">
        <f>+sum!K118/население!I118</f>
        <v>80.030915086562246</v>
      </c>
      <c r="G118" s="448">
        <f>+sum!L118/население!J118</f>
        <v>75.68996790846937</v>
      </c>
      <c r="H118" s="448">
        <f>+sum!M118/население!K118</f>
        <v>90.926318766793941</v>
      </c>
      <c r="I118" s="448">
        <f>+sum!N118/население!L118</f>
        <v>69.143991912189492</v>
      </c>
      <c r="J118" s="448">
        <f>+sum!O118/население!M118</f>
        <v>70.33524061032864</v>
      </c>
      <c r="K118" s="448"/>
      <c r="L118" s="300">
        <f t="shared" si="15"/>
        <v>131.86320513199337</v>
      </c>
      <c r="M118" s="37">
        <f t="shared" si="15"/>
        <v>111.43664172664766</v>
      </c>
      <c r="N118" s="37">
        <f t="shared" si="15"/>
        <v>145.45256640274181</v>
      </c>
      <c r="O118" s="315">
        <f t="shared" si="15"/>
        <v>137.56309135438812</v>
      </c>
      <c r="P118" s="306">
        <f t="shared" si="13"/>
        <v>165.25446952442275</v>
      </c>
      <c r="Q118" s="306">
        <f t="shared" si="13"/>
        <v>125.66607621667762</v>
      </c>
      <c r="R118" s="300">
        <f t="shared" si="16"/>
        <v>87.479236589344978</v>
      </c>
      <c r="S118" s="37">
        <f t="shared" si="16"/>
        <v>105.43106969275497</v>
      </c>
      <c r="T118" s="37">
        <f t="shared" si="16"/>
        <v>96.588114609946217</v>
      </c>
      <c r="U118" s="37">
        <f t="shared" si="16"/>
        <v>107.61106649545764</v>
      </c>
      <c r="V118" s="315">
        <f t="shared" si="16"/>
        <v>108.08911008696671</v>
      </c>
      <c r="W118" s="334">
        <f t="shared" si="14"/>
        <v>139.34149430514748</v>
      </c>
      <c r="X118" s="325"/>
      <c r="Y118" s="327"/>
      <c r="Z118" s="327"/>
      <c r="AA118" s="327"/>
      <c r="AB118" s="327"/>
      <c r="AC118" s="345"/>
      <c r="AD118" s="327"/>
      <c r="AE118" s="345"/>
      <c r="AF118" s="345"/>
      <c r="AG118" s="345"/>
      <c r="AH118" s="345"/>
      <c r="AI118" s="345"/>
      <c r="AJ118" s="345"/>
      <c r="AK118" s="345"/>
      <c r="AL118" s="345"/>
      <c r="AM118" s="345"/>
      <c r="AN118" s="345"/>
      <c r="AO118" s="345"/>
      <c r="AP118" s="345"/>
      <c r="AQ118" s="345"/>
      <c r="AR118" s="292"/>
      <c r="AS118" s="292"/>
      <c r="AT118" s="345"/>
      <c r="AU118" s="345"/>
      <c r="AV118" s="345"/>
      <c r="AW118" s="345"/>
      <c r="AX118" s="351"/>
      <c r="AY118" s="351"/>
      <c r="AZ118" s="345"/>
      <c r="BA118" s="345"/>
      <c r="BB118" s="46"/>
      <c r="BC118" s="46"/>
      <c r="BD118" s="351"/>
      <c r="BE118" s="351"/>
      <c r="BF118" s="46"/>
      <c r="BG118" s="6"/>
      <c r="BH118" s="46"/>
      <c r="BI118" s="351"/>
      <c r="BJ118" s="351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  <c r="BZ118" s="206"/>
      <c r="CA118" s="206"/>
      <c r="CB118" s="206"/>
      <c r="CC118" s="206"/>
      <c r="CD118" s="206"/>
      <c r="CE118" s="206"/>
      <c r="CF118" s="206"/>
      <c r="CG118" s="206"/>
      <c r="CH118" s="206"/>
      <c r="CI118" s="206"/>
      <c r="CJ118" s="206"/>
      <c r="CK118" s="206"/>
      <c r="CL118" s="206"/>
      <c r="CM118" s="206"/>
      <c r="CN118" s="206"/>
      <c r="CO118" s="206"/>
      <c r="CP118" s="206"/>
      <c r="CQ118" s="206"/>
      <c r="CR118" s="206"/>
      <c r="CS118" s="206"/>
      <c r="CT118" s="206"/>
      <c r="CU118" s="206"/>
      <c r="CV118" s="206"/>
      <c r="CW118" s="206"/>
      <c r="CX118" s="206"/>
      <c r="CY118" s="206"/>
      <c r="CZ118" s="206"/>
      <c r="DA118" s="206"/>
      <c r="DB118" s="206"/>
      <c r="DC118" s="206"/>
      <c r="DD118" s="206"/>
      <c r="DE118" s="206"/>
      <c r="DF118" s="206"/>
      <c r="DG118" s="206"/>
      <c r="DH118" s="206"/>
      <c r="DI118" s="206"/>
    </row>
    <row r="119" spans="1:113" ht="13.5" thickBot="1">
      <c r="A119" s="60"/>
      <c r="B119" s="132" t="s">
        <v>152</v>
      </c>
      <c r="C119" s="448">
        <f>+sum!H119/население!F119</f>
        <v>0</v>
      </c>
      <c r="D119" s="448">
        <f>+sum!I119/население!G119</f>
        <v>2.3505477308294211</v>
      </c>
      <c r="E119" s="448">
        <f>+sum!J119/население!H119</f>
        <v>2.1338582677165356</v>
      </c>
      <c r="F119" s="448">
        <f>+sum!K119/население!I119</f>
        <v>6.0678513731825525</v>
      </c>
      <c r="G119" s="448">
        <f>+sum!L119/население!J119</f>
        <v>5.6203554119547654</v>
      </c>
      <c r="H119" s="448">
        <f>+sum!M119/население!K119</f>
        <v>6.0511882998171842</v>
      </c>
      <c r="I119" s="448">
        <f>+sum!N119/население!L119</f>
        <v>6.9413173652694606</v>
      </c>
      <c r="J119" s="448">
        <f>+sum!O119/население!M119</f>
        <v>3.5576441102756893</v>
      </c>
      <c r="K119" s="448"/>
      <c r="L119" s="300" t="e">
        <f t="shared" si="15"/>
        <v>#DIV/0!</v>
      </c>
      <c r="M119" s="37" t="e">
        <f t="shared" si="15"/>
        <v>#DIV/0!</v>
      </c>
      <c r="N119" s="37" t="e">
        <f t="shared" si="15"/>
        <v>#DIV/0!</v>
      </c>
      <c r="O119" s="315" t="e">
        <f t="shared" si="15"/>
        <v>#DIV/0!</v>
      </c>
      <c r="P119" s="306" t="e">
        <f t="shared" si="13"/>
        <v>#DIV/0!</v>
      </c>
      <c r="Q119" s="306" t="e">
        <f t="shared" si="13"/>
        <v>#DIV/0!</v>
      </c>
      <c r="R119" s="300">
        <f t="shared" si="16"/>
        <v>0</v>
      </c>
      <c r="S119" s="37">
        <f t="shared" si="16"/>
        <v>3.4156838427630252</v>
      </c>
      <c r="T119" s="37">
        <f t="shared" si="16"/>
        <v>3.3614360143528961</v>
      </c>
      <c r="U119" s="37">
        <f t="shared" si="16"/>
        <v>8.1589465383201585</v>
      </c>
      <c r="V119" s="315">
        <f t="shared" si="16"/>
        <v>8.0261523638812537</v>
      </c>
      <c r="W119" s="334">
        <f t="shared" si="14"/>
        <v>9.2732404814597977</v>
      </c>
      <c r="X119" s="328"/>
      <c r="Y119" s="64"/>
      <c r="Z119" s="64"/>
      <c r="AA119" s="64"/>
      <c r="AB119" s="326"/>
      <c r="AC119" s="346"/>
      <c r="AD119" s="326"/>
      <c r="AE119" s="346"/>
      <c r="AF119" s="64"/>
      <c r="AG119" s="64"/>
      <c r="AH119" s="346"/>
      <c r="AI119" s="346"/>
      <c r="AJ119" s="64"/>
      <c r="AK119" s="64"/>
      <c r="AL119" s="345"/>
      <c r="AM119" s="346"/>
      <c r="AN119" s="46"/>
      <c r="AO119" s="46"/>
      <c r="AP119" s="345"/>
      <c r="AQ119" s="345"/>
      <c r="AR119" s="351"/>
      <c r="AS119" s="351"/>
      <c r="AT119" s="345"/>
      <c r="AU119" s="345"/>
      <c r="AV119" s="345"/>
      <c r="AW119" s="345"/>
      <c r="AX119" s="351"/>
      <c r="AY119" s="351"/>
      <c r="AZ119" s="345"/>
      <c r="BA119" s="345"/>
      <c r="BB119" s="46"/>
      <c r="BC119" s="46"/>
      <c r="BD119" s="351"/>
      <c r="BE119" s="351"/>
      <c r="BF119" s="46"/>
      <c r="BG119" s="6"/>
      <c r="BH119" s="46"/>
      <c r="BI119" s="351"/>
      <c r="BJ119" s="351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  <c r="BZ119" s="206"/>
      <c r="CA119" s="206"/>
      <c r="CB119" s="206"/>
      <c r="CC119" s="206"/>
      <c r="CD119" s="206"/>
      <c r="CE119" s="206"/>
      <c r="CF119" s="206"/>
      <c r="CG119" s="206"/>
      <c r="CH119" s="206"/>
      <c r="CI119" s="206"/>
      <c r="CJ119" s="206"/>
      <c r="CK119" s="206"/>
      <c r="CL119" s="206"/>
      <c r="CM119" s="206"/>
      <c r="CN119" s="206"/>
      <c r="CO119" s="206"/>
      <c r="CP119" s="206"/>
      <c r="CQ119" s="206"/>
      <c r="CR119" s="206"/>
      <c r="CS119" s="206"/>
      <c r="CT119" s="206"/>
      <c r="CU119" s="206"/>
      <c r="CV119" s="206"/>
      <c r="CW119" s="206"/>
      <c r="CX119" s="206"/>
      <c r="CY119" s="206"/>
      <c r="CZ119" s="206"/>
      <c r="DA119" s="206"/>
      <c r="DB119" s="206"/>
      <c r="DC119" s="206"/>
      <c r="DD119" s="206"/>
      <c r="DE119" s="206"/>
      <c r="DF119" s="206"/>
      <c r="DG119" s="206"/>
      <c r="DH119" s="206"/>
      <c r="DI119" s="206"/>
    </row>
    <row r="120" spans="1:113" ht="13.5" thickBot="1">
      <c r="A120" s="56"/>
      <c r="B120" s="131" t="s">
        <v>153</v>
      </c>
      <c r="C120" s="449">
        <f>+sum!H120/население!F120</f>
        <v>37.203583965765105</v>
      </c>
      <c r="D120" s="449">
        <f>+sum!I120/население!G120</f>
        <v>48.419039557265918</v>
      </c>
      <c r="E120" s="449">
        <f>+sum!J120/население!H120</f>
        <v>46.778484527235094</v>
      </c>
      <c r="F120" s="449">
        <f>+sum!K120/население!I120</f>
        <v>52.263397463574563</v>
      </c>
      <c r="G120" s="449">
        <f>+sum!L120/население!J120</f>
        <v>53.479791298143383</v>
      </c>
      <c r="H120" s="449">
        <f>+sum!M120/население!K120</f>
        <v>59.419966184482433</v>
      </c>
      <c r="I120" s="449">
        <f>+sum!N120/население!L120</f>
        <v>64.451950906192451</v>
      </c>
      <c r="J120" s="449">
        <f>+sum!O120/население!M120</f>
        <v>66.469939587747419</v>
      </c>
      <c r="K120" s="449"/>
      <c r="L120" s="299">
        <f t="shared" si="15"/>
        <v>130.14616979326863</v>
      </c>
      <c r="M120" s="25">
        <f t="shared" si="15"/>
        <v>125.73650046802172</v>
      </c>
      <c r="N120" s="25">
        <f t="shared" si="15"/>
        <v>140.47946969750967</v>
      </c>
      <c r="O120" s="314">
        <f t="shared" si="15"/>
        <v>143.74903059704062</v>
      </c>
      <c r="P120" s="310">
        <f t="shared" si="13"/>
        <v>159.7157043771937</v>
      </c>
      <c r="Q120" s="310">
        <f t="shared" si="13"/>
        <v>173.24124193384543</v>
      </c>
      <c r="R120" s="299">
        <f t="shared" si="16"/>
        <v>59.14981209389714</v>
      </c>
      <c r="S120" s="25">
        <f t="shared" si="16"/>
        <v>70.359826745359925</v>
      </c>
      <c r="T120" s="25">
        <f t="shared" si="16"/>
        <v>73.689468961293784</v>
      </c>
      <c r="U120" s="25">
        <f t="shared" si="16"/>
        <v>70.27434252936068</v>
      </c>
      <c r="V120" s="314">
        <f t="shared" si="16"/>
        <v>76.371852291487144</v>
      </c>
      <c r="W120" s="333">
        <f t="shared" si="14"/>
        <v>91.05907939529196</v>
      </c>
      <c r="X120" s="323"/>
      <c r="Y120" s="324"/>
      <c r="Z120" s="324"/>
      <c r="AA120" s="324"/>
      <c r="AB120" s="324"/>
      <c r="AC120" s="344"/>
      <c r="AD120" s="32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3"/>
      <c r="AS120" s="343"/>
      <c r="AT120" s="344"/>
      <c r="AU120" s="344"/>
      <c r="AV120" s="344"/>
      <c r="AW120" s="344"/>
      <c r="AX120" s="343"/>
      <c r="AY120" s="343"/>
      <c r="AZ120" s="344"/>
      <c r="BA120" s="344"/>
      <c r="BB120" s="93"/>
      <c r="BC120" s="93"/>
      <c r="BD120" s="343"/>
      <c r="BE120" s="343"/>
      <c r="BF120" s="347"/>
      <c r="BG120" s="26"/>
      <c r="BH120" s="93"/>
      <c r="BI120" s="343"/>
      <c r="BJ120" s="343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6"/>
      <c r="CQ120" s="206"/>
      <c r="CR120" s="206"/>
      <c r="CS120" s="206"/>
      <c r="CT120" s="206"/>
      <c r="CU120" s="206"/>
      <c r="CV120" s="206"/>
      <c r="CW120" s="206"/>
      <c r="CX120" s="206"/>
      <c r="CY120" s="206"/>
      <c r="CZ120" s="206"/>
      <c r="DA120" s="206"/>
      <c r="DB120" s="206"/>
      <c r="DC120" s="206"/>
      <c r="DD120" s="206"/>
      <c r="DE120" s="206"/>
      <c r="DF120" s="206"/>
      <c r="DG120" s="206"/>
      <c r="DH120" s="206"/>
      <c r="DI120" s="206"/>
    </row>
    <row r="121" spans="1:113" ht="13.5" thickBot="1">
      <c r="A121" s="35"/>
      <c r="B121" s="130" t="s">
        <v>154</v>
      </c>
      <c r="C121" s="448">
        <f>+sum!H121/население!F121</f>
        <v>51.894060536836093</v>
      </c>
      <c r="D121" s="448">
        <f>+sum!I121/население!G121</f>
        <v>112.86986714975845</v>
      </c>
      <c r="E121" s="448">
        <f>+sum!J121/население!H121</f>
        <v>57.247000922792985</v>
      </c>
      <c r="F121" s="448">
        <f>+sum!K121/население!I121</f>
        <v>78.584692597239652</v>
      </c>
      <c r="G121" s="448">
        <f>+sum!L121/население!J121</f>
        <v>73.358737244897952</v>
      </c>
      <c r="H121" s="448">
        <f>+sum!M121/население!K121</f>
        <v>87.820705421293269</v>
      </c>
      <c r="I121" s="448">
        <f>+sum!N121/население!L121</f>
        <v>89.835738831615117</v>
      </c>
      <c r="J121" s="448">
        <f>+sum!O121/население!M121</f>
        <v>83.969366197183092</v>
      </c>
      <c r="K121" s="448"/>
      <c r="L121" s="300">
        <f t="shared" si="15"/>
        <v>217.50055012488326</v>
      </c>
      <c r="M121" s="37">
        <f t="shared" si="15"/>
        <v>110.31513111631956</v>
      </c>
      <c r="N121" s="37">
        <f t="shared" si="15"/>
        <v>151.43292273584504</v>
      </c>
      <c r="O121" s="315">
        <f t="shared" si="15"/>
        <v>141.36249213496316</v>
      </c>
      <c r="P121" s="306">
        <f t="shared" si="13"/>
        <v>169.23074531613358</v>
      </c>
      <c r="Q121" s="306">
        <f t="shared" si="13"/>
        <v>173.11372034155391</v>
      </c>
      <c r="R121" s="300">
        <f t="shared" si="16"/>
        <v>82.506135225245131</v>
      </c>
      <c r="S121" s="37">
        <f t="shared" si="16"/>
        <v>164.01614674814567</v>
      </c>
      <c r="T121" s="37">
        <f t="shared" si="16"/>
        <v>90.180371174086218</v>
      </c>
      <c r="U121" s="37">
        <f t="shared" si="16"/>
        <v>105.66644866499313</v>
      </c>
      <c r="V121" s="315">
        <f t="shared" si="16"/>
        <v>104.75999455427684</v>
      </c>
      <c r="W121" s="334">
        <f t="shared" si="14"/>
        <v>134.58224736581019</v>
      </c>
      <c r="X121" s="325"/>
      <c r="Y121" s="327"/>
      <c r="Z121" s="327"/>
      <c r="AA121" s="327"/>
      <c r="AB121" s="327"/>
      <c r="AC121" s="345"/>
      <c r="AD121" s="327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  <c r="AO121" s="345"/>
      <c r="AP121" s="345"/>
      <c r="AQ121" s="345"/>
      <c r="AR121" s="292"/>
      <c r="AS121" s="292"/>
      <c r="AT121" s="345"/>
      <c r="AU121" s="345"/>
      <c r="AV121" s="345"/>
      <c r="AW121" s="345"/>
      <c r="AX121" s="292"/>
      <c r="AY121" s="292"/>
      <c r="AZ121" s="345"/>
      <c r="BA121" s="345"/>
      <c r="BB121" s="46"/>
      <c r="BC121" s="46"/>
      <c r="BD121" s="292"/>
      <c r="BE121" s="292"/>
      <c r="BF121" s="347"/>
      <c r="BG121" s="6"/>
      <c r="BH121" s="46"/>
      <c r="BI121" s="292"/>
      <c r="BJ121" s="292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  <c r="BZ121" s="20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6"/>
      <c r="CQ121" s="206"/>
      <c r="CR121" s="206"/>
      <c r="CS121" s="206"/>
      <c r="CT121" s="206"/>
      <c r="CU121" s="206"/>
      <c r="CV121" s="206"/>
      <c r="CW121" s="206"/>
      <c r="CX121" s="206"/>
      <c r="CY121" s="206"/>
      <c r="CZ121" s="206"/>
      <c r="DA121" s="206"/>
      <c r="DB121" s="206"/>
      <c r="DC121" s="206"/>
      <c r="DD121" s="206"/>
      <c r="DE121" s="206"/>
      <c r="DF121" s="206"/>
      <c r="DG121" s="206"/>
      <c r="DH121" s="206"/>
      <c r="DI121" s="206"/>
    </row>
    <row r="122" spans="1:113" ht="13.5" thickBot="1">
      <c r="A122" s="35"/>
      <c r="B122" s="130" t="s">
        <v>155</v>
      </c>
      <c r="C122" s="448">
        <f>+sum!H122/население!F122</f>
        <v>26.86051159072742</v>
      </c>
      <c r="D122" s="448">
        <f>+sum!I122/население!G122</f>
        <v>41.201859229747676</v>
      </c>
      <c r="E122" s="448">
        <f>+sum!J122/население!H122</f>
        <v>55.411036339165548</v>
      </c>
      <c r="F122" s="448">
        <f>+sum!K122/население!I122</f>
        <v>52.26870562534134</v>
      </c>
      <c r="G122" s="448">
        <f>+sum!L122/население!J122</f>
        <v>75.238267148014444</v>
      </c>
      <c r="H122" s="448">
        <f>+sum!M122/население!K122</f>
        <v>49.223096375386348</v>
      </c>
      <c r="I122" s="448">
        <f>+sum!N122/население!L122</f>
        <v>60.196242774566471</v>
      </c>
      <c r="J122" s="448">
        <f>+sum!O122/население!M122</f>
        <v>66.360093759156172</v>
      </c>
      <c r="K122" s="448"/>
      <c r="L122" s="300">
        <f t="shared" si="15"/>
        <v>153.39193779157605</v>
      </c>
      <c r="M122" s="37">
        <f t="shared" si="15"/>
        <v>206.2918129909861</v>
      </c>
      <c r="N122" s="37">
        <f t="shared" si="15"/>
        <v>194.59311282583741</v>
      </c>
      <c r="O122" s="315">
        <f t="shared" si="15"/>
        <v>280.10734975720874</v>
      </c>
      <c r="P122" s="306">
        <f t="shared" si="13"/>
        <v>183.25450060444405</v>
      </c>
      <c r="Q122" s="306">
        <f t="shared" si="13"/>
        <v>224.10683642878553</v>
      </c>
      <c r="R122" s="300">
        <f t="shared" si="16"/>
        <v>42.705407489759267</v>
      </c>
      <c r="S122" s="37">
        <f t="shared" si="16"/>
        <v>59.872225956963007</v>
      </c>
      <c r="T122" s="37">
        <f t="shared" si="16"/>
        <v>87.288202764473027</v>
      </c>
      <c r="U122" s="37">
        <f t="shared" si="16"/>
        <v>70.281479983033861</v>
      </c>
      <c r="V122" s="315">
        <f t="shared" si="16"/>
        <v>107.44405850916421</v>
      </c>
      <c r="W122" s="334">
        <f t="shared" si="14"/>
        <v>75.432722849629386</v>
      </c>
      <c r="X122" s="325"/>
      <c r="Y122" s="327"/>
      <c r="Z122" s="327"/>
      <c r="AA122" s="327"/>
      <c r="AB122" s="327"/>
      <c r="AC122" s="345"/>
      <c r="AD122" s="327"/>
      <c r="AE122" s="345"/>
      <c r="AF122" s="345"/>
      <c r="AG122" s="345"/>
      <c r="AH122" s="345"/>
      <c r="AI122" s="345"/>
      <c r="AJ122" s="345"/>
      <c r="AK122" s="345"/>
      <c r="AL122" s="345"/>
      <c r="AM122" s="345"/>
      <c r="AN122" s="345"/>
      <c r="AO122" s="345"/>
      <c r="AP122" s="345"/>
      <c r="AQ122" s="345"/>
      <c r="AR122" s="292"/>
      <c r="AS122" s="292"/>
      <c r="AT122" s="345"/>
      <c r="AU122" s="345"/>
      <c r="AV122" s="345"/>
      <c r="AW122" s="345"/>
      <c r="AX122" s="292"/>
      <c r="AY122" s="292"/>
      <c r="AZ122" s="345"/>
      <c r="BA122" s="345"/>
      <c r="BB122" s="46"/>
      <c r="BC122" s="46"/>
      <c r="BD122" s="292"/>
      <c r="BE122" s="292"/>
      <c r="BF122" s="347"/>
      <c r="BG122" s="6"/>
      <c r="BH122" s="46"/>
      <c r="BI122" s="292"/>
      <c r="BJ122" s="292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  <c r="BZ122" s="206"/>
      <c r="CA122" s="206"/>
      <c r="CB122" s="206"/>
      <c r="CC122" s="206"/>
      <c r="CD122" s="206"/>
      <c r="CE122" s="206"/>
      <c r="CF122" s="206"/>
      <c r="CG122" s="206"/>
      <c r="CH122" s="206"/>
      <c r="CI122" s="206"/>
      <c r="CJ122" s="206"/>
      <c r="CK122" s="206"/>
      <c r="CL122" s="206"/>
      <c r="CM122" s="206"/>
      <c r="CN122" s="206"/>
      <c r="CO122" s="206"/>
      <c r="CP122" s="206"/>
      <c r="CQ122" s="206"/>
      <c r="CR122" s="206"/>
      <c r="CS122" s="206"/>
      <c r="CT122" s="206"/>
      <c r="CU122" s="206"/>
      <c r="CV122" s="206"/>
      <c r="CW122" s="206"/>
      <c r="CX122" s="206"/>
      <c r="CY122" s="206"/>
      <c r="CZ122" s="206"/>
      <c r="DA122" s="206"/>
      <c r="DB122" s="206"/>
      <c r="DC122" s="206"/>
      <c r="DD122" s="206"/>
      <c r="DE122" s="206"/>
      <c r="DF122" s="206"/>
      <c r="DG122" s="206"/>
      <c r="DH122" s="206"/>
      <c r="DI122" s="206"/>
    </row>
    <row r="123" spans="1:113" ht="13.5" thickBot="1">
      <c r="A123" s="35"/>
      <c r="B123" s="130" t="s">
        <v>153</v>
      </c>
      <c r="C123" s="448">
        <f>+sum!H123/население!F123</f>
        <v>42.069527605160268</v>
      </c>
      <c r="D123" s="448">
        <f>+sum!I123/население!G123</f>
        <v>62.810660463234548</v>
      </c>
      <c r="E123" s="448">
        <f>+sum!J123/население!H123</f>
        <v>59.09885189673232</v>
      </c>
      <c r="F123" s="448">
        <f>+sum!K123/население!I123</f>
        <v>68.806382268230578</v>
      </c>
      <c r="G123" s="448">
        <f>+sum!L123/население!J123</f>
        <v>67.097905659176263</v>
      </c>
      <c r="H123" s="448">
        <f>+sum!M123/население!K123</f>
        <v>79.212971451719511</v>
      </c>
      <c r="I123" s="448">
        <f>+sum!N123/население!L123</f>
        <v>83.211250388940741</v>
      </c>
      <c r="J123" s="448">
        <f>+sum!O123/население!M123</f>
        <v>70.046454656807143</v>
      </c>
      <c r="K123" s="448"/>
      <c r="L123" s="300">
        <f t="shared" si="15"/>
        <v>149.30203412963962</v>
      </c>
      <c r="M123" s="37">
        <f t="shared" si="15"/>
        <v>140.47900050459143</v>
      </c>
      <c r="N123" s="37">
        <f t="shared" si="15"/>
        <v>163.5539693100589</v>
      </c>
      <c r="O123" s="315">
        <f t="shared" si="15"/>
        <v>159.49289064740057</v>
      </c>
      <c r="P123" s="306">
        <f t="shared" si="13"/>
        <v>188.29061308975386</v>
      </c>
      <c r="Q123" s="306">
        <f t="shared" si="13"/>
        <v>197.79459177652856</v>
      </c>
      <c r="R123" s="300">
        <f t="shared" si="16"/>
        <v>66.886154167676125</v>
      </c>
      <c r="S123" s="37">
        <f t="shared" si="16"/>
        <v>91.272921321125835</v>
      </c>
      <c r="T123" s="37">
        <f t="shared" si="16"/>
        <v>93.097565184199865</v>
      </c>
      <c r="U123" s="37">
        <f t="shared" si="16"/>
        <v>92.518349559914967</v>
      </c>
      <c r="V123" s="315">
        <f t="shared" si="16"/>
        <v>95.819209755380029</v>
      </c>
      <c r="W123" s="334">
        <f t="shared" si="14"/>
        <v>121.39118750361757</v>
      </c>
      <c r="X123" s="325"/>
      <c r="Y123" s="327"/>
      <c r="Z123" s="327"/>
      <c r="AA123" s="327"/>
      <c r="AB123" s="327"/>
      <c r="AC123" s="345"/>
      <c r="AD123" s="327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292"/>
      <c r="AS123" s="292"/>
      <c r="AT123" s="345"/>
      <c r="AU123" s="345"/>
      <c r="AV123" s="345"/>
      <c r="AW123" s="345"/>
      <c r="AX123" s="292"/>
      <c r="AY123" s="292"/>
      <c r="AZ123" s="345"/>
      <c r="BA123" s="345"/>
      <c r="BB123" s="46"/>
      <c r="BC123" s="46"/>
      <c r="BD123" s="292"/>
      <c r="BE123" s="292"/>
      <c r="BF123" s="347"/>
      <c r="BG123" s="6"/>
      <c r="BH123" s="46"/>
      <c r="BI123" s="292"/>
      <c r="BJ123" s="292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  <c r="BZ123" s="206"/>
      <c r="CA123" s="206"/>
      <c r="CB123" s="206"/>
      <c r="CC123" s="206"/>
      <c r="CD123" s="206"/>
      <c r="CE123" s="206"/>
      <c r="CF123" s="206"/>
      <c r="CG123" s="206"/>
      <c r="CH123" s="206"/>
      <c r="CI123" s="206"/>
      <c r="CJ123" s="206"/>
      <c r="CK123" s="206"/>
      <c r="CL123" s="206"/>
      <c r="CM123" s="206"/>
      <c r="CN123" s="206"/>
      <c r="CO123" s="206"/>
      <c r="CP123" s="206"/>
      <c r="CQ123" s="206"/>
      <c r="CR123" s="206"/>
      <c r="CS123" s="206"/>
      <c r="CT123" s="206"/>
      <c r="CU123" s="206"/>
      <c r="CV123" s="206"/>
      <c r="CW123" s="206"/>
      <c r="CX123" s="206"/>
      <c r="CY123" s="206"/>
      <c r="CZ123" s="206"/>
      <c r="DA123" s="206"/>
      <c r="DB123" s="206"/>
      <c r="DC123" s="206"/>
      <c r="DD123" s="206"/>
      <c r="DE123" s="206"/>
      <c r="DF123" s="206"/>
      <c r="DG123" s="206"/>
      <c r="DH123" s="206"/>
      <c r="DI123" s="206"/>
    </row>
    <row r="124" spans="1:113" ht="13.5" thickBot="1">
      <c r="A124" s="35"/>
      <c r="B124" s="130" t="s">
        <v>156</v>
      </c>
      <c r="C124" s="448">
        <f>+sum!H124/население!F124</f>
        <v>20.911273594689899</v>
      </c>
      <c r="D124" s="448">
        <f>+sum!I124/население!G124</f>
        <v>23.159671330224295</v>
      </c>
      <c r="E124" s="448">
        <f>+sum!J124/население!H124</f>
        <v>22.873147732375394</v>
      </c>
      <c r="F124" s="448">
        <f>+sum!K124/население!I124</f>
        <v>20.067702110712862</v>
      </c>
      <c r="G124" s="448">
        <f>+sum!L124/население!J124</f>
        <v>23.314737814737814</v>
      </c>
      <c r="H124" s="448">
        <f>+sum!M124/население!K124</f>
        <v>22.802826772573297</v>
      </c>
      <c r="I124" s="448">
        <f>+sum!N124/население!L124</f>
        <v>26.516117478510029</v>
      </c>
      <c r="J124" s="448">
        <f>+sum!O124/население!M124</f>
        <v>46.867828612926651</v>
      </c>
      <c r="K124" s="448"/>
      <c r="L124" s="300">
        <f t="shared" si="15"/>
        <v>110.75208415859159</v>
      </c>
      <c r="M124" s="37">
        <f t="shared" si="15"/>
        <v>109.38189694090983</v>
      </c>
      <c r="N124" s="37">
        <f t="shared" si="15"/>
        <v>95.965948797153857</v>
      </c>
      <c r="O124" s="315">
        <f t="shared" si="15"/>
        <v>111.49362906646796</v>
      </c>
      <c r="P124" s="306">
        <f t="shared" si="13"/>
        <v>109.04561441137534</v>
      </c>
      <c r="Q124" s="306">
        <f t="shared" si="13"/>
        <v>126.80297715220652</v>
      </c>
      <c r="R124" s="300">
        <f t="shared" si="16"/>
        <v>33.246740553495577</v>
      </c>
      <c r="S124" s="37">
        <f t="shared" si="16"/>
        <v>33.654332617374919</v>
      </c>
      <c r="T124" s="37">
        <f t="shared" si="16"/>
        <v>36.031738242623831</v>
      </c>
      <c r="U124" s="37">
        <f t="shared" si="16"/>
        <v>26.9834078982005</v>
      </c>
      <c r="V124" s="315">
        <f t="shared" si="16"/>
        <v>33.294627173754911</v>
      </c>
      <c r="W124" s="334">
        <f t="shared" si="14"/>
        <v>34.944557307121052</v>
      </c>
      <c r="X124" s="325"/>
      <c r="Y124" s="327"/>
      <c r="Z124" s="327"/>
      <c r="AA124" s="327"/>
      <c r="AB124" s="327"/>
      <c r="AC124" s="345"/>
      <c r="AD124" s="327"/>
      <c r="AE124" s="345"/>
      <c r="AF124" s="345"/>
      <c r="AG124" s="345"/>
      <c r="AH124" s="345"/>
      <c r="AI124" s="345"/>
      <c r="AJ124" s="345"/>
      <c r="AK124" s="345"/>
      <c r="AL124" s="345"/>
      <c r="AM124" s="345"/>
      <c r="AN124" s="345"/>
      <c r="AO124" s="345"/>
      <c r="AP124" s="345"/>
      <c r="AQ124" s="345"/>
      <c r="AR124" s="292"/>
      <c r="AS124" s="292"/>
      <c r="AT124" s="345"/>
      <c r="AU124" s="345"/>
      <c r="AV124" s="345"/>
      <c r="AW124" s="345"/>
      <c r="AX124" s="292"/>
      <c r="AY124" s="292"/>
      <c r="AZ124" s="345"/>
      <c r="BA124" s="345"/>
      <c r="BB124" s="46"/>
      <c r="BC124" s="46"/>
      <c r="BD124" s="292"/>
      <c r="BE124" s="292"/>
      <c r="BF124" s="347"/>
      <c r="BG124" s="6"/>
      <c r="BH124" s="46"/>
      <c r="BI124" s="292"/>
      <c r="BJ124" s="292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  <c r="BZ124" s="206"/>
      <c r="CA124" s="206"/>
      <c r="CB124" s="206"/>
      <c r="CC124" s="206"/>
      <c r="CD124" s="206"/>
      <c r="CE124" s="206"/>
      <c r="CF124" s="206"/>
      <c r="CG124" s="206"/>
      <c r="CH124" s="206"/>
      <c r="CI124" s="206"/>
      <c r="CJ124" s="206"/>
      <c r="CK124" s="206"/>
      <c r="CL124" s="206"/>
      <c r="CM124" s="206"/>
      <c r="CN124" s="206"/>
      <c r="CO124" s="206"/>
      <c r="CP124" s="206"/>
      <c r="CQ124" s="206"/>
      <c r="CR124" s="206"/>
      <c r="CS124" s="206"/>
      <c r="CT124" s="206"/>
      <c r="CU124" s="206"/>
      <c r="CV124" s="206"/>
      <c r="CW124" s="206"/>
      <c r="CX124" s="206"/>
      <c r="CY124" s="206"/>
      <c r="CZ124" s="206"/>
      <c r="DA124" s="206"/>
      <c r="DB124" s="206"/>
      <c r="DC124" s="206"/>
      <c r="DD124" s="206"/>
      <c r="DE124" s="206"/>
      <c r="DF124" s="206"/>
      <c r="DG124" s="206"/>
      <c r="DH124" s="206"/>
      <c r="DI124" s="206"/>
    </row>
    <row r="125" spans="1:113" ht="13.5" thickBot="1">
      <c r="A125" s="35"/>
      <c r="B125" s="130" t="s">
        <v>157</v>
      </c>
      <c r="C125" s="448">
        <f>+sum!H125/население!F125</f>
        <v>35.91774990845844</v>
      </c>
      <c r="D125" s="448">
        <f>+sum!I125/население!G125</f>
        <v>37.597112798980987</v>
      </c>
      <c r="E125" s="448">
        <f>+sum!J125/население!H125</f>
        <v>39.886806846898395</v>
      </c>
      <c r="F125" s="448">
        <f>+sum!K125/население!I125</f>
        <v>48.660604891225702</v>
      </c>
      <c r="G125" s="448">
        <f>+sum!L125/население!J125</f>
        <v>42.433622251603744</v>
      </c>
      <c r="H125" s="448">
        <f>+sum!M125/население!K125</f>
        <v>50.03745709595583</v>
      </c>
      <c r="I125" s="448">
        <f>+sum!N125/население!L125</f>
        <v>69.319663405484874</v>
      </c>
      <c r="J125" s="448">
        <f>+sum!O125/население!M125</f>
        <v>70.609933467429983</v>
      </c>
      <c r="K125" s="448"/>
      <c r="L125" s="300">
        <f t="shared" si="15"/>
        <v>104.67557933000438</v>
      </c>
      <c r="M125" s="37">
        <f t="shared" si="15"/>
        <v>111.05040529697898</v>
      </c>
      <c r="N125" s="37">
        <f t="shared" si="15"/>
        <v>135.47787657980876</v>
      </c>
      <c r="O125" s="315">
        <f t="shared" si="15"/>
        <v>118.14109280161465</v>
      </c>
      <c r="P125" s="306">
        <f t="shared" si="13"/>
        <v>139.31122418159129</v>
      </c>
      <c r="Q125" s="306">
        <f t="shared" si="13"/>
        <v>192.99556231154799</v>
      </c>
      <c r="R125" s="300">
        <f t="shared" si="16"/>
        <v>57.105470265335391</v>
      </c>
      <c r="S125" s="37">
        <f t="shared" si="16"/>
        <v>54.634011059500466</v>
      </c>
      <c r="T125" s="37">
        <f t="shared" si="16"/>
        <v>62.833108956284676</v>
      </c>
      <c r="U125" s="37">
        <f t="shared" si="16"/>
        <v>65.429960197195243</v>
      </c>
      <c r="V125" s="315">
        <f t="shared" si="16"/>
        <v>60.597363081047575</v>
      </c>
      <c r="W125" s="334">
        <f t="shared" si="14"/>
        <v>76.680702986146343</v>
      </c>
      <c r="X125" s="325"/>
      <c r="Y125" s="327"/>
      <c r="Z125" s="327"/>
      <c r="AA125" s="327"/>
      <c r="AB125" s="327"/>
      <c r="AC125" s="345"/>
      <c r="AD125" s="327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  <c r="AO125" s="345"/>
      <c r="AP125" s="345"/>
      <c r="AQ125" s="345"/>
      <c r="AR125" s="292"/>
      <c r="AS125" s="292"/>
      <c r="AT125" s="345"/>
      <c r="AU125" s="345"/>
      <c r="AV125" s="345"/>
      <c r="AW125" s="345"/>
      <c r="AX125" s="292"/>
      <c r="AY125" s="292"/>
      <c r="AZ125" s="345"/>
      <c r="BA125" s="345"/>
      <c r="BB125" s="46"/>
      <c r="BC125" s="46"/>
      <c r="BD125" s="292"/>
      <c r="BE125" s="292"/>
      <c r="BF125" s="347"/>
      <c r="BG125" s="6"/>
      <c r="BH125" s="46"/>
      <c r="BI125" s="292"/>
      <c r="BJ125" s="292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6"/>
      <c r="CQ125" s="206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6"/>
      <c r="DB125" s="206"/>
      <c r="DC125" s="206"/>
      <c r="DD125" s="206"/>
      <c r="DE125" s="206"/>
      <c r="DF125" s="206"/>
      <c r="DG125" s="206"/>
      <c r="DH125" s="206"/>
      <c r="DI125" s="206"/>
    </row>
    <row r="126" spans="1:113" ht="13.5" thickBot="1">
      <c r="A126" s="35"/>
      <c r="B126" s="130" t="s">
        <v>158</v>
      </c>
      <c r="C126" s="448">
        <f>+sum!H126/население!F126</f>
        <v>45.168989287099755</v>
      </c>
      <c r="D126" s="448">
        <f>+sum!I126/население!G126</f>
        <v>51.386746164834484</v>
      </c>
      <c r="E126" s="448">
        <f>+sum!J126/население!H126</f>
        <v>51.114784581928205</v>
      </c>
      <c r="F126" s="448">
        <f>+sum!K126/население!I126</f>
        <v>51.545498191594916</v>
      </c>
      <c r="G126" s="448">
        <f>+sum!L126/население!J126</f>
        <v>60.423686432421903</v>
      </c>
      <c r="H126" s="448">
        <f>+sum!M126/население!K126</f>
        <v>63.168908671282558</v>
      </c>
      <c r="I126" s="448">
        <f>+sum!N126/население!L126</f>
        <v>61.942853287454035</v>
      </c>
      <c r="J126" s="448">
        <f>+sum!O126/население!M126</f>
        <v>76.756127576658798</v>
      </c>
      <c r="K126" s="448"/>
      <c r="L126" s="300">
        <f t="shared" si="15"/>
        <v>113.765543519723</v>
      </c>
      <c r="M126" s="37">
        <f t="shared" si="15"/>
        <v>113.16344551576354</v>
      </c>
      <c r="N126" s="37">
        <f t="shared" si="15"/>
        <v>114.11700594840693</v>
      </c>
      <c r="O126" s="315">
        <f t="shared" si="15"/>
        <v>133.7725005276549</v>
      </c>
      <c r="P126" s="306">
        <f t="shared" si="13"/>
        <v>139.8501708102722</v>
      </c>
      <c r="Q126" s="306">
        <f t="shared" si="13"/>
        <v>137.13579662749925</v>
      </c>
      <c r="R126" s="300">
        <f t="shared" si="16"/>
        <v>71.813974461754739</v>
      </c>
      <c r="S126" s="37">
        <f t="shared" si="16"/>
        <v>74.672331178510134</v>
      </c>
      <c r="T126" s="37">
        <f t="shared" si="16"/>
        <v>80.520379614269814</v>
      </c>
      <c r="U126" s="37">
        <f t="shared" si="16"/>
        <v>69.309041730157233</v>
      </c>
      <c r="V126" s="315">
        <f t="shared" si="16"/>
        <v>86.288086454897311</v>
      </c>
      <c r="W126" s="334">
        <f t="shared" si="14"/>
        <v>96.804206386681372</v>
      </c>
      <c r="X126" s="325"/>
      <c r="Y126" s="327"/>
      <c r="Z126" s="327"/>
      <c r="AA126" s="327"/>
      <c r="AB126" s="327"/>
      <c r="AC126" s="345"/>
      <c r="AD126" s="327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  <c r="AO126" s="345"/>
      <c r="AP126" s="345"/>
      <c r="AQ126" s="345"/>
      <c r="AR126" s="292"/>
      <c r="AS126" s="292"/>
      <c r="AT126" s="345"/>
      <c r="AU126" s="345"/>
      <c r="AV126" s="345"/>
      <c r="AW126" s="345"/>
      <c r="AX126" s="292"/>
      <c r="AY126" s="292"/>
      <c r="AZ126" s="345"/>
      <c r="BA126" s="345"/>
      <c r="BB126" s="46"/>
      <c r="BC126" s="46"/>
      <c r="BD126" s="292"/>
      <c r="BE126" s="292"/>
      <c r="BF126" s="347"/>
      <c r="BG126" s="6"/>
      <c r="BH126" s="46"/>
      <c r="BI126" s="292"/>
      <c r="BJ126" s="292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  <c r="BZ126" s="206"/>
      <c r="CA126" s="206"/>
      <c r="CB126" s="206"/>
      <c r="CC126" s="206"/>
      <c r="CD126" s="206"/>
      <c r="CE126" s="206"/>
      <c r="CF126" s="206"/>
      <c r="CG126" s="206"/>
      <c r="CH126" s="206"/>
      <c r="CI126" s="206"/>
      <c r="CJ126" s="206"/>
      <c r="CK126" s="206"/>
      <c r="CL126" s="206"/>
      <c r="CM126" s="206"/>
      <c r="CN126" s="206"/>
      <c r="CO126" s="206"/>
      <c r="CP126" s="206"/>
      <c r="CQ126" s="206"/>
      <c r="CR126" s="206"/>
      <c r="CS126" s="206"/>
      <c r="CT126" s="206"/>
      <c r="CU126" s="206"/>
      <c r="CV126" s="206"/>
      <c r="CW126" s="206"/>
      <c r="CX126" s="206"/>
      <c r="CY126" s="206"/>
      <c r="CZ126" s="206"/>
      <c r="DA126" s="206"/>
      <c r="DB126" s="206"/>
      <c r="DC126" s="206"/>
      <c r="DD126" s="206"/>
      <c r="DE126" s="206"/>
      <c r="DF126" s="206"/>
      <c r="DG126" s="206"/>
      <c r="DH126" s="206"/>
      <c r="DI126" s="206"/>
    </row>
    <row r="127" spans="1:113" ht="13.5" thickBot="1">
      <c r="A127" s="35"/>
      <c r="B127" s="130" t="s">
        <v>159</v>
      </c>
      <c r="C127" s="448">
        <f>+sum!H127/население!F127</f>
        <v>24.070460321942953</v>
      </c>
      <c r="D127" s="448">
        <f>+sum!I127/население!G127</f>
        <v>22.69172231712999</v>
      </c>
      <c r="E127" s="448">
        <f>+sum!J127/население!H127</f>
        <v>29.660855784469096</v>
      </c>
      <c r="F127" s="448">
        <f>+sum!K127/население!I127</f>
        <v>32.869789151778527</v>
      </c>
      <c r="G127" s="448">
        <f>+sum!L127/население!J127</f>
        <v>31.756601607347875</v>
      </c>
      <c r="H127" s="448">
        <f>+sum!M127/население!K127</f>
        <v>31.083944037308463</v>
      </c>
      <c r="I127" s="448">
        <f>+sum!N127/население!L127</f>
        <v>37.902982516283856</v>
      </c>
      <c r="J127" s="448">
        <f>+sum!O127/население!M127</f>
        <v>33.749559082892418</v>
      </c>
      <c r="K127" s="448"/>
      <c r="L127" s="300">
        <f t="shared" si="15"/>
        <v>94.272074624364009</v>
      </c>
      <c r="M127" s="37">
        <f t="shared" si="15"/>
        <v>123.22512900773179</v>
      </c>
      <c r="N127" s="37">
        <f t="shared" si="15"/>
        <v>136.55654570849228</v>
      </c>
      <c r="O127" s="315">
        <f t="shared" si="15"/>
        <v>131.93184169559953</v>
      </c>
      <c r="P127" s="306">
        <f t="shared" si="13"/>
        <v>129.1373061485323</v>
      </c>
      <c r="Q127" s="306">
        <f t="shared" si="13"/>
        <v>157.46679543860236</v>
      </c>
      <c r="R127" s="300">
        <f t="shared" si="16"/>
        <v>38.269517430543395</v>
      </c>
      <c r="S127" s="37">
        <f t="shared" si="16"/>
        <v>32.974335414042606</v>
      </c>
      <c r="T127" s="37">
        <f t="shared" si="16"/>
        <v>46.724316398546542</v>
      </c>
      <c r="U127" s="37">
        <f t="shared" si="16"/>
        <v>44.197333771304386</v>
      </c>
      <c r="V127" s="315">
        <f t="shared" si="16"/>
        <v>45.350036497247373</v>
      </c>
      <c r="W127" s="334">
        <f t="shared" si="14"/>
        <v>47.635088165891013</v>
      </c>
      <c r="X127" s="325"/>
      <c r="Y127" s="327"/>
      <c r="Z127" s="327"/>
      <c r="AA127" s="327"/>
      <c r="AB127" s="327"/>
      <c r="AC127" s="345"/>
      <c r="AD127" s="327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292"/>
      <c r="AS127" s="292"/>
      <c r="AT127" s="345"/>
      <c r="AU127" s="345"/>
      <c r="AV127" s="345"/>
      <c r="AW127" s="345"/>
      <c r="AX127" s="292"/>
      <c r="AY127" s="292"/>
      <c r="AZ127" s="345"/>
      <c r="BA127" s="345"/>
      <c r="BB127" s="46"/>
      <c r="BC127" s="46"/>
      <c r="BD127" s="292"/>
      <c r="BE127" s="292"/>
      <c r="BF127" s="347"/>
      <c r="BG127" s="6"/>
      <c r="BH127" s="46"/>
      <c r="BI127" s="292"/>
      <c r="BJ127" s="292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206"/>
      <c r="CV127" s="206"/>
      <c r="CW127" s="206"/>
      <c r="CX127" s="206"/>
      <c r="CY127" s="206"/>
      <c r="CZ127" s="206"/>
      <c r="DA127" s="206"/>
      <c r="DB127" s="206"/>
      <c r="DC127" s="206"/>
      <c r="DD127" s="206"/>
      <c r="DE127" s="206"/>
      <c r="DF127" s="206"/>
      <c r="DG127" s="206"/>
      <c r="DH127" s="206"/>
      <c r="DI127" s="206"/>
    </row>
    <row r="128" spans="1:113" ht="13.5" thickBot="1">
      <c r="A128" s="35"/>
      <c r="B128" s="130" t="s">
        <v>160</v>
      </c>
      <c r="C128" s="448">
        <f>+sum!H128/население!F128</f>
        <v>23.263281617301363</v>
      </c>
      <c r="D128" s="448">
        <f>+sum!I128/население!G128</f>
        <v>25.379643029425953</v>
      </c>
      <c r="E128" s="448">
        <f>+sum!J128/население!H128</f>
        <v>26.534627831715209</v>
      </c>
      <c r="F128" s="448">
        <f>+sum!K128/население!I128</f>
        <v>37.060447639274628</v>
      </c>
      <c r="G128" s="448">
        <f>+sum!L128/население!J128</f>
        <v>34.327882391807073</v>
      </c>
      <c r="H128" s="448">
        <f>+sum!M128/население!K128</f>
        <v>41.544878211544876</v>
      </c>
      <c r="I128" s="448">
        <f>+sum!N128/население!L128</f>
        <v>41.670111826499493</v>
      </c>
      <c r="J128" s="448">
        <f>+sum!O128/население!M128</f>
        <v>52.861216730038024</v>
      </c>
      <c r="K128" s="448"/>
      <c r="L128" s="300">
        <f t="shared" si="15"/>
        <v>109.09743279963826</v>
      </c>
      <c r="M128" s="37">
        <f t="shared" si="15"/>
        <v>114.06227319184788</v>
      </c>
      <c r="N128" s="37">
        <f t="shared" si="15"/>
        <v>159.30876928262794</v>
      </c>
      <c r="O128" s="315">
        <f t="shared" si="15"/>
        <v>147.56251055430093</v>
      </c>
      <c r="P128" s="306">
        <f t="shared" si="13"/>
        <v>178.58563075919233</v>
      </c>
      <c r="Q128" s="306">
        <f t="shared" si="13"/>
        <v>179.12396244005663</v>
      </c>
      <c r="R128" s="300">
        <f t="shared" si="16"/>
        <v>36.986187610769036</v>
      </c>
      <c r="S128" s="37">
        <f t="shared" si="16"/>
        <v>36.880270710399145</v>
      </c>
      <c r="T128" s="37">
        <f t="shared" si="16"/>
        <v>41.799614796546983</v>
      </c>
      <c r="U128" s="37">
        <f t="shared" si="16"/>
        <v>49.832171617028536</v>
      </c>
      <c r="V128" s="315">
        <f t="shared" si="16"/>
        <v>49.021955768134177</v>
      </c>
      <c r="W128" s="334">
        <f t="shared" si="14"/>
        <v>63.666114379592884</v>
      </c>
      <c r="X128" s="325"/>
      <c r="Y128" s="327"/>
      <c r="Z128" s="327"/>
      <c r="AA128" s="327"/>
      <c r="AB128" s="327"/>
      <c r="AC128" s="345"/>
      <c r="AD128" s="327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  <c r="AO128" s="345"/>
      <c r="AP128" s="345"/>
      <c r="AQ128" s="345"/>
      <c r="AR128" s="292"/>
      <c r="AS128" s="292"/>
      <c r="AT128" s="345"/>
      <c r="AU128" s="345"/>
      <c r="AV128" s="345"/>
      <c r="AW128" s="345"/>
      <c r="AX128" s="292"/>
      <c r="AY128" s="292"/>
      <c r="AZ128" s="345"/>
      <c r="BA128" s="345"/>
      <c r="BB128" s="46"/>
      <c r="BC128" s="46"/>
      <c r="BD128" s="292"/>
      <c r="BE128" s="292"/>
      <c r="BF128" s="347"/>
      <c r="BG128" s="6"/>
      <c r="BH128" s="46"/>
      <c r="BI128" s="292"/>
      <c r="BJ128" s="292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  <c r="BZ128" s="206"/>
      <c r="CA128" s="206"/>
      <c r="CB128" s="206"/>
      <c r="CC128" s="206"/>
      <c r="CD128" s="206"/>
      <c r="CE128" s="206"/>
      <c r="CF128" s="206"/>
      <c r="CG128" s="206"/>
      <c r="CH128" s="206"/>
      <c r="CI128" s="206"/>
      <c r="CJ128" s="206"/>
      <c r="CK128" s="206"/>
      <c r="CL128" s="206"/>
      <c r="CM128" s="206"/>
      <c r="CN128" s="206"/>
      <c r="CO128" s="206"/>
      <c r="CP128" s="206"/>
      <c r="CQ128" s="206"/>
      <c r="CR128" s="206"/>
      <c r="CS128" s="206"/>
      <c r="CT128" s="206"/>
      <c r="CU128" s="206"/>
      <c r="CV128" s="206"/>
      <c r="CW128" s="206"/>
      <c r="CX128" s="206"/>
      <c r="CY128" s="206"/>
      <c r="CZ128" s="206"/>
      <c r="DA128" s="206"/>
      <c r="DB128" s="206"/>
      <c r="DC128" s="206"/>
      <c r="DD128" s="206"/>
      <c r="DE128" s="206"/>
      <c r="DF128" s="206"/>
      <c r="DG128" s="206"/>
      <c r="DH128" s="206"/>
      <c r="DI128" s="206"/>
    </row>
    <row r="129" spans="1:113" ht="13.5" thickBot="1">
      <c r="A129" s="56"/>
      <c r="B129" s="131" t="s">
        <v>161</v>
      </c>
      <c r="C129" s="449">
        <f>+sum!H129/население!F129</f>
        <v>31.984813764710452</v>
      </c>
      <c r="D129" s="449">
        <f>+sum!I129/население!G129</f>
        <v>40.654887407135526</v>
      </c>
      <c r="E129" s="449">
        <f>+sum!J129/население!H129</f>
        <v>35.225634049840153</v>
      </c>
      <c r="F129" s="449">
        <f>+sum!K129/население!I129</f>
        <v>39.53985514867243</v>
      </c>
      <c r="G129" s="449">
        <f>+sum!L129/население!J129</f>
        <v>42.790621685306071</v>
      </c>
      <c r="H129" s="449">
        <f>+sum!M129/население!K129</f>
        <v>40.64529287114248</v>
      </c>
      <c r="I129" s="449">
        <f>+sum!N129/население!L129</f>
        <v>41.999903467019138</v>
      </c>
      <c r="J129" s="449">
        <f>+sum!O129/население!M129</f>
        <v>50.594226027500866</v>
      </c>
      <c r="K129" s="449"/>
      <c r="L129" s="299">
        <f t="shared" si="15"/>
        <v>127.10684422365139</v>
      </c>
      <c r="M129" s="25">
        <f t="shared" si="15"/>
        <v>110.1323719092758</v>
      </c>
      <c r="N129" s="25">
        <f t="shared" si="15"/>
        <v>123.62071400364889</v>
      </c>
      <c r="O129" s="314">
        <f t="shared" si="15"/>
        <v>133.78418270647524</v>
      </c>
      <c r="P129" s="310">
        <f t="shared" si="13"/>
        <v>127.076847062925</v>
      </c>
      <c r="Q129" s="310">
        <f t="shared" si="13"/>
        <v>131.31201505809159</v>
      </c>
      <c r="R129" s="299">
        <f t="shared" si="16"/>
        <v>50.852512644530393</v>
      </c>
      <c r="S129" s="25">
        <f t="shared" si="16"/>
        <v>59.077397248556515</v>
      </c>
      <c r="T129" s="25">
        <f t="shared" si="16"/>
        <v>55.490430978932245</v>
      </c>
      <c r="U129" s="25">
        <f t="shared" si="16"/>
        <v>53.166029365306912</v>
      </c>
      <c r="V129" s="314">
        <f t="shared" si="16"/>
        <v>61.107176364851568</v>
      </c>
      <c r="W129" s="333">
        <f t="shared" si="14"/>
        <v>62.287530408672772</v>
      </c>
      <c r="X129" s="323"/>
      <c r="Y129" s="324"/>
      <c r="Z129" s="324"/>
      <c r="AA129" s="324"/>
      <c r="AB129" s="324"/>
      <c r="AC129" s="344"/>
      <c r="AD129" s="32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  <c r="AP129" s="344"/>
      <c r="AQ129" s="344"/>
      <c r="AR129" s="343"/>
      <c r="AS129" s="343"/>
      <c r="AT129" s="344"/>
      <c r="AU129" s="344"/>
      <c r="AV129" s="344"/>
      <c r="AW129" s="344"/>
      <c r="AX129" s="343"/>
      <c r="AY129" s="343"/>
      <c r="AZ129" s="344"/>
      <c r="BA129" s="344"/>
      <c r="BB129" s="93"/>
      <c r="BC129" s="93"/>
      <c r="BD129" s="343"/>
      <c r="BE129" s="343"/>
      <c r="BF129" s="93"/>
      <c r="BG129" s="26"/>
      <c r="BH129" s="93"/>
      <c r="BI129" s="343"/>
      <c r="BJ129" s="343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6"/>
      <c r="DE129" s="206"/>
      <c r="DF129" s="206"/>
      <c r="DG129" s="206"/>
      <c r="DH129" s="206"/>
      <c r="DI129" s="206"/>
    </row>
    <row r="130" spans="1:113" ht="13.5" thickBot="1">
      <c r="A130" s="35"/>
      <c r="B130" s="130" t="s">
        <v>162</v>
      </c>
      <c r="C130" s="448">
        <f>+sum!H130/население!F130</f>
        <v>29.676538639518743</v>
      </c>
      <c r="D130" s="448">
        <f>+sum!I130/население!G130</f>
        <v>33.642183649416047</v>
      </c>
      <c r="E130" s="448">
        <f>+sum!J130/население!H130</f>
        <v>31.188532185098381</v>
      </c>
      <c r="F130" s="448">
        <f>+sum!K130/население!I130</f>
        <v>35.639570297358659</v>
      </c>
      <c r="G130" s="448">
        <f>+sum!L130/население!J130</f>
        <v>35.27260420779514</v>
      </c>
      <c r="H130" s="448">
        <f>+sum!M130/население!K130</f>
        <v>36.852595832853687</v>
      </c>
      <c r="I130" s="448">
        <f>+sum!N130/население!L130</f>
        <v>39.859890271960353</v>
      </c>
      <c r="J130" s="448">
        <f>+sum!O130/население!M130</f>
        <v>47.412008405884116</v>
      </c>
      <c r="K130" s="448"/>
      <c r="L130" s="300">
        <f t="shared" si="15"/>
        <v>113.36289605087724</v>
      </c>
      <c r="M130" s="37">
        <f t="shared" si="15"/>
        <v>105.09491205812726</v>
      </c>
      <c r="N130" s="37">
        <f t="shared" si="15"/>
        <v>120.09342036237088</v>
      </c>
      <c r="O130" s="315">
        <f t="shared" si="15"/>
        <v>118.85686749472998</v>
      </c>
      <c r="P130" s="306">
        <f t="shared" si="13"/>
        <v>124.18091031606681</v>
      </c>
      <c r="Q130" s="306">
        <f t="shared" si="13"/>
        <v>134.31448578332837</v>
      </c>
      <c r="R130" s="300">
        <f t="shared" si="16"/>
        <v>47.182596325668584</v>
      </c>
      <c r="S130" s="37">
        <f t="shared" si="16"/>
        <v>48.886930318164175</v>
      </c>
      <c r="T130" s="37">
        <f t="shared" si="16"/>
        <v>49.13084289988138</v>
      </c>
      <c r="U130" s="37">
        <f t="shared" si="16"/>
        <v>47.921633346193723</v>
      </c>
      <c r="V130" s="315">
        <f t="shared" si="16"/>
        <v>50.371066399194007</v>
      </c>
      <c r="W130" s="334">
        <f t="shared" si="14"/>
        <v>56.475351053679823</v>
      </c>
      <c r="X130" s="325"/>
      <c r="Y130" s="327"/>
      <c r="Z130" s="327"/>
      <c r="AA130" s="327"/>
      <c r="AB130" s="327"/>
      <c r="AC130" s="345"/>
      <c r="AD130" s="327"/>
      <c r="AE130" s="345"/>
      <c r="AF130" s="345"/>
      <c r="AG130" s="345"/>
      <c r="AH130" s="345"/>
      <c r="AI130" s="345"/>
      <c r="AJ130" s="345"/>
      <c r="AK130" s="345"/>
      <c r="AL130" s="345"/>
      <c r="AM130" s="345"/>
      <c r="AN130" s="345"/>
      <c r="AO130" s="345"/>
      <c r="AP130" s="345"/>
      <c r="AQ130" s="345"/>
      <c r="AR130" s="292"/>
      <c r="AS130" s="292"/>
      <c r="AT130" s="345"/>
      <c r="AU130" s="345"/>
      <c r="AV130" s="345"/>
      <c r="AW130" s="345"/>
      <c r="AX130" s="292"/>
      <c r="AY130" s="292"/>
      <c r="AZ130" s="345"/>
      <c r="BA130" s="345"/>
      <c r="BB130" s="46"/>
      <c r="BC130" s="46"/>
      <c r="BD130" s="292"/>
      <c r="BE130" s="292"/>
      <c r="BF130" s="347"/>
      <c r="BG130" s="6"/>
      <c r="BH130" s="46"/>
      <c r="BI130" s="292"/>
      <c r="BJ130" s="292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6"/>
      <c r="DE130" s="206"/>
      <c r="DF130" s="206"/>
      <c r="DG130" s="206"/>
      <c r="DH130" s="206"/>
      <c r="DI130" s="206"/>
    </row>
    <row r="131" spans="1:113" ht="13.5" thickBot="1">
      <c r="A131" s="35"/>
      <c r="B131" s="130" t="s">
        <v>163</v>
      </c>
      <c r="C131" s="448">
        <f>+sum!H131/население!F131</f>
        <v>11.288504577822991</v>
      </c>
      <c r="D131" s="448">
        <f>+sum!I131/население!G131</f>
        <v>12.436896364622898</v>
      </c>
      <c r="E131" s="448">
        <f>+sum!J131/население!H131</f>
        <v>14.540088593576966</v>
      </c>
      <c r="F131" s="448">
        <f>+sum!K131/население!I131</f>
        <v>17.641607404898973</v>
      </c>
      <c r="G131" s="448">
        <f>+sum!L131/население!J131</f>
        <v>19.398648648648649</v>
      </c>
      <c r="H131" s="448">
        <f>+sum!M131/население!K131</f>
        <v>20.108981759408913</v>
      </c>
      <c r="I131" s="448">
        <f>+sum!N131/население!L131</f>
        <v>20.178525073746314</v>
      </c>
      <c r="J131" s="448">
        <f>+sum!O131/население!M131</f>
        <v>21.35524086177681</v>
      </c>
      <c r="K131" s="448"/>
      <c r="L131" s="300">
        <f t="shared" si="15"/>
        <v>110.17310821715039</v>
      </c>
      <c r="M131" s="37">
        <f t="shared" si="15"/>
        <v>128.80438231067316</v>
      </c>
      <c r="N131" s="37">
        <f t="shared" si="15"/>
        <v>156.27940160964343</v>
      </c>
      <c r="O131" s="315">
        <f t="shared" si="15"/>
        <v>171.84427321541392</v>
      </c>
      <c r="P131" s="306">
        <f t="shared" si="13"/>
        <v>178.13680829712669</v>
      </c>
      <c r="Q131" s="306">
        <f t="shared" si="13"/>
        <v>178.75286256594475</v>
      </c>
      <c r="R131" s="300">
        <f t="shared" si="16"/>
        <v>17.947543043534726</v>
      </c>
      <c r="S131" s="37">
        <f t="shared" si="16"/>
        <v>18.072598743515343</v>
      </c>
      <c r="T131" s="37">
        <f t="shared" si="16"/>
        <v>22.904790908457869</v>
      </c>
      <c r="U131" s="37">
        <f t="shared" si="16"/>
        <v>23.721235543564354</v>
      </c>
      <c r="V131" s="315">
        <f t="shared" si="16"/>
        <v>27.70225337996941</v>
      </c>
      <c r="W131" s="334">
        <f t="shared" si="14"/>
        <v>30.816331347335712</v>
      </c>
      <c r="X131" s="325"/>
      <c r="Y131" s="327"/>
      <c r="Z131" s="327"/>
      <c r="AA131" s="327"/>
      <c r="AB131" s="327"/>
      <c r="AC131" s="345"/>
      <c r="AD131" s="327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292"/>
      <c r="AS131" s="292"/>
      <c r="AT131" s="345"/>
      <c r="AU131" s="345"/>
      <c r="AV131" s="345"/>
      <c r="AW131" s="345"/>
      <c r="AX131" s="292"/>
      <c r="AY131" s="292"/>
      <c r="AZ131" s="345"/>
      <c r="BA131" s="345"/>
      <c r="BB131" s="46"/>
      <c r="BC131" s="46"/>
      <c r="BD131" s="292"/>
      <c r="BE131" s="292"/>
      <c r="BF131" s="347"/>
      <c r="BG131" s="6"/>
      <c r="BH131" s="46"/>
      <c r="BI131" s="292"/>
      <c r="BJ131" s="292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06"/>
      <c r="CU131" s="206"/>
      <c r="CV131" s="206"/>
      <c r="CW131" s="206"/>
      <c r="CX131" s="206"/>
      <c r="CY131" s="206"/>
      <c r="CZ131" s="206"/>
      <c r="DA131" s="206"/>
      <c r="DB131" s="206"/>
      <c r="DC131" s="206"/>
      <c r="DD131" s="206"/>
      <c r="DE131" s="206"/>
      <c r="DF131" s="206"/>
      <c r="DG131" s="206"/>
      <c r="DH131" s="206"/>
      <c r="DI131" s="206"/>
    </row>
    <row r="132" spans="1:113" ht="13.5" thickBot="1">
      <c r="A132" s="35"/>
      <c r="B132" s="130" t="s">
        <v>164</v>
      </c>
      <c r="C132" s="448">
        <f>+sum!H132/население!F132</f>
        <v>8.6720677591603756</v>
      </c>
      <c r="D132" s="448">
        <f>+sum!I132/население!G132</f>
        <v>9.4830744723217837</v>
      </c>
      <c r="E132" s="448">
        <f>+sum!J132/население!H132</f>
        <v>10.063812436289501</v>
      </c>
      <c r="F132" s="448">
        <f>+sum!K132/население!I132</f>
        <v>9.8110742430526745</v>
      </c>
      <c r="G132" s="448">
        <f>+sum!L132/население!J132</f>
        <v>11.704751847940866</v>
      </c>
      <c r="H132" s="448">
        <f>+sum!M132/население!K132</f>
        <v>15.102111158983197</v>
      </c>
      <c r="I132" s="448">
        <f>+sum!N132/население!L132</f>
        <v>15.484661222688148</v>
      </c>
      <c r="J132" s="448">
        <f>+sum!O132/население!M132</f>
        <v>17.664269662921349</v>
      </c>
      <c r="K132" s="448"/>
      <c r="L132" s="300">
        <f t="shared" si="15"/>
        <v>109.35194160936688</v>
      </c>
      <c r="M132" s="37">
        <f t="shared" si="15"/>
        <v>116.04859089873941</v>
      </c>
      <c r="N132" s="37">
        <f t="shared" si="15"/>
        <v>113.1341972355919</v>
      </c>
      <c r="O132" s="315">
        <f t="shared" si="15"/>
        <v>134.97071486298111</v>
      </c>
      <c r="P132" s="306">
        <f t="shared" ref="P132:Q195" si="17">+H132/$C132*100</f>
        <v>174.1466000773658</v>
      </c>
      <c r="Q132" s="306">
        <f t="shared" si="17"/>
        <v>178.55789014484549</v>
      </c>
      <c r="R132" s="300">
        <f t="shared" si="16"/>
        <v>13.787681823662465</v>
      </c>
      <c r="S132" s="37">
        <f t="shared" si="16"/>
        <v>13.780270798159188</v>
      </c>
      <c r="T132" s="37">
        <f t="shared" si="16"/>
        <v>15.853377929002152</v>
      </c>
      <c r="U132" s="37">
        <f t="shared" si="16"/>
        <v>13.192154077197173</v>
      </c>
      <c r="V132" s="315">
        <f t="shared" si="16"/>
        <v>16.714978827347895</v>
      </c>
      <c r="W132" s="334">
        <f t="shared" ref="W132:W195" si="18">+H132/H$3*100</f>
        <v>23.143472259691492</v>
      </c>
      <c r="X132" s="325"/>
      <c r="Y132" s="327"/>
      <c r="Z132" s="327"/>
      <c r="AA132" s="327"/>
      <c r="AB132" s="327"/>
      <c r="AC132" s="345"/>
      <c r="AD132" s="327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5"/>
      <c r="AO132" s="345"/>
      <c r="AP132" s="345"/>
      <c r="AQ132" s="345"/>
      <c r="AR132" s="292"/>
      <c r="AS132" s="292"/>
      <c r="AT132" s="345"/>
      <c r="AU132" s="345"/>
      <c r="AV132" s="345"/>
      <c r="AW132" s="345"/>
      <c r="AX132" s="292"/>
      <c r="AY132" s="292"/>
      <c r="AZ132" s="345"/>
      <c r="BA132" s="345"/>
      <c r="BB132" s="46"/>
      <c r="BC132" s="46"/>
      <c r="BD132" s="292"/>
      <c r="BE132" s="292"/>
      <c r="BF132" s="347"/>
      <c r="BG132" s="6"/>
      <c r="BH132" s="46"/>
      <c r="BI132" s="292"/>
      <c r="BJ132" s="292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  <c r="BZ132" s="206"/>
      <c r="CA132" s="206"/>
      <c r="CB132" s="206"/>
      <c r="CC132" s="206"/>
      <c r="CD132" s="206"/>
      <c r="CE132" s="206"/>
      <c r="CF132" s="206"/>
      <c r="CG132" s="206"/>
      <c r="CH132" s="206"/>
      <c r="CI132" s="206"/>
      <c r="CJ132" s="206"/>
      <c r="CK132" s="206"/>
      <c r="CL132" s="206"/>
      <c r="CM132" s="206"/>
      <c r="CN132" s="206"/>
      <c r="CO132" s="206"/>
      <c r="CP132" s="206"/>
      <c r="CQ132" s="206"/>
      <c r="CR132" s="206"/>
      <c r="CS132" s="206"/>
      <c r="CT132" s="206"/>
      <c r="CU132" s="206"/>
      <c r="CV132" s="206"/>
      <c r="CW132" s="206"/>
      <c r="CX132" s="206"/>
      <c r="CY132" s="206"/>
      <c r="CZ132" s="206"/>
      <c r="DA132" s="206"/>
      <c r="DB132" s="206"/>
      <c r="DC132" s="206"/>
      <c r="DD132" s="206"/>
      <c r="DE132" s="206"/>
      <c r="DF132" s="206"/>
      <c r="DG132" s="206"/>
      <c r="DH132" s="206"/>
      <c r="DI132" s="206"/>
    </row>
    <row r="133" spans="1:113" ht="13.5" thickBot="1">
      <c r="A133" s="35"/>
      <c r="B133" s="130" t="s">
        <v>165</v>
      </c>
      <c r="C133" s="448">
        <f>+sum!H133/население!F133</f>
        <v>11.982645997855123</v>
      </c>
      <c r="D133" s="448">
        <f>+sum!I133/население!G133</f>
        <v>12.994511079487701</v>
      </c>
      <c r="E133" s="448">
        <f>+sum!J133/население!H133</f>
        <v>12.933195020746888</v>
      </c>
      <c r="F133" s="448">
        <f>+sum!K133/население!I133</f>
        <v>13.131846056248678</v>
      </c>
      <c r="G133" s="448">
        <f>+sum!L133/население!J133</f>
        <v>14.106405846947549</v>
      </c>
      <c r="H133" s="448">
        <f>+sum!M133/население!K133</f>
        <v>14.481757423030569</v>
      </c>
      <c r="I133" s="448">
        <f>+sum!N133/население!L133</f>
        <v>14.787412270772018</v>
      </c>
      <c r="J133" s="448">
        <f>+sum!O133/население!M133</f>
        <v>15.318029374349486</v>
      </c>
      <c r="K133" s="448"/>
      <c r="L133" s="300">
        <f t="shared" si="15"/>
        <v>108.44442105536373</v>
      </c>
      <c r="M133" s="37">
        <f t="shared" si="15"/>
        <v>107.93271388524633</v>
      </c>
      <c r="N133" s="37">
        <f t="shared" si="15"/>
        <v>109.59053666944062</v>
      </c>
      <c r="O133" s="315">
        <f t="shared" si="15"/>
        <v>117.72363006862238</v>
      </c>
      <c r="P133" s="306">
        <f t="shared" si="17"/>
        <v>120.85608992890873</v>
      </c>
      <c r="Q133" s="306">
        <f t="shared" si="17"/>
        <v>123.40690256074447</v>
      </c>
      <c r="R133" s="300">
        <f t="shared" si="16"/>
        <v>19.051155389035461</v>
      </c>
      <c r="S133" s="37">
        <f t="shared" si="16"/>
        <v>18.882893104727291</v>
      </c>
      <c r="T133" s="37">
        <f t="shared" si="16"/>
        <v>20.373474743432819</v>
      </c>
      <c r="U133" s="37">
        <f t="shared" si="16"/>
        <v>17.657326017559988</v>
      </c>
      <c r="V133" s="315">
        <f t="shared" si="16"/>
        <v>20.144662452043818</v>
      </c>
      <c r="W133" s="334">
        <f t="shared" si="18"/>
        <v>22.19280123574822</v>
      </c>
      <c r="X133" s="325"/>
      <c r="Y133" s="327"/>
      <c r="Z133" s="327"/>
      <c r="AA133" s="327"/>
      <c r="AB133" s="327"/>
      <c r="AC133" s="345"/>
      <c r="AD133" s="327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292"/>
      <c r="AS133" s="292"/>
      <c r="AT133" s="345"/>
      <c r="AU133" s="345"/>
      <c r="AV133" s="345"/>
      <c r="AW133" s="345"/>
      <c r="AX133" s="292"/>
      <c r="AY133" s="292"/>
      <c r="AZ133" s="345"/>
      <c r="BA133" s="345"/>
      <c r="BB133" s="46"/>
      <c r="BC133" s="46"/>
      <c r="BD133" s="292"/>
      <c r="BE133" s="292"/>
      <c r="BF133" s="347"/>
      <c r="BG133" s="6"/>
      <c r="BH133" s="46"/>
      <c r="BI133" s="292"/>
      <c r="BJ133" s="292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  <c r="BZ133" s="206"/>
      <c r="CA133" s="206"/>
      <c r="CB133" s="206"/>
      <c r="CC133" s="206"/>
      <c r="CD133" s="206"/>
      <c r="CE133" s="206"/>
      <c r="CF133" s="206"/>
      <c r="CG133" s="206"/>
      <c r="CH133" s="206"/>
      <c r="CI133" s="206"/>
      <c r="CJ133" s="206"/>
      <c r="CK133" s="206"/>
      <c r="CL133" s="206"/>
      <c r="CM133" s="206"/>
      <c r="CN133" s="206"/>
      <c r="CO133" s="206"/>
      <c r="CP133" s="206"/>
      <c r="CQ133" s="206"/>
      <c r="CR133" s="206"/>
      <c r="CS133" s="206"/>
      <c r="CT133" s="206"/>
      <c r="CU133" s="206"/>
      <c r="CV133" s="206"/>
      <c r="CW133" s="206"/>
      <c r="CX133" s="206"/>
      <c r="CY133" s="206"/>
      <c r="CZ133" s="206"/>
      <c r="DA133" s="206"/>
      <c r="DB133" s="206"/>
      <c r="DC133" s="206"/>
      <c r="DD133" s="206"/>
      <c r="DE133" s="206"/>
      <c r="DF133" s="206"/>
      <c r="DG133" s="206"/>
      <c r="DH133" s="206"/>
      <c r="DI133" s="206"/>
    </row>
    <row r="134" spans="1:113" ht="13.5" thickBot="1">
      <c r="A134" s="35"/>
      <c r="B134" s="130" t="s">
        <v>166</v>
      </c>
      <c r="C134" s="448">
        <f>+sum!H134/население!F134</f>
        <v>28.054466486676841</v>
      </c>
      <c r="D134" s="448">
        <f>+sum!I134/население!G134</f>
        <v>32.421473373508796</v>
      </c>
      <c r="E134" s="448">
        <f>+sum!J134/население!H134</f>
        <v>40.435288233087405</v>
      </c>
      <c r="F134" s="448">
        <f>+sum!K134/население!I134</f>
        <v>51.01969004065041</v>
      </c>
      <c r="G134" s="448">
        <f>+sum!L134/население!J134</f>
        <v>54.60409952301147</v>
      </c>
      <c r="H134" s="448">
        <f>+sum!M134/население!K134</f>
        <v>54.364583333333336</v>
      </c>
      <c r="I134" s="448">
        <f>+sum!N134/население!L134</f>
        <v>63.823938017632912</v>
      </c>
      <c r="J134" s="448">
        <f>+sum!O134/население!M134</f>
        <v>67.534176867005911</v>
      </c>
      <c r="K134" s="448"/>
      <c r="L134" s="300">
        <f t="shared" si="15"/>
        <v>115.56617335391448</v>
      </c>
      <c r="M134" s="37">
        <f t="shared" si="15"/>
        <v>144.13137477517265</v>
      </c>
      <c r="N134" s="37">
        <f t="shared" si="15"/>
        <v>181.85942001384996</v>
      </c>
      <c r="O134" s="315">
        <f t="shared" si="15"/>
        <v>194.6360289864829</v>
      </c>
      <c r="P134" s="306">
        <f t="shared" si="17"/>
        <v>193.78227477307851</v>
      </c>
      <c r="Q134" s="306">
        <f t="shared" si="17"/>
        <v>227.50009538746036</v>
      </c>
      <c r="R134" s="300">
        <f t="shared" si="16"/>
        <v>44.603671049769602</v>
      </c>
      <c r="S134" s="37">
        <f t="shared" si="16"/>
        <v>47.113062758946427</v>
      </c>
      <c r="T134" s="37">
        <f t="shared" si="16"/>
        <v>63.697123737693232</v>
      </c>
      <c r="U134" s="37">
        <f t="shared" si="16"/>
        <v>68.602030247982583</v>
      </c>
      <c r="V134" s="315">
        <f t="shared" si="16"/>
        <v>77.977421415738945</v>
      </c>
      <c r="W134" s="334">
        <f t="shared" si="18"/>
        <v>83.311876931608964</v>
      </c>
      <c r="X134" s="325"/>
      <c r="Y134" s="327"/>
      <c r="Z134" s="327"/>
      <c r="AA134" s="327"/>
      <c r="AB134" s="327"/>
      <c r="AC134" s="345"/>
      <c r="AD134" s="327"/>
      <c r="AE134" s="345"/>
      <c r="AF134" s="345"/>
      <c r="AG134" s="345"/>
      <c r="AH134" s="345"/>
      <c r="AI134" s="345"/>
      <c r="AJ134" s="345"/>
      <c r="AK134" s="345"/>
      <c r="AL134" s="345"/>
      <c r="AM134" s="345"/>
      <c r="AN134" s="345"/>
      <c r="AO134" s="345"/>
      <c r="AP134" s="345"/>
      <c r="AQ134" s="345"/>
      <c r="AR134" s="292"/>
      <c r="AS134" s="292"/>
      <c r="AT134" s="345"/>
      <c r="AU134" s="345"/>
      <c r="AV134" s="345"/>
      <c r="AW134" s="345"/>
      <c r="AX134" s="292"/>
      <c r="AY134" s="292"/>
      <c r="AZ134" s="345"/>
      <c r="BA134" s="345"/>
      <c r="BB134" s="46"/>
      <c r="BC134" s="46"/>
      <c r="BD134" s="292"/>
      <c r="BE134" s="292"/>
      <c r="BF134" s="347"/>
      <c r="BG134" s="6"/>
      <c r="BH134" s="46"/>
      <c r="BI134" s="292"/>
      <c r="BJ134" s="292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  <c r="BZ134" s="206"/>
      <c r="CA134" s="206"/>
      <c r="CB134" s="206"/>
      <c r="CC134" s="206"/>
      <c r="CD134" s="206"/>
      <c r="CE134" s="206"/>
      <c r="CF134" s="206"/>
      <c r="CG134" s="206"/>
      <c r="CH134" s="206"/>
      <c r="CI134" s="206"/>
      <c r="CJ134" s="206"/>
      <c r="CK134" s="206"/>
      <c r="CL134" s="206"/>
      <c r="CM134" s="206"/>
      <c r="CN134" s="206"/>
      <c r="CO134" s="206"/>
      <c r="CP134" s="206"/>
      <c r="CQ134" s="206"/>
      <c r="CR134" s="206"/>
      <c r="CS134" s="206"/>
      <c r="CT134" s="206"/>
      <c r="CU134" s="206"/>
      <c r="CV134" s="206"/>
      <c r="CW134" s="206"/>
      <c r="CX134" s="206"/>
      <c r="CY134" s="206"/>
      <c r="CZ134" s="206"/>
      <c r="DA134" s="206"/>
      <c r="DB134" s="206"/>
      <c r="DC134" s="206"/>
      <c r="DD134" s="206"/>
      <c r="DE134" s="206"/>
      <c r="DF134" s="206"/>
      <c r="DG134" s="206"/>
      <c r="DH134" s="206"/>
      <c r="DI134" s="206"/>
    </row>
    <row r="135" spans="1:113" ht="13.5" thickBot="1">
      <c r="A135" s="35"/>
      <c r="B135" s="130" t="s">
        <v>167</v>
      </c>
      <c r="C135" s="448">
        <f>+sum!H135/население!F135</f>
        <v>19.036096256684491</v>
      </c>
      <c r="D135" s="448">
        <f>+sum!I135/население!G135</f>
        <v>21.815944158706834</v>
      </c>
      <c r="E135" s="448">
        <f>+sum!J135/население!H135</f>
        <v>32.854197901049474</v>
      </c>
      <c r="F135" s="448">
        <f>+sum!K135/население!I135</f>
        <v>32.536388140161726</v>
      </c>
      <c r="G135" s="448">
        <f>+sum!L135/население!J135</f>
        <v>33.764356435643563</v>
      </c>
      <c r="H135" s="448">
        <f>+sum!M135/население!K135</f>
        <v>49.849675850891408</v>
      </c>
      <c r="I135" s="448">
        <f>+sum!N135/население!L135</f>
        <v>40.608768971332211</v>
      </c>
      <c r="J135" s="448">
        <f>+sum!O135/население!M135</f>
        <v>42.052470485351989</v>
      </c>
      <c r="K135" s="448"/>
      <c r="L135" s="300">
        <f t="shared" si="15"/>
        <v>114.60303554120874</v>
      </c>
      <c r="M135" s="37">
        <f t="shared" si="15"/>
        <v>172.58894606352277</v>
      </c>
      <c r="N135" s="37">
        <f t="shared" si="15"/>
        <v>170.91943485385892</v>
      </c>
      <c r="O135" s="315">
        <f t="shared" si="15"/>
        <v>177.37017075539987</v>
      </c>
      <c r="P135" s="306">
        <f t="shared" si="17"/>
        <v>261.86921508860718</v>
      </c>
      <c r="Q135" s="306">
        <f t="shared" si="17"/>
        <v>213.32508736959403</v>
      </c>
      <c r="R135" s="300">
        <f t="shared" si="16"/>
        <v>30.265404473406626</v>
      </c>
      <c r="S135" s="37">
        <f t="shared" si="16"/>
        <v>31.701703819994869</v>
      </c>
      <c r="T135" s="37">
        <f t="shared" si="16"/>
        <v>51.754741970489512</v>
      </c>
      <c r="U135" s="37">
        <f t="shared" si="16"/>
        <v>43.749036530270189</v>
      </c>
      <c r="V135" s="315">
        <f t="shared" si="16"/>
        <v>48.217212143638534</v>
      </c>
      <c r="W135" s="334">
        <f t="shared" si="18"/>
        <v>76.392934607918406</v>
      </c>
      <c r="X135" s="325"/>
      <c r="Y135" s="327"/>
      <c r="Z135" s="327"/>
      <c r="AA135" s="327"/>
      <c r="AB135" s="327"/>
      <c r="AC135" s="345"/>
      <c r="AD135" s="327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292"/>
      <c r="AS135" s="292"/>
      <c r="AT135" s="345"/>
      <c r="AU135" s="345"/>
      <c r="AV135" s="345"/>
      <c r="AW135" s="345"/>
      <c r="AX135" s="292"/>
      <c r="AY135" s="292"/>
      <c r="AZ135" s="345"/>
      <c r="BA135" s="345"/>
      <c r="BB135" s="46"/>
      <c r="BC135" s="46"/>
      <c r="BD135" s="292"/>
      <c r="BE135" s="292"/>
      <c r="BF135" s="347"/>
      <c r="BG135" s="6"/>
      <c r="BH135" s="46"/>
      <c r="BI135" s="292"/>
      <c r="BJ135" s="292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  <c r="BZ135" s="20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6"/>
      <c r="CQ135" s="206"/>
      <c r="CR135" s="206"/>
      <c r="CS135" s="206"/>
      <c r="CT135" s="206"/>
      <c r="CU135" s="206"/>
      <c r="CV135" s="206"/>
      <c r="CW135" s="206"/>
      <c r="CX135" s="206"/>
      <c r="CY135" s="206"/>
      <c r="CZ135" s="206"/>
      <c r="DA135" s="206"/>
      <c r="DB135" s="206"/>
      <c r="DC135" s="206"/>
      <c r="DD135" s="206"/>
      <c r="DE135" s="206"/>
      <c r="DF135" s="206"/>
      <c r="DG135" s="206"/>
      <c r="DH135" s="206"/>
      <c r="DI135" s="206"/>
    </row>
    <row r="136" spans="1:113" ht="13.5" thickBot="1">
      <c r="A136" s="35"/>
      <c r="B136" s="130" t="s">
        <v>168</v>
      </c>
      <c r="C136" s="448">
        <f>+sum!H136/население!F136</f>
        <v>26.92801257188712</v>
      </c>
      <c r="D136" s="448">
        <f>+sum!I136/население!G136</f>
        <v>30.350257069408741</v>
      </c>
      <c r="E136" s="448">
        <f>+sum!J136/население!H136</f>
        <v>31.139639151028671</v>
      </c>
      <c r="F136" s="448">
        <f>+sum!K136/население!I136</f>
        <v>30.834261022411017</v>
      </c>
      <c r="G136" s="448">
        <f>+sum!L136/население!J136</f>
        <v>28.894699725335908</v>
      </c>
      <c r="H136" s="448">
        <f>+sum!M136/население!K136</f>
        <v>27.332993235838718</v>
      </c>
      <c r="I136" s="448">
        <f>+sum!N136/население!L136</f>
        <v>30.991239048811014</v>
      </c>
      <c r="J136" s="448">
        <f>+sum!O136/население!M136</f>
        <v>32.318297838398344</v>
      </c>
      <c r="K136" s="448"/>
      <c r="L136" s="300">
        <f t="shared" si="15"/>
        <v>112.70886400689835</v>
      </c>
      <c r="M136" s="37">
        <f t="shared" si="15"/>
        <v>115.64031718975984</v>
      </c>
      <c r="N136" s="37">
        <f t="shared" si="15"/>
        <v>114.50626346855626</v>
      </c>
      <c r="O136" s="315">
        <f t="shared" si="15"/>
        <v>107.3034990911361</v>
      </c>
      <c r="P136" s="306">
        <f t="shared" si="17"/>
        <v>101.50393818656487</v>
      </c>
      <c r="Q136" s="306">
        <f t="shared" si="17"/>
        <v>115.08921783988583</v>
      </c>
      <c r="R136" s="300">
        <f t="shared" si="16"/>
        <v>42.812726998423379</v>
      </c>
      <c r="S136" s="37">
        <f t="shared" si="16"/>
        <v>44.103287644834822</v>
      </c>
      <c r="T136" s="37">
        <f t="shared" si="16"/>
        <v>49.05382241166086</v>
      </c>
      <c r="U136" s="37">
        <f t="shared" si="16"/>
        <v>41.460324546234048</v>
      </c>
      <c r="V136" s="315">
        <f t="shared" si="16"/>
        <v>41.263095570584952</v>
      </c>
      <c r="W136" s="334">
        <f t="shared" si="18"/>
        <v>41.886883500502535</v>
      </c>
      <c r="X136" s="325"/>
      <c r="Y136" s="327"/>
      <c r="Z136" s="327"/>
      <c r="AA136" s="327"/>
      <c r="AB136" s="327"/>
      <c r="AC136" s="345"/>
      <c r="AD136" s="327"/>
      <c r="AE136" s="345"/>
      <c r="AF136" s="345"/>
      <c r="AG136" s="345"/>
      <c r="AH136" s="345"/>
      <c r="AI136" s="345"/>
      <c r="AJ136" s="345"/>
      <c r="AK136" s="345"/>
      <c r="AL136" s="345"/>
      <c r="AM136" s="345"/>
      <c r="AN136" s="345"/>
      <c r="AO136" s="345"/>
      <c r="AP136" s="345"/>
      <c r="AQ136" s="345"/>
      <c r="AR136" s="292"/>
      <c r="AS136" s="292"/>
      <c r="AT136" s="345"/>
      <c r="AU136" s="345"/>
      <c r="AV136" s="345"/>
      <c r="AW136" s="345"/>
      <c r="AX136" s="292"/>
      <c r="AY136" s="292"/>
      <c r="AZ136" s="345"/>
      <c r="BA136" s="345"/>
      <c r="BB136" s="46"/>
      <c r="BC136" s="46"/>
      <c r="BD136" s="292"/>
      <c r="BE136" s="292"/>
      <c r="BF136" s="347"/>
      <c r="BG136" s="6"/>
      <c r="BH136" s="46"/>
      <c r="BI136" s="292"/>
      <c r="BJ136" s="292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  <c r="BZ136" s="206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6"/>
      <c r="CL136" s="206"/>
      <c r="CM136" s="206"/>
      <c r="CN136" s="206"/>
      <c r="CO136" s="206"/>
      <c r="CP136" s="206"/>
      <c r="CQ136" s="206"/>
      <c r="CR136" s="206"/>
      <c r="CS136" s="206"/>
      <c r="CT136" s="206"/>
      <c r="CU136" s="206"/>
      <c r="CV136" s="206"/>
      <c r="CW136" s="206"/>
      <c r="CX136" s="206"/>
      <c r="CY136" s="206"/>
      <c r="CZ136" s="206"/>
      <c r="DA136" s="206"/>
      <c r="DB136" s="206"/>
      <c r="DC136" s="206"/>
      <c r="DD136" s="206"/>
      <c r="DE136" s="206"/>
      <c r="DF136" s="206"/>
      <c r="DG136" s="206"/>
      <c r="DH136" s="206"/>
      <c r="DI136" s="206"/>
    </row>
    <row r="137" spans="1:113" ht="13.5" thickBot="1">
      <c r="A137" s="35"/>
      <c r="B137" s="130" t="s">
        <v>169</v>
      </c>
      <c r="C137" s="448">
        <f>+sum!H137/население!F137</f>
        <v>20.368532455315147</v>
      </c>
      <c r="D137" s="448">
        <f>+sum!I137/население!G137</f>
        <v>18.800751879699249</v>
      </c>
      <c r="E137" s="448">
        <f>+sum!J137/население!H137</f>
        <v>20.894478844169246</v>
      </c>
      <c r="F137" s="448">
        <f>+sum!K137/население!I137</f>
        <v>22.675046308547234</v>
      </c>
      <c r="G137" s="448">
        <f>+sum!L137/население!J137</f>
        <v>22.493972676131797</v>
      </c>
      <c r="H137" s="448">
        <f>+sum!M137/население!K137</f>
        <v>23.616688741721855</v>
      </c>
      <c r="I137" s="448">
        <f>+sum!N137/население!L137</f>
        <v>24.140980970249263</v>
      </c>
      <c r="J137" s="448">
        <f>+sum!O137/население!M137</f>
        <v>24.239922694643845</v>
      </c>
      <c r="K137" s="448"/>
      <c r="L137" s="300">
        <f t="shared" si="15"/>
        <v>92.302928161096915</v>
      </c>
      <c r="M137" s="37">
        <f t="shared" si="15"/>
        <v>102.58215161061766</v>
      </c>
      <c r="N137" s="37">
        <f t="shared" si="15"/>
        <v>111.32390788728721</v>
      </c>
      <c r="O137" s="315">
        <f t="shared" si="15"/>
        <v>110.43492075572689</v>
      </c>
      <c r="P137" s="306">
        <f t="shared" si="17"/>
        <v>115.94693330770183</v>
      </c>
      <c r="Q137" s="306">
        <f t="shared" si="17"/>
        <v>118.52096376216687</v>
      </c>
      <c r="R137" s="300">
        <f t="shared" si="16"/>
        <v>32.383838838456896</v>
      </c>
      <c r="S137" s="37">
        <f t="shared" si="16"/>
        <v>27.320195878185956</v>
      </c>
      <c r="T137" s="37">
        <f t="shared" si="16"/>
        <v>32.914769809470471</v>
      </c>
      <c r="U137" s="37">
        <f t="shared" si="16"/>
        <v>30.489291712551779</v>
      </c>
      <c r="V137" s="315">
        <f t="shared" si="16"/>
        <v>32.122532960032785</v>
      </c>
      <c r="W137" s="334">
        <f t="shared" si="18"/>
        <v>36.191773124030426</v>
      </c>
      <c r="X137" s="325"/>
      <c r="Y137" s="327"/>
      <c r="Z137" s="327"/>
      <c r="AA137" s="327"/>
      <c r="AB137" s="327"/>
      <c r="AC137" s="345"/>
      <c r="AD137" s="327"/>
      <c r="AE137" s="345"/>
      <c r="AF137" s="345"/>
      <c r="AG137" s="345"/>
      <c r="AH137" s="345"/>
      <c r="AI137" s="345"/>
      <c r="AJ137" s="345"/>
      <c r="AK137" s="345"/>
      <c r="AL137" s="345"/>
      <c r="AM137" s="345"/>
      <c r="AN137" s="345"/>
      <c r="AO137" s="345"/>
      <c r="AP137" s="345"/>
      <c r="AQ137" s="345"/>
      <c r="AR137" s="292"/>
      <c r="AS137" s="292"/>
      <c r="AT137" s="345"/>
      <c r="AU137" s="345"/>
      <c r="AV137" s="345"/>
      <c r="AW137" s="345"/>
      <c r="AX137" s="292"/>
      <c r="AY137" s="292"/>
      <c r="AZ137" s="345"/>
      <c r="BA137" s="345"/>
      <c r="BB137" s="46"/>
      <c r="BC137" s="46"/>
      <c r="BD137" s="292"/>
      <c r="BE137" s="292"/>
      <c r="BF137" s="347"/>
      <c r="BG137" s="6"/>
      <c r="BH137" s="46"/>
      <c r="BI137" s="292"/>
      <c r="BJ137" s="292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  <c r="BZ137" s="206"/>
      <c r="CA137" s="206"/>
      <c r="CB137" s="206"/>
      <c r="CC137" s="206"/>
      <c r="CD137" s="206"/>
      <c r="CE137" s="206"/>
      <c r="CF137" s="206"/>
      <c r="CG137" s="206"/>
      <c r="CH137" s="206"/>
      <c r="CI137" s="206"/>
      <c r="CJ137" s="206"/>
      <c r="CK137" s="206"/>
      <c r="CL137" s="206"/>
      <c r="CM137" s="206"/>
      <c r="CN137" s="206"/>
      <c r="CO137" s="206"/>
      <c r="CP137" s="206"/>
      <c r="CQ137" s="206"/>
      <c r="CR137" s="206"/>
      <c r="CS137" s="206"/>
      <c r="CT137" s="206"/>
      <c r="CU137" s="206"/>
      <c r="CV137" s="206"/>
      <c r="CW137" s="206"/>
      <c r="CX137" s="206"/>
      <c r="CY137" s="206"/>
      <c r="CZ137" s="206"/>
      <c r="DA137" s="206"/>
      <c r="DB137" s="206"/>
      <c r="DC137" s="206"/>
      <c r="DD137" s="206"/>
      <c r="DE137" s="206"/>
      <c r="DF137" s="206"/>
      <c r="DG137" s="206"/>
      <c r="DH137" s="206"/>
      <c r="DI137" s="206"/>
    </row>
    <row r="138" spans="1:113" ht="13.5" thickBot="1">
      <c r="A138" s="35"/>
      <c r="B138" s="130" t="s">
        <v>161</v>
      </c>
      <c r="C138" s="448">
        <f>+sum!H138/население!F138</f>
        <v>49.902831171630801</v>
      </c>
      <c r="D138" s="448">
        <f>+sum!I138/население!G138</f>
        <v>68.699380203860656</v>
      </c>
      <c r="E138" s="448">
        <f>+sum!J138/население!H138</f>
        <v>51.79074473315935</v>
      </c>
      <c r="F138" s="448">
        <f>+sum!K138/население!I138</f>
        <v>60.060195217366292</v>
      </c>
      <c r="G138" s="448">
        <f>+sum!L138/население!J138</f>
        <v>68.43355255477293</v>
      </c>
      <c r="H138" s="448">
        <f>+sum!M138/население!K138</f>
        <v>59.376485030888645</v>
      </c>
      <c r="I138" s="448">
        <f>+sum!N138/население!L138</f>
        <v>61.200824081027868</v>
      </c>
      <c r="J138" s="448">
        <f>+sum!O138/население!M138</f>
        <v>78.204381358713491</v>
      </c>
      <c r="K138" s="448"/>
      <c r="L138" s="300">
        <f t="shared" si="15"/>
        <v>137.66629786511086</v>
      </c>
      <c r="M138" s="37">
        <f t="shared" si="15"/>
        <v>103.78317926499091</v>
      </c>
      <c r="N138" s="37">
        <f t="shared" si="15"/>
        <v>120.35428413029567</v>
      </c>
      <c r="O138" s="315">
        <f t="shared" si="15"/>
        <v>137.13360734866811</v>
      </c>
      <c r="P138" s="306">
        <f t="shared" si="17"/>
        <v>118.98420117022039</v>
      </c>
      <c r="Q138" s="306">
        <f t="shared" si="17"/>
        <v>122.63998383286088</v>
      </c>
      <c r="R138" s="300">
        <f t="shared" si="16"/>
        <v>79.340288545093955</v>
      </c>
      <c r="S138" s="37">
        <f t="shared" si="16"/>
        <v>99.830077854815443</v>
      </c>
      <c r="T138" s="37">
        <f t="shared" si="16"/>
        <v>81.585209847370194</v>
      </c>
      <c r="U138" s="37">
        <f t="shared" si="16"/>
        <v>80.758062734576654</v>
      </c>
      <c r="V138" s="315">
        <f t="shared" si="16"/>
        <v>97.726581211925591</v>
      </c>
      <c r="W138" s="334">
        <f t="shared" si="18"/>
        <v>90.992446004673695</v>
      </c>
      <c r="X138" s="325"/>
      <c r="Y138" s="327"/>
      <c r="Z138" s="327"/>
      <c r="AA138" s="327"/>
      <c r="AB138" s="327"/>
      <c r="AC138" s="345"/>
      <c r="AD138" s="327"/>
      <c r="AE138" s="345"/>
      <c r="AF138" s="345"/>
      <c r="AG138" s="345"/>
      <c r="AH138" s="345"/>
      <c r="AI138" s="345"/>
      <c r="AJ138" s="345"/>
      <c r="AK138" s="345"/>
      <c r="AL138" s="345"/>
      <c r="AM138" s="345"/>
      <c r="AN138" s="345"/>
      <c r="AO138" s="345"/>
      <c r="AP138" s="345"/>
      <c r="AQ138" s="345"/>
      <c r="AR138" s="292"/>
      <c r="AS138" s="292"/>
      <c r="AT138" s="345"/>
      <c r="AU138" s="345"/>
      <c r="AV138" s="345"/>
      <c r="AW138" s="345"/>
      <c r="AX138" s="292"/>
      <c r="AY138" s="292"/>
      <c r="AZ138" s="345"/>
      <c r="BA138" s="345"/>
      <c r="BB138" s="46"/>
      <c r="BC138" s="46"/>
      <c r="BD138" s="292"/>
      <c r="BE138" s="292"/>
      <c r="BF138" s="347"/>
      <c r="BG138" s="6"/>
      <c r="BH138" s="46"/>
      <c r="BI138" s="292"/>
      <c r="BJ138" s="292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6"/>
      <c r="CF138" s="206"/>
      <c r="CG138" s="206"/>
      <c r="CH138" s="206"/>
      <c r="CI138" s="206"/>
      <c r="CJ138" s="206"/>
      <c r="CK138" s="206"/>
      <c r="CL138" s="206"/>
      <c r="CM138" s="206"/>
      <c r="CN138" s="206"/>
      <c r="CO138" s="206"/>
      <c r="CP138" s="206"/>
      <c r="CQ138" s="206"/>
      <c r="CR138" s="206"/>
      <c r="CS138" s="206"/>
      <c r="CT138" s="206"/>
      <c r="CU138" s="206"/>
      <c r="CV138" s="206"/>
      <c r="CW138" s="206"/>
      <c r="CX138" s="206"/>
      <c r="CY138" s="206"/>
      <c r="CZ138" s="206"/>
      <c r="DA138" s="206"/>
      <c r="DB138" s="206"/>
      <c r="DC138" s="206"/>
      <c r="DD138" s="206"/>
      <c r="DE138" s="206"/>
      <c r="DF138" s="206"/>
      <c r="DG138" s="206"/>
      <c r="DH138" s="206"/>
      <c r="DI138" s="206"/>
    </row>
    <row r="139" spans="1:113" ht="13.5" thickBot="1">
      <c r="A139" s="35"/>
      <c r="B139" s="130" t="s">
        <v>170</v>
      </c>
      <c r="C139" s="448">
        <f>+sum!H139/население!F139</f>
        <v>14.684039087947882</v>
      </c>
      <c r="D139" s="448">
        <f>+sum!I139/население!G139</f>
        <v>18.275674203214383</v>
      </c>
      <c r="E139" s="448">
        <f>+sum!J139/население!H139</f>
        <v>17.695384615384615</v>
      </c>
      <c r="F139" s="448">
        <f>+sum!K139/население!I139</f>
        <v>17.255867200915855</v>
      </c>
      <c r="G139" s="448">
        <f>+sum!L139/население!J139</f>
        <v>17.092792529909541</v>
      </c>
      <c r="H139" s="448">
        <f>+sum!M139/население!K139</f>
        <v>18.305024977960624</v>
      </c>
      <c r="I139" s="448">
        <f>+sum!N139/население!L139</f>
        <v>19.819266328660902</v>
      </c>
      <c r="J139" s="448">
        <f>+sum!O139/население!M139</f>
        <v>35.538987263125193</v>
      </c>
      <c r="K139" s="448"/>
      <c r="L139" s="300">
        <f t="shared" si="15"/>
        <v>124.4594494318282</v>
      </c>
      <c r="M139" s="37">
        <f t="shared" si="15"/>
        <v>120.50761040202033</v>
      </c>
      <c r="N139" s="37">
        <f t="shared" si="15"/>
        <v>117.51444611093984</v>
      </c>
      <c r="O139" s="315">
        <f t="shared" si="15"/>
        <v>116.40388879064396</v>
      </c>
      <c r="P139" s="306">
        <f t="shared" si="17"/>
        <v>124.65933159347631</v>
      </c>
      <c r="Q139" s="306">
        <f t="shared" si="17"/>
        <v>134.97148986022398</v>
      </c>
      <c r="R139" s="300">
        <f t="shared" si="16"/>
        <v>23.346088205663431</v>
      </c>
      <c r="S139" s="37">
        <f t="shared" si="16"/>
        <v>26.55718251230461</v>
      </c>
      <c r="T139" s="37">
        <f t="shared" si="16"/>
        <v>27.875283018507236</v>
      </c>
      <c r="U139" s="37">
        <f t="shared" si="16"/>
        <v>23.202562044755787</v>
      </c>
      <c r="V139" s="315">
        <f t="shared" si="16"/>
        <v>24.409373983263936</v>
      </c>
      <c r="W139" s="334">
        <f t="shared" si="18"/>
        <v>28.051828868866224</v>
      </c>
      <c r="X139" s="325"/>
      <c r="Y139" s="327"/>
      <c r="Z139" s="327"/>
      <c r="AA139" s="327"/>
      <c r="AB139" s="327"/>
      <c r="AC139" s="345"/>
      <c r="AD139" s="327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292"/>
      <c r="AS139" s="292"/>
      <c r="AT139" s="345"/>
      <c r="AU139" s="345"/>
      <c r="AV139" s="345"/>
      <c r="AW139" s="345"/>
      <c r="AX139" s="292"/>
      <c r="AY139" s="292"/>
      <c r="AZ139" s="345"/>
      <c r="BA139" s="345"/>
      <c r="BB139" s="46"/>
      <c r="BC139" s="46"/>
      <c r="BD139" s="292"/>
      <c r="BE139" s="292"/>
      <c r="BF139" s="347"/>
      <c r="BG139" s="6"/>
      <c r="BH139" s="46"/>
      <c r="BI139" s="292"/>
      <c r="BJ139" s="292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06"/>
      <c r="CY139" s="206"/>
      <c r="CZ139" s="206"/>
      <c r="DA139" s="206"/>
      <c r="DB139" s="206"/>
      <c r="DC139" s="206"/>
      <c r="DD139" s="206"/>
      <c r="DE139" s="206"/>
      <c r="DF139" s="206"/>
      <c r="DG139" s="206"/>
      <c r="DH139" s="206"/>
      <c r="DI139" s="206"/>
    </row>
    <row r="140" spans="1:113" ht="13.5" thickBot="1">
      <c r="A140" s="35"/>
      <c r="B140" s="130" t="s">
        <v>171</v>
      </c>
      <c r="C140" s="448">
        <f>+sum!H140/население!F140</f>
        <v>14.0231419670672</v>
      </c>
      <c r="D140" s="448">
        <f>+sum!I140/население!G140</f>
        <v>15.865393572426642</v>
      </c>
      <c r="E140" s="448">
        <f>+sum!J140/население!H140</f>
        <v>16.199058823529413</v>
      </c>
      <c r="F140" s="448">
        <f>+sum!K140/население!I140</f>
        <v>14.650921114785072</v>
      </c>
      <c r="G140" s="448">
        <f>+sum!L140/население!J140</f>
        <v>19.690345649582838</v>
      </c>
      <c r="H140" s="448">
        <f>+sum!M140/население!K140</f>
        <v>45.325107810253954</v>
      </c>
      <c r="I140" s="448">
        <f>+sum!N140/население!L140</f>
        <v>17.170202389661057</v>
      </c>
      <c r="J140" s="448">
        <f>+sum!O140/население!M140</f>
        <v>25.091572327044027</v>
      </c>
      <c r="K140" s="448"/>
      <c r="L140" s="300">
        <f t="shared" si="15"/>
        <v>113.13722423752036</v>
      </c>
      <c r="M140" s="37">
        <f t="shared" si="15"/>
        <v>115.51661433345157</v>
      </c>
      <c r="N140" s="37">
        <f t="shared" si="15"/>
        <v>104.47673673412268</v>
      </c>
      <c r="O140" s="315">
        <f t="shared" ref="O140:O204" si="19">+G140/$C140*100</f>
        <v>140.41322334056693</v>
      </c>
      <c r="P140" s="306">
        <f t="shared" si="17"/>
        <v>323.21649396902774</v>
      </c>
      <c r="Q140" s="306">
        <f t="shared" si="17"/>
        <v>122.44190659970928</v>
      </c>
      <c r="R140" s="300">
        <f t="shared" si="16"/>
        <v>22.295330823002061</v>
      </c>
      <c r="S140" s="37">
        <f t="shared" si="16"/>
        <v>23.054698176791323</v>
      </c>
      <c r="T140" s="37">
        <f t="shared" si="16"/>
        <v>25.518142676974794</v>
      </c>
      <c r="U140" s="37">
        <f t="shared" si="16"/>
        <v>19.69990277629055</v>
      </c>
      <c r="V140" s="315">
        <f t="shared" si="16"/>
        <v>28.118811480299716</v>
      </c>
      <c r="W140" s="334">
        <f t="shared" si="18"/>
        <v>69.459187807008888</v>
      </c>
      <c r="X140" s="325"/>
      <c r="Y140" s="327"/>
      <c r="Z140" s="327"/>
      <c r="AA140" s="327"/>
      <c r="AB140" s="327"/>
      <c r="AC140" s="345"/>
      <c r="AD140" s="327"/>
      <c r="AE140" s="345"/>
      <c r="AF140" s="345"/>
      <c r="AG140" s="345"/>
      <c r="AH140" s="345"/>
      <c r="AI140" s="345"/>
      <c r="AJ140" s="345"/>
      <c r="AK140" s="345"/>
      <c r="AL140" s="345"/>
      <c r="AM140" s="345"/>
      <c r="AN140" s="345"/>
      <c r="AO140" s="345"/>
      <c r="AP140" s="345"/>
      <c r="AQ140" s="345"/>
      <c r="AR140" s="292"/>
      <c r="AS140" s="292"/>
      <c r="AT140" s="345"/>
      <c r="AU140" s="345"/>
      <c r="AV140" s="345"/>
      <c r="AW140" s="345"/>
      <c r="AX140" s="292"/>
      <c r="AY140" s="292"/>
      <c r="AZ140" s="345"/>
      <c r="BA140" s="345"/>
      <c r="BB140" s="46"/>
      <c r="BC140" s="46"/>
      <c r="BD140" s="292"/>
      <c r="BE140" s="292"/>
      <c r="BF140" s="347"/>
      <c r="BG140" s="6"/>
      <c r="BH140" s="46"/>
      <c r="BI140" s="292"/>
      <c r="BJ140" s="292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0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6"/>
      <c r="CU140" s="206"/>
      <c r="CV140" s="206"/>
      <c r="CW140" s="206"/>
      <c r="CX140" s="206"/>
      <c r="CY140" s="206"/>
      <c r="CZ140" s="206"/>
      <c r="DA140" s="206"/>
      <c r="DB140" s="206"/>
      <c r="DC140" s="206"/>
      <c r="DD140" s="206"/>
      <c r="DE140" s="206"/>
      <c r="DF140" s="206"/>
      <c r="DG140" s="206"/>
      <c r="DH140" s="206"/>
      <c r="DI140" s="206"/>
    </row>
    <row r="141" spans="1:113" ht="13.5" thickBot="1">
      <c r="A141" s="56"/>
      <c r="B141" s="131" t="s">
        <v>172</v>
      </c>
      <c r="C141" s="449">
        <f>+sum!H141/население!F141</f>
        <v>33.025461346460993</v>
      </c>
      <c r="D141" s="449">
        <f>+sum!I141/население!G141</f>
        <v>38.637430582344081</v>
      </c>
      <c r="E141" s="449">
        <f>+sum!J141/население!H141</f>
        <v>36.030337803653005</v>
      </c>
      <c r="F141" s="449">
        <f>+sum!K141/население!I141</f>
        <v>39.873011119983438</v>
      </c>
      <c r="G141" s="449">
        <f>+sum!L141/население!J141</f>
        <v>44.693204637239752</v>
      </c>
      <c r="H141" s="449">
        <f>+sum!M141/население!K141</f>
        <v>44.94936347439431</v>
      </c>
      <c r="I141" s="449">
        <f>+sum!N141/население!L141</f>
        <v>49.869673407102383</v>
      </c>
      <c r="J141" s="449">
        <f>+sum!O141/население!M141</f>
        <v>51.870168433702247</v>
      </c>
      <c r="K141" s="449"/>
      <c r="L141" s="299">
        <f t="shared" ref="L141:O205" si="20">+D141/$C141*100</f>
        <v>116.99285644191148</v>
      </c>
      <c r="M141" s="25">
        <f t="shared" si="20"/>
        <v>109.09866610391505</v>
      </c>
      <c r="N141" s="25">
        <f t="shared" si="20"/>
        <v>120.73415326946288</v>
      </c>
      <c r="O141" s="314">
        <f t="shared" si="19"/>
        <v>135.32953913459585</v>
      </c>
      <c r="P141" s="310">
        <f t="shared" si="17"/>
        <v>136.10517958505696</v>
      </c>
      <c r="Q141" s="310">
        <f t="shared" si="17"/>
        <v>151.00371463076144</v>
      </c>
      <c r="R141" s="299">
        <f t="shared" si="16"/>
        <v>52.507033589962823</v>
      </c>
      <c r="S141" s="25">
        <f t="shared" si="16"/>
        <v>56.145742388061272</v>
      </c>
      <c r="T141" s="25">
        <f t="shared" si="16"/>
        <v>56.758069143975931</v>
      </c>
      <c r="U141" s="25">
        <f t="shared" si="16"/>
        <v>53.613997120559119</v>
      </c>
      <c r="V141" s="314">
        <f t="shared" si="16"/>
        <v>63.824161241761978</v>
      </c>
      <c r="W141" s="333">
        <f t="shared" si="18"/>
        <v>68.883372378148721</v>
      </c>
      <c r="X141" s="323"/>
      <c r="Y141" s="324"/>
      <c r="Z141" s="324"/>
      <c r="AA141" s="324"/>
      <c r="AB141" s="324"/>
      <c r="AC141" s="344"/>
      <c r="AD141" s="32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3"/>
      <c r="AS141" s="343"/>
      <c r="AT141" s="344"/>
      <c r="AU141" s="344"/>
      <c r="AV141" s="344"/>
      <c r="AW141" s="344"/>
      <c r="AX141" s="343"/>
      <c r="AY141" s="343"/>
      <c r="AZ141" s="344"/>
      <c r="BA141" s="344"/>
      <c r="BB141" s="93"/>
      <c r="BC141" s="93"/>
      <c r="BD141" s="343"/>
      <c r="BE141" s="343"/>
      <c r="BF141" s="93"/>
      <c r="BG141" s="26"/>
      <c r="BH141" s="93"/>
      <c r="BI141" s="343"/>
      <c r="BJ141" s="343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6"/>
      <c r="DB141" s="206"/>
      <c r="DC141" s="206"/>
      <c r="DD141" s="206"/>
      <c r="DE141" s="206"/>
      <c r="DF141" s="206"/>
      <c r="DG141" s="206"/>
      <c r="DH141" s="206"/>
      <c r="DI141" s="206"/>
    </row>
    <row r="142" spans="1:113" ht="13.5" thickBot="1">
      <c r="A142" s="60"/>
      <c r="B142" s="133" t="s">
        <v>173</v>
      </c>
      <c r="C142" s="448">
        <f>+sum!H142/население!F142</f>
        <v>53.75095602294455</v>
      </c>
      <c r="D142" s="448">
        <f>+sum!I142/население!G142</f>
        <v>49.76974983541804</v>
      </c>
      <c r="E142" s="448">
        <f>+sum!J142/население!H142</f>
        <v>57.569775243206976</v>
      </c>
      <c r="F142" s="448">
        <f>+sum!K142/население!I142</f>
        <v>59.707524685052775</v>
      </c>
      <c r="G142" s="448">
        <f>+sum!L142/население!J142</f>
        <v>61.275611024440977</v>
      </c>
      <c r="H142" s="448">
        <f>+sum!M142/население!K142</f>
        <v>62.438107010418506</v>
      </c>
      <c r="I142" s="448">
        <f>+sum!N142/население!L142</f>
        <v>65.472792792792788</v>
      </c>
      <c r="J142" s="448">
        <f>+sum!O142/население!M142</f>
        <v>56.808319589518049</v>
      </c>
      <c r="K142" s="448"/>
      <c r="L142" s="300">
        <f t="shared" si="20"/>
        <v>92.593236507594284</v>
      </c>
      <c r="M142" s="37">
        <f t="shared" si="20"/>
        <v>107.1046535779425</v>
      </c>
      <c r="N142" s="37">
        <f t="shared" si="20"/>
        <v>111.08179110259091</v>
      </c>
      <c r="O142" s="315">
        <f t="shared" si="19"/>
        <v>113.99910914753664</v>
      </c>
      <c r="P142" s="306">
        <f t="shared" si="17"/>
        <v>116.16185390966012</v>
      </c>
      <c r="Q142" s="306">
        <f t="shared" si="17"/>
        <v>121.80768052729066</v>
      </c>
      <c r="R142" s="300">
        <f t="shared" si="16"/>
        <v>85.458405070601756</v>
      </c>
      <c r="S142" s="37">
        <f t="shared" si="16"/>
        <v>72.322603000794743</v>
      </c>
      <c r="T142" s="37">
        <f t="shared" si="16"/>
        <v>90.688832884764366</v>
      </c>
      <c r="U142" s="37">
        <f t="shared" si="16"/>
        <v>80.283855335314385</v>
      </c>
      <c r="V142" s="315">
        <f t="shared" si="16"/>
        <v>87.504677947232196</v>
      </c>
      <c r="W142" s="334">
        <f t="shared" si="18"/>
        <v>95.684277670259291</v>
      </c>
      <c r="X142" s="325"/>
      <c r="Y142" s="330"/>
      <c r="Z142" s="326"/>
      <c r="AA142" s="326"/>
      <c r="AB142" s="329"/>
      <c r="AC142" s="345"/>
      <c r="AD142" s="329"/>
      <c r="AE142" s="345"/>
      <c r="AF142" s="346"/>
      <c r="AG142" s="346"/>
      <c r="AH142" s="345"/>
      <c r="AI142" s="345"/>
      <c r="AJ142" s="346"/>
      <c r="AK142" s="346"/>
      <c r="AL142" s="345"/>
      <c r="AM142" s="345"/>
      <c r="AN142" s="346"/>
      <c r="AO142" s="346"/>
      <c r="AP142" s="345"/>
      <c r="AQ142" s="345"/>
      <c r="AR142" s="351"/>
      <c r="AS142" s="351"/>
      <c r="AT142" s="345"/>
      <c r="AU142" s="345"/>
      <c r="AV142" s="345"/>
      <c r="AW142" s="345"/>
      <c r="AX142" s="351"/>
      <c r="AY142" s="351"/>
      <c r="AZ142" s="346"/>
      <c r="BA142" s="345"/>
      <c r="BB142" s="46"/>
      <c r="BC142" s="46"/>
      <c r="BD142" s="351"/>
      <c r="BE142" s="351"/>
      <c r="BF142" s="46"/>
      <c r="BG142" s="6"/>
      <c r="BH142" s="46"/>
      <c r="BI142" s="351"/>
      <c r="BJ142" s="351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  <c r="BZ142" s="206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6"/>
      <c r="CO142" s="206"/>
      <c r="CP142" s="206"/>
      <c r="CQ142" s="206"/>
      <c r="CR142" s="206"/>
      <c r="CS142" s="206"/>
      <c r="CT142" s="206"/>
      <c r="CU142" s="206"/>
      <c r="CV142" s="206"/>
      <c r="CW142" s="206"/>
      <c r="CX142" s="206"/>
      <c r="CY142" s="206"/>
      <c r="CZ142" s="206"/>
      <c r="DA142" s="206"/>
      <c r="DB142" s="206"/>
      <c r="DC142" s="206"/>
      <c r="DD142" s="206"/>
      <c r="DE142" s="206"/>
      <c r="DF142" s="206"/>
      <c r="DG142" s="206"/>
      <c r="DH142" s="206"/>
      <c r="DI142" s="206"/>
    </row>
    <row r="143" spans="1:113" ht="13.5" thickBot="1">
      <c r="A143" s="60"/>
      <c r="B143" s="130" t="s">
        <v>174</v>
      </c>
      <c r="C143" s="448">
        <f>+sum!H143/население!F143</f>
        <v>39.366063644289454</v>
      </c>
      <c r="D143" s="448">
        <f>+sum!I143/население!G143</f>
        <v>45.024188990618292</v>
      </c>
      <c r="E143" s="448">
        <f>+sum!J143/население!H143</f>
        <v>52.196625344352618</v>
      </c>
      <c r="F143" s="448">
        <f>+sum!K143/население!I143</f>
        <v>57.37510189821824</v>
      </c>
      <c r="G143" s="448">
        <f>+sum!L143/население!J143</f>
        <v>58.764880598788167</v>
      </c>
      <c r="H143" s="448">
        <f>+sum!M143/население!K143</f>
        <v>58.105818181818179</v>
      </c>
      <c r="I143" s="448">
        <f>+sum!N143/население!L143</f>
        <v>72.365273955466606</v>
      </c>
      <c r="J143" s="448">
        <f>+sum!O143/население!M143</f>
        <v>69.177555726364332</v>
      </c>
      <c r="K143" s="448"/>
      <c r="L143" s="300">
        <f t="shared" si="20"/>
        <v>114.3731041982137</v>
      </c>
      <c r="M143" s="37">
        <f t="shared" si="20"/>
        <v>132.592950659227</v>
      </c>
      <c r="N143" s="37">
        <f t="shared" si="20"/>
        <v>145.74762266468372</v>
      </c>
      <c r="O143" s="315">
        <f t="shared" si="19"/>
        <v>149.27802060624052</v>
      </c>
      <c r="P143" s="306">
        <f t="shared" si="17"/>
        <v>147.60383132756317</v>
      </c>
      <c r="Q143" s="306">
        <f t="shared" si="17"/>
        <v>183.82654310920444</v>
      </c>
      <c r="R143" s="300">
        <f t="shared" si="16"/>
        <v>62.587928882841183</v>
      </c>
      <c r="S143" s="37">
        <f t="shared" si="16"/>
        <v>65.426620719800297</v>
      </c>
      <c r="T143" s="37">
        <f t="shared" si="16"/>
        <v>82.224587693890726</v>
      </c>
      <c r="U143" s="37">
        <f t="shared" si="16"/>
        <v>77.147635996349024</v>
      </c>
      <c r="V143" s="315">
        <f t="shared" si="16"/>
        <v>83.919227657369973</v>
      </c>
      <c r="W143" s="334">
        <f t="shared" si="18"/>
        <v>89.045192229145798</v>
      </c>
      <c r="X143" s="325"/>
      <c r="Y143" s="327"/>
      <c r="Z143" s="327"/>
      <c r="AA143" s="327"/>
      <c r="AB143" s="327"/>
      <c r="AC143" s="345"/>
      <c r="AD143" s="327"/>
      <c r="AE143" s="345"/>
      <c r="AF143" s="345"/>
      <c r="AG143" s="345"/>
      <c r="AH143" s="345"/>
      <c r="AI143" s="345"/>
      <c r="AJ143" s="345"/>
      <c r="AK143" s="345"/>
      <c r="AL143" s="345"/>
      <c r="AM143" s="345"/>
      <c r="AN143" s="345"/>
      <c r="AO143" s="345"/>
      <c r="AP143" s="345"/>
      <c r="AQ143" s="345"/>
      <c r="AR143" s="292"/>
      <c r="AS143" s="292"/>
      <c r="AT143" s="345"/>
      <c r="AU143" s="345"/>
      <c r="AV143" s="345"/>
      <c r="AW143" s="345"/>
      <c r="AX143" s="292"/>
      <c r="AY143" s="292"/>
      <c r="AZ143" s="345"/>
      <c r="BA143" s="345"/>
      <c r="BB143" s="46"/>
      <c r="BC143" s="46"/>
      <c r="BD143" s="292"/>
      <c r="BE143" s="292"/>
      <c r="BF143" s="347"/>
      <c r="BG143" s="6"/>
      <c r="BH143" s="46"/>
      <c r="BI143" s="292"/>
      <c r="BJ143" s="292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  <c r="BZ143" s="206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6"/>
      <c r="CO143" s="206"/>
      <c r="CP143" s="206"/>
      <c r="CQ143" s="206"/>
      <c r="CR143" s="206"/>
      <c r="CS143" s="206"/>
      <c r="CT143" s="206"/>
      <c r="CU143" s="206"/>
      <c r="CV143" s="206"/>
      <c r="CW143" s="206"/>
      <c r="CX143" s="206"/>
      <c r="CY143" s="206"/>
      <c r="CZ143" s="206"/>
      <c r="DA143" s="206"/>
      <c r="DB143" s="206"/>
      <c r="DC143" s="206"/>
      <c r="DD143" s="206"/>
      <c r="DE143" s="206"/>
      <c r="DF143" s="206"/>
      <c r="DG143" s="206"/>
      <c r="DH143" s="206"/>
      <c r="DI143" s="206"/>
    </row>
    <row r="144" spans="1:113" ht="13.5" thickBot="1">
      <c r="A144" s="91"/>
      <c r="B144" s="133" t="s">
        <v>175</v>
      </c>
      <c r="C144" s="448">
        <f>+sum!H144/население!F144</f>
        <v>21.405930871956009</v>
      </c>
      <c r="D144" s="448">
        <f>+sum!I144/население!G144</f>
        <v>27.814506044185077</v>
      </c>
      <c r="E144" s="448">
        <f>+sum!J144/население!H144</f>
        <v>26.553445183074814</v>
      </c>
      <c r="F144" s="448">
        <f>+sum!K144/население!I144</f>
        <v>25.53932704672096</v>
      </c>
      <c r="G144" s="448">
        <f>+sum!L144/население!J144</f>
        <v>28.475941650337472</v>
      </c>
      <c r="H144" s="448">
        <f>+sum!M144/население!K144</f>
        <v>30.016628124655874</v>
      </c>
      <c r="I144" s="448">
        <f>+sum!N144/население!L144</f>
        <v>26.630565310977683</v>
      </c>
      <c r="J144" s="448">
        <f>+sum!O144/население!M144</f>
        <v>37.987101232292986</v>
      </c>
      <c r="K144" s="448"/>
      <c r="L144" s="300">
        <f t="shared" si="20"/>
        <v>129.93831574325489</v>
      </c>
      <c r="M144" s="37">
        <f t="shared" si="20"/>
        <v>124.04714068222364</v>
      </c>
      <c r="N144" s="37">
        <f t="shared" si="20"/>
        <v>119.30958386948791</v>
      </c>
      <c r="O144" s="315">
        <f t="shared" si="19"/>
        <v>133.02827996909917</v>
      </c>
      <c r="P144" s="306">
        <f t="shared" si="17"/>
        <v>140.22575474155516</v>
      </c>
      <c r="Q144" s="306">
        <f t="shared" si="17"/>
        <v>124.40741526390001</v>
      </c>
      <c r="R144" s="300">
        <f t="shared" si="16"/>
        <v>34.033193950783684</v>
      </c>
      <c r="S144" s="37">
        <f t="shared" si="16"/>
        <v>40.418476784572057</v>
      </c>
      <c r="T144" s="37">
        <f t="shared" si="16"/>
        <v>41.829257497522896</v>
      </c>
      <c r="U144" s="37">
        <f t="shared" si="16"/>
        <v>34.340657208546524</v>
      </c>
      <c r="V144" s="315">
        <f t="shared" si="16"/>
        <v>40.665087817126157</v>
      </c>
      <c r="W144" s="334">
        <f t="shared" si="18"/>
        <v>45.999462791612842</v>
      </c>
      <c r="X144" s="325"/>
      <c r="Y144" s="329"/>
      <c r="Z144" s="329"/>
      <c r="AA144" s="329"/>
      <c r="AB144" s="329"/>
      <c r="AC144" s="345"/>
      <c r="AD144" s="329"/>
      <c r="AE144" s="345"/>
      <c r="AF144" s="345"/>
      <c r="AG144" s="345"/>
      <c r="AH144" s="345"/>
      <c r="AI144" s="345"/>
      <c r="AJ144" s="345"/>
      <c r="AK144" s="345"/>
      <c r="AL144" s="345"/>
      <c r="AM144" s="345"/>
      <c r="AN144" s="345"/>
      <c r="AO144" s="345"/>
      <c r="AP144" s="345"/>
      <c r="AQ144" s="345"/>
      <c r="AR144" s="351"/>
      <c r="AS144" s="351"/>
      <c r="AT144" s="345"/>
      <c r="AU144" s="345"/>
      <c r="AV144" s="345"/>
      <c r="AW144" s="345"/>
      <c r="AX144" s="351"/>
      <c r="AY144" s="351"/>
      <c r="AZ144" s="46"/>
      <c r="BA144" s="345"/>
      <c r="BB144" s="46"/>
      <c r="BC144" s="46"/>
      <c r="BD144" s="351"/>
      <c r="BE144" s="351"/>
      <c r="BF144" s="46"/>
      <c r="BG144" s="6"/>
      <c r="BH144" s="46"/>
      <c r="BI144" s="351"/>
      <c r="BJ144" s="351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  <c r="BZ144" s="206"/>
      <c r="CA144" s="206"/>
      <c r="CB144" s="206"/>
      <c r="CC144" s="206"/>
      <c r="CD144" s="206"/>
      <c r="CE144" s="206"/>
      <c r="CF144" s="206"/>
      <c r="CG144" s="206"/>
      <c r="CH144" s="206"/>
      <c r="CI144" s="206"/>
      <c r="CJ144" s="206"/>
      <c r="CK144" s="206"/>
      <c r="CL144" s="206"/>
      <c r="CM144" s="206"/>
      <c r="CN144" s="206"/>
      <c r="CO144" s="206"/>
      <c r="CP144" s="206"/>
      <c r="CQ144" s="206"/>
      <c r="CR144" s="206"/>
      <c r="CS144" s="206"/>
      <c r="CT144" s="206"/>
      <c r="CU144" s="206"/>
      <c r="CV144" s="206"/>
      <c r="CW144" s="206"/>
      <c r="CX144" s="206"/>
      <c r="CY144" s="206"/>
      <c r="CZ144" s="206"/>
      <c r="DA144" s="206"/>
      <c r="DB144" s="206"/>
      <c r="DC144" s="206"/>
      <c r="DD144" s="206"/>
      <c r="DE144" s="206"/>
      <c r="DF144" s="206"/>
      <c r="DG144" s="206"/>
      <c r="DH144" s="206"/>
      <c r="DI144" s="206"/>
    </row>
    <row r="145" spans="1:113" ht="13.5" thickBot="1">
      <c r="A145" s="35"/>
      <c r="B145" s="130" t="s">
        <v>176</v>
      </c>
      <c r="C145" s="448">
        <f>+sum!H145/население!F145</f>
        <v>30.287280966039191</v>
      </c>
      <c r="D145" s="448">
        <f>+sum!I145/население!G145</f>
        <v>31.832206182524654</v>
      </c>
      <c r="E145" s="448">
        <f>+sum!J145/население!H145</f>
        <v>25.110265971896379</v>
      </c>
      <c r="F145" s="448">
        <f>+sum!K145/население!I145</f>
        <v>25.913531500658074</v>
      </c>
      <c r="G145" s="448">
        <f>+sum!L145/население!J145</f>
        <v>33.659218855555835</v>
      </c>
      <c r="H145" s="448">
        <f>+sum!M145/население!K145</f>
        <v>39.722294241350504</v>
      </c>
      <c r="I145" s="448">
        <f>+sum!N145/население!L145</f>
        <v>37.055249263440388</v>
      </c>
      <c r="J145" s="448">
        <f>+sum!O145/население!M145</f>
        <v>42.215420766632398</v>
      </c>
      <c r="K145" s="448"/>
      <c r="L145" s="300">
        <f t="shared" si="20"/>
        <v>105.10090429780664</v>
      </c>
      <c r="M145" s="37">
        <f t="shared" si="20"/>
        <v>82.906966789300952</v>
      </c>
      <c r="N145" s="37">
        <f t="shared" si="20"/>
        <v>85.559121433563618</v>
      </c>
      <c r="O145" s="315">
        <f t="shared" si="19"/>
        <v>111.13318126278011</v>
      </c>
      <c r="P145" s="306">
        <f t="shared" si="17"/>
        <v>131.15173424082107</v>
      </c>
      <c r="Q145" s="306">
        <f t="shared" si="17"/>
        <v>122.34590917880695</v>
      </c>
      <c r="R145" s="300">
        <f t="shared" si="16"/>
        <v>48.153612824635914</v>
      </c>
      <c r="S145" s="37">
        <f t="shared" si="16"/>
        <v>46.256772798561471</v>
      </c>
      <c r="T145" s="37">
        <f t="shared" si="16"/>
        <v>39.555838194556785</v>
      </c>
      <c r="U145" s="37">
        <f t="shared" si="16"/>
        <v>34.843819521909666</v>
      </c>
      <c r="V145" s="315">
        <f t="shared" si="16"/>
        <v>48.067070350975563</v>
      </c>
      <c r="W145" s="334">
        <f t="shared" si="18"/>
        <v>60.873066367225334</v>
      </c>
      <c r="X145" s="325"/>
      <c r="Y145" s="327"/>
      <c r="Z145" s="327"/>
      <c r="AA145" s="327"/>
      <c r="AB145" s="327"/>
      <c r="AC145" s="345"/>
      <c r="AD145" s="327"/>
      <c r="AE145" s="345"/>
      <c r="AF145" s="345"/>
      <c r="AG145" s="345"/>
      <c r="AH145" s="345"/>
      <c r="AI145" s="345"/>
      <c r="AJ145" s="345"/>
      <c r="AK145" s="345"/>
      <c r="AL145" s="345"/>
      <c r="AM145" s="345"/>
      <c r="AN145" s="345"/>
      <c r="AO145" s="345"/>
      <c r="AP145" s="345"/>
      <c r="AQ145" s="345"/>
      <c r="AR145" s="292"/>
      <c r="AS145" s="292"/>
      <c r="AT145" s="345"/>
      <c r="AU145" s="345"/>
      <c r="AV145" s="345"/>
      <c r="AW145" s="345"/>
      <c r="AX145" s="292"/>
      <c r="AY145" s="292"/>
      <c r="AZ145" s="345"/>
      <c r="BA145" s="345"/>
      <c r="BB145" s="46"/>
      <c r="BC145" s="46"/>
      <c r="BD145" s="292"/>
      <c r="BE145" s="292"/>
      <c r="BF145" s="347"/>
      <c r="BG145" s="6"/>
      <c r="BH145" s="46"/>
      <c r="BI145" s="292"/>
      <c r="BJ145" s="292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  <c r="BZ145" s="206"/>
      <c r="CA145" s="206"/>
      <c r="CB145" s="206"/>
      <c r="CC145" s="206"/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6"/>
      <c r="CN145" s="206"/>
      <c r="CO145" s="206"/>
      <c r="CP145" s="206"/>
      <c r="CQ145" s="206"/>
      <c r="CR145" s="206"/>
      <c r="CS145" s="206"/>
      <c r="CT145" s="206"/>
      <c r="CU145" s="206"/>
      <c r="CV145" s="206"/>
      <c r="CW145" s="206"/>
      <c r="CX145" s="206"/>
      <c r="CY145" s="206"/>
      <c r="CZ145" s="206"/>
      <c r="DA145" s="206"/>
      <c r="DB145" s="206"/>
      <c r="DC145" s="206"/>
      <c r="DD145" s="206"/>
      <c r="DE145" s="206"/>
      <c r="DF145" s="206"/>
      <c r="DG145" s="206"/>
      <c r="DH145" s="206"/>
      <c r="DI145" s="206"/>
    </row>
    <row r="146" spans="1:113" ht="13.5" thickBot="1">
      <c r="A146" s="35"/>
      <c r="B146" s="130" t="s">
        <v>177</v>
      </c>
      <c r="C146" s="448">
        <f>+sum!H146/население!F146</f>
        <v>14.465298312750043</v>
      </c>
      <c r="D146" s="448">
        <f>+sum!I146/население!G146</f>
        <v>18.970223783983723</v>
      </c>
      <c r="E146" s="448">
        <f>+sum!J146/население!H146</f>
        <v>21.166355489171025</v>
      </c>
      <c r="F146" s="448">
        <f>+sum!K146/население!I146</f>
        <v>20.635632828566088</v>
      </c>
      <c r="G146" s="448">
        <f>+sum!L146/население!J146</f>
        <v>26.589122741665115</v>
      </c>
      <c r="H146" s="448">
        <f>+sum!M146/население!K146</f>
        <v>27.68534961154273</v>
      </c>
      <c r="I146" s="448">
        <f>+sum!N146/население!L146</f>
        <v>23.339860666541142</v>
      </c>
      <c r="J146" s="448">
        <f>+sum!O146/население!M146</f>
        <v>27.093223583460951</v>
      </c>
      <c r="K146" s="448"/>
      <c r="L146" s="300">
        <f t="shared" si="20"/>
        <v>131.14298353088878</v>
      </c>
      <c r="M146" s="37">
        <f t="shared" si="20"/>
        <v>146.32505345924679</v>
      </c>
      <c r="N146" s="37">
        <f t="shared" si="20"/>
        <v>142.65611660685471</v>
      </c>
      <c r="O146" s="315">
        <f t="shared" si="19"/>
        <v>183.81316559665316</v>
      </c>
      <c r="P146" s="306">
        <f t="shared" si="17"/>
        <v>191.39148749625323</v>
      </c>
      <c r="Q146" s="306">
        <f t="shared" si="17"/>
        <v>161.35070402225205</v>
      </c>
      <c r="R146" s="300">
        <f t="shared" si="16"/>
        <v>22.998313223496886</v>
      </c>
      <c r="S146" s="37">
        <f t="shared" si="16"/>
        <v>27.566462923808764</v>
      </c>
      <c r="T146" s="37">
        <f t="shared" si="16"/>
        <v>33.343053149463984</v>
      </c>
      <c r="U146" s="37">
        <f t="shared" si="16"/>
        <v>27.747058172317864</v>
      </c>
      <c r="V146" s="315">
        <f t="shared" si="16"/>
        <v>37.970614792903405</v>
      </c>
      <c r="W146" s="334">
        <f t="shared" si="18"/>
        <v>42.42685767502585</v>
      </c>
      <c r="X146" s="325"/>
      <c r="Y146" s="327"/>
      <c r="Z146" s="327"/>
      <c r="AA146" s="327"/>
      <c r="AB146" s="327"/>
      <c r="AC146" s="345"/>
      <c r="AD146" s="327"/>
      <c r="AE146" s="345"/>
      <c r="AF146" s="345"/>
      <c r="AG146" s="345"/>
      <c r="AH146" s="345"/>
      <c r="AI146" s="345"/>
      <c r="AJ146" s="345"/>
      <c r="AK146" s="345"/>
      <c r="AL146" s="345"/>
      <c r="AM146" s="345"/>
      <c r="AN146" s="345"/>
      <c r="AO146" s="345"/>
      <c r="AP146" s="345"/>
      <c r="AQ146" s="345"/>
      <c r="AR146" s="292"/>
      <c r="AS146" s="292"/>
      <c r="AT146" s="345"/>
      <c r="AU146" s="345"/>
      <c r="AV146" s="345"/>
      <c r="AW146" s="345"/>
      <c r="AX146" s="292"/>
      <c r="AY146" s="292"/>
      <c r="AZ146" s="345"/>
      <c r="BA146" s="345"/>
      <c r="BB146" s="46"/>
      <c r="BC146" s="46"/>
      <c r="BD146" s="292"/>
      <c r="BE146" s="292"/>
      <c r="BF146" s="347"/>
      <c r="BG146" s="6"/>
      <c r="BH146" s="46"/>
      <c r="BI146" s="292"/>
      <c r="BJ146" s="292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  <c r="BZ146" s="206"/>
      <c r="CA146" s="206"/>
      <c r="CB146" s="206"/>
      <c r="CC146" s="206"/>
      <c r="CD146" s="206"/>
      <c r="CE146" s="206"/>
      <c r="CF146" s="206"/>
      <c r="CG146" s="206"/>
      <c r="CH146" s="206"/>
      <c r="CI146" s="206"/>
      <c r="CJ146" s="206"/>
      <c r="CK146" s="206"/>
      <c r="CL146" s="206"/>
      <c r="CM146" s="206"/>
      <c r="CN146" s="206"/>
      <c r="CO146" s="206"/>
      <c r="CP146" s="206"/>
      <c r="CQ146" s="206"/>
      <c r="CR146" s="206"/>
      <c r="CS146" s="206"/>
      <c r="CT146" s="206"/>
      <c r="CU146" s="206"/>
      <c r="CV146" s="206"/>
      <c r="CW146" s="206"/>
      <c r="CX146" s="206"/>
      <c r="CY146" s="206"/>
      <c r="CZ146" s="206"/>
      <c r="DA146" s="206"/>
      <c r="DB146" s="206"/>
      <c r="DC146" s="206"/>
      <c r="DD146" s="206"/>
      <c r="DE146" s="206"/>
      <c r="DF146" s="206"/>
      <c r="DG146" s="206"/>
      <c r="DH146" s="206"/>
      <c r="DI146" s="206"/>
    </row>
    <row r="147" spans="1:113" ht="13.5" thickBot="1">
      <c r="A147" s="35"/>
      <c r="B147" s="130" t="s">
        <v>172</v>
      </c>
      <c r="C147" s="448">
        <f>+sum!H147/население!F147</f>
        <v>40.121842275050874</v>
      </c>
      <c r="D147" s="448">
        <f>+sum!I147/население!G147</f>
        <v>46.339303491276176</v>
      </c>
      <c r="E147" s="448">
        <f>+sum!J147/население!H147</f>
        <v>41.827676561620706</v>
      </c>
      <c r="F147" s="448">
        <f>+sum!K147/население!I147</f>
        <v>50.50661386208791</v>
      </c>
      <c r="G147" s="448">
        <f>+sum!L147/население!J147</f>
        <v>53.552446365731228</v>
      </c>
      <c r="H147" s="448">
        <f>+sum!M147/население!K147</f>
        <v>52.064601043929791</v>
      </c>
      <c r="I147" s="448">
        <f>+sum!N147/население!L147</f>
        <v>57.933033551771729</v>
      </c>
      <c r="J147" s="448">
        <f>+sum!O147/население!M147</f>
        <v>58.67051745773972</v>
      </c>
      <c r="K147" s="448"/>
      <c r="L147" s="300">
        <f t="shared" si="20"/>
        <v>115.49644997256652</v>
      </c>
      <c r="M147" s="37">
        <f t="shared" si="20"/>
        <v>104.25163499441446</v>
      </c>
      <c r="N147" s="37">
        <f t="shared" si="20"/>
        <v>125.88308761059719</v>
      </c>
      <c r="O147" s="315">
        <f t="shared" si="19"/>
        <v>133.47454485915259</v>
      </c>
      <c r="P147" s="306">
        <f t="shared" si="17"/>
        <v>129.76622730084688</v>
      </c>
      <c r="Q147" s="306">
        <f t="shared" si="17"/>
        <v>144.39275533415986</v>
      </c>
      <c r="R147" s="300">
        <f t="shared" si="16"/>
        <v>63.789537954570875</v>
      </c>
      <c r="S147" s="37">
        <f t="shared" si="16"/>
        <v>67.33767119214933</v>
      </c>
      <c r="T147" s="37">
        <f t="shared" si="16"/>
        <v>65.890532899073492</v>
      </c>
      <c r="U147" s="37">
        <f t="shared" si="16"/>
        <v>67.912138414198026</v>
      </c>
      <c r="V147" s="315">
        <f t="shared" si="16"/>
        <v>76.475607410109674</v>
      </c>
      <c r="W147" s="334">
        <f t="shared" si="18"/>
        <v>79.787232214573478</v>
      </c>
      <c r="X147" s="325"/>
      <c r="Y147" s="327"/>
      <c r="Z147" s="327"/>
      <c r="AA147" s="327"/>
      <c r="AB147" s="327"/>
      <c r="AC147" s="345"/>
      <c r="AD147" s="327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292"/>
      <c r="AS147" s="292"/>
      <c r="AT147" s="345"/>
      <c r="AU147" s="345"/>
      <c r="AV147" s="345"/>
      <c r="AW147" s="345"/>
      <c r="AX147" s="292"/>
      <c r="AY147" s="292"/>
      <c r="AZ147" s="345"/>
      <c r="BA147" s="345"/>
      <c r="BB147" s="46"/>
      <c r="BC147" s="46"/>
      <c r="BD147" s="292"/>
      <c r="BE147" s="292"/>
      <c r="BF147" s="347"/>
      <c r="BG147" s="6"/>
      <c r="BH147" s="46"/>
      <c r="BI147" s="292"/>
      <c r="BJ147" s="292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06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6"/>
      <c r="CO147" s="206"/>
      <c r="CP147" s="206"/>
      <c r="CQ147" s="206"/>
      <c r="CR147" s="206"/>
      <c r="CS147" s="206"/>
      <c r="CT147" s="206"/>
      <c r="CU147" s="206"/>
      <c r="CV147" s="206"/>
      <c r="CW147" s="206"/>
      <c r="CX147" s="206"/>
      <c r="CY147" s="206"/>
      <c r="CZ147" s="206"/>
      <c r="DA147" s="206"/>
      <c r="DB147" s="206"/>
      <c r="DC147" s="206"/>
      <c r="DD147" s="206"/>
      <c r="DE147" s="206"/>
      <c r="DF147" s="206"/>
      <c r="DG147" s="206"/>
      <c r="DH147" s="206"/>
      <c r="DI147" s="206"/>
    </row>
    <row r="148" spans="1:113" ht="13.5" thickBot="1">
      <c r="A148" s="35"/>
      <c r="B148" s="130" t="s">
        <v>178</v>
      </c>
      <c r="C148" s="448">
        <f>+sum!H148/население!F148</f>
        <v>37.870565527890371</v>
      </c>
      <c r="D148" s="448">
        <f>+sum!I148/население!G148</f>
        <v>41.409582504970182</v>
      </c>
      <c r="E148" s="448">
        <f>+sum!J148/население!H148</f>
        <v>45.084893128849174</v>
      </c>
      <c r="F148" s="448">
        <f>+sum!K148/население!I148</f>
        <v>42.058389097437569</v>
      </c>
      <c r="G148" s="448">
        <f>+sum!L148/население!J148</f>
        <v>54.035769055415095</v>
      </c>
      <c r="H148" s="448">
        <f>+sum!M148/население!K148</f>
        <v>55.047540637534304</v>
      </c>
      <c r="I148" s="448">
        <f>+sum!N148/население!L148</f>
        <v>79.114842059714405</v>
      </c>
      <c r="J148" s="448">
        <f>+sum!O148/население!M148</f>
        <v>84.787007408056809</v>
      </c>
      <c r="K148" s="448"/>
      <c r="L148" s="300">
        <f t="shared" si="20"/>
        <v>109.34503334647445</v>
      </c>
      <c r="M148" s="37">
        <f t="shared" si="20"/>
        <v>119.04996004257104</v>
      </c>
      <c r="N148" s="37">
        <f t="shared" si="20"/>
        <v>111.05825463964358</v>
      </c>
      <c r="O148" s="315">
        <f t="shared" si="19"/>
        <v>142.68540303582108</v>
      </c>
      <c r="P148" s="306">
        <f t="shared" si="17"/>
        <v>145.35705994935216</v>
      </c>
      <c r="Q148" s="306">
        <f t="shared" si="17"/>
        <v>208.90853082573867</v>
      </c>
      <c r="R148" s="300">
        <f t="shared" si="16"/>
        <v>60.210243102536175</v>
      </c>
      <c r="S148" s="37">
        <f t="shared" si="16"/>
        <v>60.174077744798417</v>
      </c>
      <c r="T148" s="37">
        <f t="shared" si="16"/>
        <v>71.021578967726057</v>
      </c>
      <c r="U148" s="37">
        <f t="shared" si="16"/>
        <v>56.552497256352417</v>
      </c>
      <c r="V148" s="315">
        <f t="shared" si="16"/>
        <v>77.165816705427957</v>
      </c>
      <c r="W148" s="334">
        <f t="shared" si="18"/>
        <v>84.358485796948088</v>
      </c>
      <c r="X148" s="325"/>
      <c r="Y148" s="327"/>
      <c r="Z148" s="327"/>
      <c r="AA148" s="327"/>
      <c r="AB148" s="327"/>
      <c r="AC148" s="345"/>
      <c r="AD148" s="327"/>
      <c r="AE148" s="345"/>
      <c r="AF148" s="345"/>
      <c r="AG148" s="345"/>
      <c r="AH148" s="345"/>
      <c r="AI148" s="345"/>
      <c r="AJ148" s="345"/>
      <c r="AK148" s="345"/>
      <c r="AL148" s="345"/>
      <c r="AM148" s="345"/>
      <c r="AN148" s="345"/>
      <c r="AO148" s="345"/>
      <c r="AP148" s="345"/>
      <c r="AQ148" s="345"/>
      <c r="AR148" s="292"/>
      <c r="AS148" s="292"/>
      <c r="AT148" s="345"/>
      <c r="AU148" s="345"/>
      <c r="AV148" s="345"/>
      <c r="AW148" s="345"/>
      <c r="AX148" s="292"/>
      <c r="AY148" s="292"/>
      <c r="AZ148" s="345"/>
      <c r="BA148" s="345"/>
      <c r="BB148" s="46"/>
      <c r="BC148" s="46"/>
      <c r="BD148" s="292"/>
      <c r="BE148" s="292"/>
      <c r="BF148" s="347"/>
      <c r="BG148" s="6"/>
      <c r="BH148" s="46"/>
      <c r="BI148" s="292"/>
      <c r="BJ148" s="292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  <c r="BZ148" s="206"/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6"/>
      <c r="CO148" s="206"/>
      <c r="CP148" s="206"/>
      <c r="CQ148" s="206"/>
      <c r="CR148" s="206"/>
      <c r="CS148" s="206"/>
      <c r="CT148" s="206"/>
      <c r="CU148" s="206"/>
      <c r="CV148" s="206"/>
      <c r="CW148" s="206"/>
      <c r="CX148" s="206"/>
      <c r="CY148" s="206"/>
      <c r="CZ148" s="206"/>
      <c r="DA148" s="206"/>
      <c r="DB148" s="206"/>
      <c r="DC148" s="206"/>
      <c r="DD148" s="206"/>
      <c r="DE148" s="206"/>
      <c r="DF148" s="206"/>
      <c r="DG148" s="206"/>
      <c r="DH148" s="206"/>
      <c r="DI148" s="206"/>
    </row>
    <row r="149" spans="1:113" ht="13.5" thickBot="1">
      <c r="A149" s="35"/>
      <c r="B149" s="130" t="s">
        <v>179</v>
      </c>
      <c r="C149" s="448">
        <f>+sum!H149/население!F149</f>
        <v>29.329173022696807</v>
      </c>
      <c r="D149" s="448">
        <f>+sum!I149/население!G149</f>
        <v>46.176476821192054</v>
      </c>
      <c r="E149" s="448">
        <f>+sum!J149/население!H149</f>
        <v>43.084166312207572</v>
      </c>
      <c r="F149" s="448">
        <f>+sum!K149/население!I149</f>
        <v>45.101600556715383</v>
      </c>
      <c r="G149" s="448">
        <f>+sum!L149/население!J149</f>
        <v>53.693531855208505</v>
      </c>
      <c r="H149" s="448">
        <f>+sum!M149/население!K149</f>
        <v>56.290797479356804</v>
      </c>
      <c r="I149" s="448">
        <f>+sum!N149/население!L149</f>
        <v>57.656870313189238</v>
      </c>
      <c r="J149" s="448">
        <f>+sum!O149/население!M149</f>
        <v>58.980166489748029</v>
      </c>
      <c r="K149" s="448"/>
      <c r="L149" s="300">
        <f t="shared" si="20"/>
        <v>157.44213716990149</v>
      </c>
      <c r="M149" s="37">
        <f t="shared" si="20"/>
        <v>146.89867415922794</v>
      </c>
      <c r="N149" s="37">
        <f t="shared" si="20"/>
        <v>153.77726648416871</v>
      </c>
      <c r="O149" s="315">
        <f t="shared" si="19"/>
        <v>183.07209621511313</v>
      </c>
      <c r="P149" s="306">
        <f t="shared" si="17"/>
        <v>191.92766681759267</v>
      </c>
      <c r="Q149" s="306">
        <f t="shared" si="17"/>
        <v>196.58539389627737</v>
      </c>
      <c r="R149" s="300">
        <f t="shared" si="16"/>
        <v>46.630321281903839</v>
      </c>
      <c r="S149" s="37">
        <f t="shared" si="16"/>
        <v>67.10106062735089</v>
      </c>
      <c r="T149" s="37">
        <f t="shared" si="16"/>
        <v>67.869862999477817</v>
      </c>
      <c r="U149" s="37">
        <f t="shared" si="16"/>
        <v>60.644456349283871</v>
      </c>
      <c r="V149" s="315">
        <f t="shared" si="16"/>
        <v>76.677084639195357</v>
      </c>
      <c r="W149" s="334">
        <f t="shared" si="18"/>
        <v>86.263734667618436</v>
      </c>
      <c r="X149" s="325"/>
      <c r="Y149" s="327"/>
      <c r="Z149" s="327"/>
      <c r="AA149" s="327"/>
      <c r="AB149" s="327"/>
      <c r="AC149" s="345"/>
      <c r="AD149" s="327"/>
      <c r="AE149" s="345"/>
      <c r="AF149" s="345"/>
      <c r="AG149" s="345"/>
      <c r="AH149" s="345"/>
      <c r="AI149" s="345"/>
      <c r="AJ149" s="345"/>
      <c r="AK149" s="345"/>
      <c r="AL149" s="345"/>
      <c r="AM149" s="345"/>
      <c r="AN149" s="345"/>
      <c r="AO149" s="345"/>
      <c r="AP149" s="345"/>
      <c r="AQ149" s="345"/>
      <c r="AR149" s="292"/>
      <c r="AS149" s="292"/>
      <c r="AT149" s="345"/>
      <c r="AU149" s="345"/>
      <c r="AV149" s="345"/>
      <c r="AW149" s="345"/>
      <c r="AX149" s="292"/>
      <c r="AY149" s="292"/>
      <c r="AZ149" s="345"/>
      <c r="BA149" s="345"/>
      <c r="BB149" s="46"/>
      <c r="BC149" s="46"/>
      <c r="BD149" s="292"/>
      <c r="BE149" s="292"/>
      <c r="BF149" s="347"/>
      <c r="BG149" s="6"/>
      <c r="BH149" s="46"/>
      <c r="BI149" s="292"/>
      <c r="BJ149" s="292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6"/>
      <c r="DB149" s="206"/>
      <c r="DC149" s="206"/>
      <c r="DD149" s="206"/>
      <c r="DE149" s="206"/>
      <c r="DF149" s="206"/>
      <c r="DG149" s="206"/>
      <c r="DH149" s="206"/>
      <c r="DI149" s="206"/>
    </row>
    <row r="150" spans="1:113" ht="13.5" thickBot="1">
      <c r="A150" s="35"/>
      <c r="B150" s="130" t="s">
        <v>180</v>
      </c>
      <c r="C150" s="448">
        <f>+sum!H150/население!F150</f>
        <v>10.219482200647249</v>
      </c>
      <c r="D150" s="448">
        <f>+sum!I150/население!G150</f>
        <v>11.457017485539525</v>
      </c>
      <c r="E150" s="448">
        <f>+sum!J150/население!H150</f>
        <v>12.251650330066013</v>
      </c>
      <c r="F150" s="448">
        <f>+sum!K150/население!I150</f>
        <v>12.990179704723094</v>
      </c>
      <c r="G150" s="448">
        <f>+sum!L150/население!J150</f>
        <v>14.33129822207313</v>
      </c>
      <c r="H150" s="448">
        <f>+sum!M150/население!K150</f>
        <v>11.22364325348491</v>
      </c>
      <c r="I150" s="448">
        <f>+sum!N150/население!L150</f>
        <v>15.526117872282237</v>
      </c>
      <c r="J150" s="448">
        <f>+sum!O150/население!M150</f>
        <v>15.007907584404869</v>
      </c>
      <c r="K150" s="448"/>
      <c r="L150" s="300">
        <f t="shared" si="20"/>
        <v>112.10956935581235</v>
      </c>
      <c r="M150" s="37">
        <f t="shared" si="20"/>
        <v>119.88523576360902</v>
      </c>
      <c r="N150" s="37">
        <f t="shared" si="20"/>
        <v>127.11191672607798</v>
      </c>
      <c r="O150" s="315">
        <f t="shared" si="19"/>
        <v>140.23507199968955</v>
      </c>
      <c r="P150" s="306">
        <f t="shared" si="17"/>
        <v>109.82594844946317</v>
      </c>
      <c r="Q150" s="306">
        <f t="shared" si="17"/>
        <v>151.92665897787748</v>
      </c>
      <c r="R150" s="300">
        <f t="shared" si="16"/>
        <v>16.247909137502898</v>
      </c>
      <c r="S150" s="37">
        <f t="shared" si="16"/>
        <v>16.64869383350154</v>
      </c>
      <c r="T150" s="37">
        <f t="shared" si="16"/>
        <v>19.299847266244612</v>
      </c>
      <c r="U150" s="37">
        <f t="shared" si="16"/>
        <v>17.46683878949694</v>
      </c>
      <c r="V150" s="315">
        <f t="shared" si="16"/>
        <v>20.465820161108567</v>
      </c>
      <c r="W150" s="334">
        <f t="shared" si="18"/>
        <v>17.199851964749442</v>
      </c>
      <c r="X150" s="325"/>
      <c r="Y150" s="327"/>
      <c r="Z150" s="327"/>
      <c r="AA150" s="327"/>
      <c r="AB150" s="327"/>
      <c r="AC150" s="345"/>
      <c r="AD150" s="327"/>
      <c r="AE150" s="345"/>
      <c r="AF150" s="345"/>
      <c r="AG150" s="345"/>
      <c r="AH150" s="345"/>
      <c r="AI150" s="345"/>
      <c r="AJ150" s="345"/>
      <c r="AK150" s="345"/>
      <c r="AL150" s="345"/>
      <c r="AM150" s="345"/>
      <c r="AN150" s="345"/>
      <c r="AO150" s="345"/>
      <c r="AP150" s="345"/>
      <c r="AQ150" s="345"/>
      <c r="AR150" s="292"/>
      <c r="AS150" s="292"/>
      <c r="AT150" s="345"/>
      <c r="AU150" s="345"/>
      <c r="AV150" s="345"/>
      <c r="AW150" s="345"/>
      <c r="AX150" s="292"/>
      <c r="AY150" s="292"/>
      <c r="AZ150" s="345"/>
      <c r="BA150" s="345"/>
      <c r="BB150" s="46"/>
      <c r="BC150" s="46"/>
      <c r="BD150" s="292"/>
      <c r="BE150" s="292"/>
      <c r="BF150" s="347"/>
      <c r="BG150" s="6"/>
      <c r="BH150" s="46"/>
      <c r="BI150" s="292"/>
      <c r="BJ150" s="292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6"/>
      <c r="CP150" s="206"/>
      <c r="CQ150" s="206"/>
      <c r="CR150" s="206"/>
      <c r="CS150" s="206"/>
      <c r="CT150" s="206"/>
      <c r="CU150" s="206"/>
      <c r="CV150" s="206"/>
      <c r="CW150" s="206"/>
      <c r="CX150" s="206"/>
      <c r="CY150" s="206"/>
      <c r="CZ150" s="206"/>
      <c r="DA150" s="206"/>
      <c r="DB150" s="206"/>
      <c r="DC150" s="206"/>
      <c r="DD150" s="206"/>
      <c r="DE150" s="206"/>
      <c r="DF150" s="206"/>
      <c r="DG150" s="206"/>
      <c r="DH150" s="206"/>
      <c r="DI150" s="206"/>
    </row>
    <row r="151" spans="1:113" ht="13.5" thickBot="1">
      <c r="A151" s="35"/>
      <c r="B151" s="130" t="s">
        <v>181</v>
      </c>
      <c r="C151" s="448">
        <f>+sum!H151/население!F151</f>
        <v>19.704042968031491</v>
      </c>
      <c r="D151" s="448">
        <f>+sum!I151/население!G151</f>
        <v>27.939679950283541</v>
      </c>
      <c r="E151" s="448">
        <f>+sum!J151/население!H151</f>
        <v>23.131663279662341</v>
      </c>
      <c r="F151" s="448">
        <f>+sum!K151/население!I151</f>
        <v>22.795555906381971</v>
      </c>
      <c r="G151" s="448">
        <f>+sum!L151/население!J151</f>
        <v>26.804495640348772</v>
      </c>
      <c r="H151" s="448">
        <f>+sum!M151/население!K151</f>
        <v>27.002758173115925</v>
      </c>
      <c r="I151" s="448">
        <f>+sum!N151/население!L151</f>
        <v>29.527389903329752</v>
      </c>
      <c r="J151" s="448">
        <f>+sum!O151/население!M151</f>
        <v>30.860100586756076</v>
      </c>
      <c r="K151" s="448"/>
      <c r="L151" s="300">
        <f t="shared" si="20"/>
        <v>141.79668606901552</v>
      </c>
      <c r="M151" s="37">
        <f t="shared" si="20"/>
        <v>117.39551784977296</v>
      </c>
      <c r="N151" s="37">
        <f t="shared" si="20"/>
        <v>115.68973912291125</v>
      </c>
      <c r="O151" s="315">
        <f t="shared" si="19"/>
        <v>136.03551151323256</v>
      </c>
      <c r="P151" s="306">
        <f t="shared" si="17"/>
        <v>137.04171380932388</v>
      </c>
      <c r="Q151" s="306">
        <f t="shared" si="17"/>
        <v>149.85447378102043</v>
      </c>
      <c r="R151" s="300">
        <f t="shared" si="16"/>
        <v>31.327369968485485</v>
      </c>
      <c r="S151" s="37">
        <f t="shared" si="16"/>
        <v>40.600372469134562</v>
      </c>
      <c r="T151" s="37">
        <f t="shared" si="16"/>
        <v>36.438974038959259</v>
      </c>
      <c r="U151" s="37">
        <f t="shared" si="16"/>
        <v>30.651331173576413</v>
      </c>
      <c r="V151" s="315">
        <f t="shared" si="16"/>
        <v>38.278178207168793</v>
      </c>
      <c r="W151" s="334">
        <f t="shared" si="18"/>
        <v>41.380809486555407</v>
      </c>
      <c r="X151" s="325"/>
      <c r="Y151" s="327"/>
      <c r="Z151" s="327"/>
      <c r="AA151" s="327"/>
      <c r="AB151" s="327"/>
      <c r="AC151" s="345"/>
      <c r="AD151" s="327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292"/>
      <c r="AS151" s="292"/>
      <c r="AT151" s="345"/>
      <c r="AU151" s="345"/>
      <c r="AV151" s="345"/>
      <c r="AW151" s="345"/>
      <c r="AX151" s="292"/>
      <c r="AY151" s="292"/>
      <c r="AZ151" s="345"/>
      <c r="BA151" s="345"/>
      <c r="BB151" s="46"/>
      <c r="BC151" s="46"/>
      <c r="BD151" s="292"/>
      <c r="BE151" s="292"/>
      <c r="BF151" s="347"/>
      <c r="BG151" s="6"/>
      <c r="BH151" s="46"/>
      <c r="BI151" s="292"/>
      <c r="BJ151" s="292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</row>
    <row r="152" spans="1:113" ht="13.5" thickBot="1">
      <c r="A152" s="35"/>
      <c r="B152" s="130" t="s">
        <v>182</v>
      </c>
      <c r="C152" s="448">
        <f>+sum!H152/население!F152</f>
        <v>25.772684576366711</v>
      </c>
      <c r="D152" s="448">
        <f>+sum!I152/население!G152</f>
        <v>28.994251693697393</v>
      </c>
      <c r="E152" s="448">
        <f>+sum!J152/население!H152</f>
        <v>38.548353480616925</v>
      </c>
      <c r="F152" s="448">
        <f>+sum!K152/население!I152</f>
        <v>43.184605624867835</v>
      </c>
      <c r="G152" s="448">
        <f>+sum!L152/население!J152</f>
        <v>42.280307889672869</v>
      </c>
      <c r="H152" s="448">
        <f>+sum!M152/население!K152</f>
        <v>48.315879461423378</v>
      </c>
      <c r="I152" s="448">
        <f>+sum!N152/население!L152</f>
        <v>46.74853037230568</v>
      </c>
      <c r="J152" s="448">
        <f>+sum!O152/население!M152</f>
        <v>44.882209944751381</v>
      </c>
      <c r="K152" s="448"/>
      <c r="L152" s="300">
        <f t="shared" si="20"/>
        <v>112.49992839428464</v>
      </c>
      <c r="M152" s="37">
        <f t="shared" si="20"/>
        <v>149.57057875129303</v>
      </c>
      <c r="N152" s="37">
        <f t="shared" si="20"/>
        <v>167.55959394493067</v>
      </c>
      <c r="O152" s="315">
        <f t="shared" si="19"/>
        <v>164.05084912436124</v>
      </c>
      <c r="P152" s="306">
        <f t="shared" si="17"/>
        <v>187.46933140883797</v>
      </c>
      <c r="Q152" s="306">
        <f t="shared" si="17"/>
        <v>181.38789629689413</v>
      </c>
      <c r="R152" s="300">
        <f t="shared" si="16"/>
        <v>40.975876174999073</v>
      </c>
      <c r="S152" s="37">
        <f t="shared" si="16"/>
        <v>42.132816851253999</v>
      </c>
      <c r="T152" s="37">
        <f t="shared" si="16"/>
        <v>60.724662759544081</v>
      </c>
      <c r="U152" s="37">
        <f t="shared" si="16"/>
        <v>58.066829080379392</v>
      </c>
      <c r="V152" s="315">
        <f t="shared" si="16"/>
        <v>60.378422402347596</v>
      </c>
      <c r="W152" s="334">
        <f t="shared" si="18"/>
        <v>74.042443751508998</v>
      </c>
      <c r="X152" s="325"/>
      <c r="Y152" s="327"/>
      <c r="Z152" s="327"/>
      <c r="AA152" s="327"/>
      <c r="AB152" s="327"/>
      <c r="AC152" s="345"/>
      <c r="AD152" s="327"/>
      <c r="AE152" s="345"/>
      <c r="AF152" s="345"/>
      <c r="AG152" s="345"/>
      <c r="AH152" s="345"/>
      <c r="AI152" s="345"/>
      <c r="AJ152" s="345"/>
      <c r="AK152" s="345"/>
      <c r="AL152" s="345"/>
      <c r="AM152" s="345"/>
      <c r="AN152" s="345"/>
      <c r="AO152" s="345"/>
      <c r="AP152" s="345"/>
      <c r="AQ152" s="345"/>
      <c r="AR152" s="292"/>
      <c r="AS152" s="292"/>
      <c r="AT152" s="345"/>
      <c r="AU152" s="345"/>
      <c r="AV152" s="345"/>
      <c r="AW152" s="345"/>
      <c r="AX152" s="292"/>
      <c r="AY152" s="292"/>
      <c r="AZ152" s="345"/>
      <c r="BA152" s="345"/>
      <c r="BB152" s="46"/>
      <c r="BC152" s="46"/>
      <c r="BD152" s="292"/>
      <c r="BE152" s="292"/>
      <c r="BF152" s="347"/>
      <c r="BG152" s="6"/>
      <c r="BH152" s="46"/>
      <c r="BI152" s="292"/>
      <c r="BJ152" s="292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6"/>
      <c r="CQ152" s="206"/>
      <c r="CR152" s="206"/>
      <c r="CS152" s="206"/>
      <c r="CT152" s="206"/>
      <c r="CU152" s="206"/>
      <c r="CV152" s="206"/>
      <c r="CW152" s="206"/>
      <c r="CX152" s="206"/>
      <c r="CY152" s="206"/>
      <c r="CZ152" s="206"/>
      <c r="DA152" s="206"/>
      <c r="DB152" s="206"/>
      <c r="DC152" s="206"/>
      <c r="DD152" s="206"/>
      <c r="DE152" s="206"/>
      <c r="DF152" s="206"/>
      <c r="DG152" s="206"/>
      <c r="DH152" s="206"/>
      <c r="DI152" s="206"/>
    </row>
    <row r="153" spans="1:113" ht="13.5" thickBot="1">
      <c r="A153" s="35"/>
      <c r="B153" s="130"/>
      <c r="C153" s="448" t="e">
        <f>+sum!H153/население!F153</f>
        <v>#DIV/0!</v>
      </c>
      <c r="D153" s="448" t="e">
        <f>+sum!I153/население!G153</f>
        <v>#DIV/0!</v>
      </c>
      <c r="E153" s="448" t="e">
        <f>+sum!J153/население!H153</f>
        <v>#DIV/0!</v>
      </c>
      <c r="F153" s="448" t="e">
        <f>+sum!K153/население!I153</f>
        <v>#DIV/0!</v>
      </c>
      <c r="G153" s="448" t="e">
        <f>+sum!L153/население!J153</f>
        <v>#DIV/0!</v>
      </c>
      <c r="H153" s="448">
        <f>+sum!M153/население!K153</f>
        <v>0</v>
      </c>
      <c r="I153" s="448">
        <f>+sum!N153/население!L153</f>
        <v>13.919236417033774</v>
      </c>
      <c r="J153" s="448">
        <f>+sum!O153/население!M153</f>
        <v>24.504013519222646</v>
      </c>
      <c r="K153" s="448"/>
      <c r="L153" s="300"/>
      <c r="M153" s="37"/>
      <c r="N153" s="37"/>
      <c r="O153" s="315"/>
      <c r="P153" s="306" t="e">
        <f t="shared" si="17"/>
        <v>#DIV/0!</v>
      </c>
      <c r="Q153" s="306" t="e">
        <f t="shared" si="17"/>
        <v>#DIV/0!</v>
      </c>
      <c r="R153" s="300"/>
      <c r="S153" s="37"/>
      <c r="T153" s="37"/>
      <c r="U153" s="37"/>
      <c r="V153" s="315"/>
      <c r="W153" s="334">
        <f t="shared" si="18"/>
        <v>0</v>
      </c>
      <c r="X153" s="325"/>
      <c r="Y153" s="327"/>
      <c r="Z153" s="327"/>
      <c r="AA153" s="327"/>
      <c r="AB153" s="327"/>
      <c r="AC153" s="345"/>
      <c r="AD153" s="327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292"/>
      <c r="AS153" s="292"/>
      <c r="AT153" s="345"/>
      <c r="AU153" s="345"/>
      <c r="AV153" s="345"/>
      <c r="AW153" s="345"/>
      <c r="AX153" s="292"/>
      <c r="AY153" s="292"/>
      <c r="AZ153" s="345"/>
      <c r="BA153" s="345"/>
      <c r="BB153" s="46"/>
      <c r="BC153" s="46"/>
      <c r="BD153" s="292"/>
      <c r="BE153" s="292"/>
      <c r="BF153" s="347"/>
      <c r="BG153" s="6"/>
      <c r="BH153" s="46"/>
      <c r="BI153" s="292"/>
      <c r="BJ153" s="292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6"/>
      <c r="DC153" s="206"/>
      <c r="DD153" s="206"/>
      <c r="DE153" s="206"/>
      <c r="DF153" s="206"/>
      <c r="DG153" s="206"/>
      <c r="DH153" s="206"/>
      <c r="DI153" s="206"/>
    </row>
    <row r="154" spans="1:113" ht="13.5" thickBot="1">
      <c r="A154" s="56"/>
      <c r="B154" s="131" t="s">
        <v>183</v>
      </c>
      <c r="C154" s="449">
        <f>+sum!H154/население!F154</f>
        <v>46.434897505739237</v>
      </c>
      <c r="D154" s="449">
        <f>+sum!I154/население!G154</f>
        <v>60.364726517215942</v>
      </c>
      <c r="E154" s="449">
        <f>+sum!J154/население!H154</f>
        <v>56.525211077467524</v>
      </c>
      <c r="F154" s="449">
        <f>+sum!K154/население!I154</f>
        <v>54.71474804584917</v>
      </c>
      <c r="G154" s="449">
        <f>+sum!L154/население!J154</f>
        <v>62.509517329829826</v>
      </c>
      <c r="H154" s="449">
        <f>+sum!M154/население!K154</f>
        <v>71.198455869450783</v>
      </c>
      <c r="I154" s="449">
        <f>+sum!N154/население!L154</f>
        <v>70.335258948048804</v>
      </c>
      <c r="J154" s="449">
        <f>+sum!O154/население!M154</f>
        <v>67.667891946643138</v>
      </c>
      <c r="K154" s="449"/>
      <c r="L154" s="299">
        <f t="shared" si="20"/>
        <v>129.99862120887639</v>
      </c>
      <c r="M154" s="25">
        <f t="shared" si="20"/>
        <v>121.73002227577039</v>
      </c>
      <c r="N154" s="25">
        <f t="shared" si="20"/>
        <v>117.83109468280092</v>
      </c>
      <c r="O154" s="314">
        <f t="shared" si="19"/>
        <v>134.61754130523019</v>
      </c>
      <c r="P154" s="310">
        <f t="shared" si="17"/>
        <v>153.32962856362681</v>
      </c>
      <c r="Q154" s="310">
        <f t="shared" si="17"/>
        <v>151.47068848241895</v>
      </c>
      <c r="R154" s="299">
        <f t="shared" si="16"/>
        <v>73.826636288355871</v>
      </c>
      <c r="S154" s="25">
        <f t="shared" si="16"/>
        <v>87.718627591921972</v>
      </c>
      <c r="T154" s="25">
        <f t="shared" si="16"/>
        <v>89.043346087847681</v>
      </c>
      <c r="U154" s="25">
        <f t="shared" si="16"/>
        <v>73.570474408241608</v>
      </c>
      <c r="V154" s="314">
        <f t="shared" si="16"/>
        <v>89.266758684820331</v>
      </c>
      <c r="W154" s="333">
        <f t="shared" si="18"/>
        <v>109.10921466548427</v>
      </c>
      <c r="X154" s="323"/>
      <c r="Y154" s="324"/>
      <c r="Z154" s="324"/>
      <c r="AA154" s="324"/>
      <c r="AB154" s="324"/>
      <c r="AC154" s="344"/>
      <c r="AD154" s="324"/>
      <c r="AE154" s="344"/>
      <c r="AF154" s="344"/>
      <c r="AG154" s="344"/>
      <c r="AH154" s="344"/>
      <c r="AI154" s="344"/>
      <c r="AJ154" s="344"/>
      <c r="AK154" s="344"/>
      <c r="AL154" s="344"/>
      <c r="AM154" s="344"/>
      <c r="AN154" s="344"/>
      <c r="AO154" s="344"/>
      <c r="AP154" s="344"/>
      <c r="AQ154" s="344"/>
      <c r="AR154" s="343"/>
      <c r="AS154" s="343"/>
      <c r="AT154" s="344"/>
      <c r="AU154" s="344"/>
      <c r="AV154" s="344"/>
      <c r="AW154" s="344"/>
      <c r="AX154" s="343"/>
      <c r="AY154" s="343"/>
      <c r="AZ154" s="344"/>
      <c r="BA154" s="344"/>
      <c r="BB154" s="93"/>
      <c r="BC154" s="93"/>
      <c r="BD154" s="343"/>
      <c r="BE154" s="343"/>
      <c r="BF154" s="93"/>
      <c r="BG154" s="26"/>
      <c r="BH154" s="93"/>
      <c r="BI154" s="343"/>
      <c r="BJ154" s="343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6"/>
      <c r="CQ154" s="206"/>
      <c r="CR154" s="206"/>
      <c r="CS154" s="206"/>
      <c r="CT154" s="206"/>
      <c r="CU154" s="206"/>
      <c r="CV154" s="206"/>
      <c r="CW154" s="206"/>
      <c r="CX154" s="206"/>
      <c r="CY154" s="206"/>
      <c r="CZ154" s="206"/>
      <c r="DA154" s="206"/>
      <c r="DB154" s="206"/>
      <c r="DC154" s="206"/>
      <c r="DD154" s="206"/>
      <c r="DE154" s="206"/>
      <c r="DF154" s="206"/>
      <c r="DG154" s="206"/>
      <c r="DH154" s="206"/>
      <c r="DI154" s="206"/>
    </row>
    <row r="155" spans="1:113" ht="13.5" thickBot="1">
      <c r="A155" s="35"/>
      <c r="B155" s="130" t="s">
        <v>184</v>
      </c>
      <c r="C155" s="448">
        <f>+sum!H155/население!F155</f>
        <v>21.649795163208669</v>
      </c>
      <c r="D155" s="448">
        <f>+sum!I155/население!G155</f>
        <v>26.896836912362158</v>
      </c>
      <c r="E155" s="448">
        <f>+sum!J155/население!H155</f>
        <v>30.212854386225324</v>
      </c>
      <c r="F155" s="448">
        <f>+sum!K155/население!I155</f>
        <v>32.021443672606466</v>
      </c>
      <c r="G155" s="448">
        <f>+sum!L155/население!J155</f>
        <v>28.792565396971089</v>
      </c>
      <c r="H155" s="448">
        <f>+sum!M155/население!K155</f>
        <v>25.955977757182577</v>
      </c>
      <c r="I155" s="448">
        <f>+sum!N155/население!L155</f>
        <v>30.525426380848067</v>
      </c>
      <c r="J155" s="448">
        <f>+sum!O155/население!M155</f>
        <v>38.837094723458357</v>
      </c>
      <c r="K155" s="448"/>
      <c r="L155" s="300">
        <f t="shared" si="20"/>
        <v>124.23598796015507</v>
      </c>
      <c r="M155" s="37">
        <f t="shared" si="20"/>
        <v>139.55261081439045</v>
      </c>
      <c r="N155" s="37">
        <f t="shared" si="20"/>
        <v>147.90645099046117</v>
      </c>
      <c r="O155" s="315">
        <f t="shared" si="19"/>
        <v>132.99232246733092</v>
      </c>
      <c r="P155" s="306">
        <f t="shared" si="17"/>
        <v>119.89017707332292</v>
      </c>
      <c r="Q155" s="306">
        <f t="shared" si="17"/>
        <v>140.99637502678323</v>
      </c>
      <c r="R155" s="300">
        <f t="shared" si="16"/>
        <v>34.4209126989903</v>
      </c>
      <c r="S155" s="37">
        <f t="shared" si="16"/>
        <v>39.084971582589247</v>
      </c>
      <c r="T155" s="37">
        <f t="shared" si="16"/>
        <v>47.593871798681633</v>
      </c>
      <c r="U155" s="37">
        <f t="shared" si="16"/>
        <v>43.056632560134126</v>
      </c>
      <c r="V155" s="315">
        <f t="shared" si="16"/>
        <v>41.11724257358496</v>
      </c>
      <c r="W155" s="334">
        <f t="shared" si="18"/>
        <v>39.776654063309742</v>
      </c>
      <c r="X155" s="325"/>
      <c r="Y155" s="327"/>
      <c r="Z155" s="327"/>
      <c r="AA155" s="327"/>
      <c r="AB155" s="327"/>
      <c r="AC155" s="345"/>
      <c r="AD155" s="327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292"/>
      <c r="AS155" s="292"/>
      <c r="AT155" s="345"/>
      <c r="AU155" s="345"/>
      <c r="AV155" s="345"/>
      <c r="AW155" s="345"/>
      <c r="AX155" s="292"/>
      <c r="AY155" s="292"/>
      <c r="AZ155" s="345"/>
      <c r="BA155" s="345"/>
      <c r="BB155" s="46"/>
      <c r="BC155" s="46"/>
      <c r="BD155" s="292"/>
      <c r="BE155" s="292"/>
      <c r="BF155" s="347"/>
      <c r="BG155" s="6"/>
      <c r="BH155" s="46"/>
      <c r="BI155" s="292"/>
      <c r="BJ155" s="292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6"/>
      <c r="CQ155" s="206"/>
      <c r="CR155" s="206"/>
      <c r="CS155" s="206"/>
      <c r="CT155" s="206"/>
      <c r="CU155" s="206"/>
      <c r="CV155" s="206"/>
      <c r="CW155" s="206"/>
      <c r="CX155" s="206"/>
      <c r="CY155" s="206"/>
      <c r="CZ155" s="206"/>
      <c r="DA155" s="206"/>
      <c r="DB155" s="206"/>
      <c r="DC155" s="206"/>
      <c r="DD155" s="206"/>
      <c r="DE155" s="206"/>
      <c r="DF155" s="206"/>
      <c r="DG155" s="206"/>
      <c r="DH155" s="206"/>
      <c r="DI155" s="206"/>
    </row>
    <row r="156" spans="1:113" ht="13.5" thickBot="1">
      <c r="A156" s="35"/>
      <c r="B156" s="130" t="s">
        <v>185</v>
      </c>
      <c r="C156" s="448">
        <f>+sum!H156/население!F156</f>
        <v>14.55056179775281</v>
      </c>
      <c r="D156" s="448">
        <f>+sum!I156/население!G156</f>
        <v>21.563636363636363</v>
      </c>
      <c r="E156" s="448">
        <f>+sum!J156/население!H156</f>
        <v>21.260089686098656</v>
      </c>
      <c r="F156" s="448">
        <f>+sum!K156/население!I156</f>
        <v>20.527990797546011</v>
      </c>
      <c r="G156" s="448">
        <f>+sum!L156/население!J156</f>
        <v>27.746946564885498</v>
      </c>
      <c r="H156" s="448">
        <f>+sum!M156/население!K156</f>
        <v>43.297558205565018</v>
      </c>
      <c r="I156" s="448">
        <f>+sum!N156/население!L156</f>
        <v>27.491666666666667</v>
      </c>
      <c r="J156" s="448">
        <f>+sum!O156/население!M156</f>
        <v>37.155427631578945</v>
      </c>
      <c r="K156" s="448"/>
      <c r="L156" s="300">
        <f t="shared" si="20"/>
        <v>148.19796419796418</v>
      </c>
      <c r="M156" s="37">
        <f t="shared" si="20"/>
        <v>146.11181328670116</v>
      </c>
      <c r="N156" s="37">
        <f t="shared" si="20"/>
        <v>141.08040007579882</v>
      </c>
      <c r="O156" s="315">
        <f t="shared" si="19"/>
        <v>190.69330071620146</v>
      </c>
      <c r="P156" s="306">
        <f t="shared" si="17"/>
        <v>297.56623013863214</v>
      </c>
      <c r="Q156" s="306">
        <f t="shared" si="17"/>
        <v>188.93886743886742</v>
      </c>
      <c r="R156" s="300">
        <f t="shared" si="16"/>
        <v>23.133873257740504</v>
      </c>
      <c r="S156" s="37">
        <f t="shared" si="16"/>
        <v>31.335064313924821</v>
      </c>
      <c r="T156" s="37">
        <f t="shared" si="16"/>
        <v>33.490711271887527</v>
      </c>
      <c r="U156" s="37">
        <f t="shared" si="16"/>
        <v>27.602320682495602</v>
      </c>
      <c r="V156" s="315">
        <f t="shared" si="16"/>
        <v>39.624045890148949</v>
      </c>
      <c r="W156" s="334">
        <f t="shared" si="18"/>
        <v>66.352036923448168</v>
      </c>
      <c r="X156" s="325"/>
      <c r="Y156" s="327"/>
      <c r="Z156" s="327"/>
      <c r="AA156" s="327"/>
      <c r="AB156" s="327"/>
      <c r="AC156" s="345"/>
      <c r="AD156" s="327"/>
      <c r="AE156" s="345"/>
      <c r="AF156" s="345"/>
      <c r="AG156" s="345"/>
      <c r="AH156" s="345"/>
      <c r="AI156" s="345"/>
      <c r="AJ156" s="345"/>
      <c r="AK156" s="345"/>
      <c r="AL156" s="345"/>
      <c r="AM156" s="345"/>
      <c r="AN156" s="345"/>
      <c r="AO156" s="345"/>
      <c r="AP156" s="345"/>
      <c r="AQ156" s="345"/>
      <c r="AR156" s="292"/>
      <c r="AS156" s="292"/>
      <c r="AT156" s="345"/>
      <c r="AU156" s="345"/>
      <c r="AV156" s="345"/>
      <c r="AW156" s="345"/>
      <c r="AX156" s="292"/>
      <c r="AY156" s="292"/>
      <c r="AZ156" s="345"/>
      <c r="BA156" s="345"/>
      <c r="BB156" s="46"/>
      <c r="BC156" s="46"/>
      <c r="BD156" s="292"/>
      <c r="BE156" s="292"/>
      <c r="BF156" s="347"/>
      <c r="BG156" s="6"/>
      <c r="BH156" s="46"/>
      <c r="BI156" s="292"/>
      <c r="BJ156" s="292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</row>
    <row r="157" spans="1:113" ht="13.5" thickBot="1">
      <c r="A157" s="35"/>
      <c r="B157" s="130" t="s">
        <v>186</v>
      </c>
      <c r="C157" s="448">
        <f>+sum!H157/население!F157</f>
        <v>28.72234762979684</v>
      </c>
      <c r="D157" s="448">
        <f>+sum!I157/население!G157</f>
        <v>60.889096573208725</v>
      </c>
      <c r="E157" s="448">
        <f>+sum!J157/население!H157</f>
        <v>62.5596214511041</v>
      </c>
      <c r="F157" s="448">
        <f>+sum!K157/население!I157</f>
        <v>60.154626108998734</v>
      </c>
      <c r="G157" s="448">
        <f>+sum!L157/население!J157</f>
        <v>66.434118395926163</v>
      </c>
      <c r="H157" s="448">
        <f>+sum!M157/население!K157</f>
        <v>98.506024096385545</v>
      </c>
      <c r="I157" s="448">
        <f>+sum!N157/население!L157</f>
        <v>86.113185530921825</v>
      </c>
      <c r="J157" s="448">
        <f>+sum!O157/население!M157</f>
        <v>93.315440289505432</v>
      </c>
      <c r="K157" s="448"/>
      <c r="L157" s="300">
        <f t="shared" si="20"/>
        <v>211.99206053074087</v>
      </c>
      <c r="M157" s="37">
        <f t="shared" si="20"/>
        <v>217.8081759103986</v>
      </c>
      <c r="N157" s="37">
        <f t="shared" si="20"/>
        <v>209.43492114340177</v>
      </c>
      <c r="O157" s="315">
        <f t="shared" si="19"/>
        <v>231.29766150106326</v>
      </c>
      <c r="P157" s="306">
        <f t="shared" si="17"/>
        <v>342.95951489074821</v>
      </c>
      <c r="Q157" s="306">
        <f t="shared" si="17"/>
        <v>299.81248970605446</v>
      </c>
      <c r="R157" s="300">
        <f t="shared" si="16"/>
        <v>45.665532298217009</v>
      </c>
      <c r="S157" s="37">
        <f t="shared" si="16"/>
        <v>88.480612683478185</v>
      </c>
      <c r="T157" s="37">
        <f t="shared" si="16"/>
        <v>98.549265324476792</v>
      </c>
      <c r="U157" s="37">
        <f t="shared" si="16"/>
        <v>80.885036279083707</v>
      </c>
      <c r="V157" s="315">
        <f t="shared" si="16"/>
        <v>94.871287903193092</v>
      </c>
      <c r="W157" s="334">
        <f t="shared" si="18"/>
        <v>150.95713520365152</v>
      </c>
      <c r="X157" s="325"/>
      <c r="Y157" s="327"/>
      <c r="Z157" s="327"/>
      <c r="AA157" s="327"/>
      <c r="AB157" s="327"/>
      <c r="AC157" s="345"/>
      <c r="AD157" s="327"/>
      <c r="AE157" s="345"/>
      <c r="AF157" s="345"/>
      <c r="AG157" s="345"/>
      <c r="AH157" s="345"/>
      <c r="AI157" s="345"/>
      <c r="AJ157" s="345"/>
      <c r="AK157" s="345"/>
      <c r="AL157" s="345"/>
      <c r="AM157" s="345"/>
      <c r="AN157" s="345"/>
      <c r="AO157" s="345"/>
      <c r="AP157" s="345"/>
      <c r="AQ157" s="345"/>
      <c r="AR157" s="292"/>
      <c r="AS157" s="292"/>
      <c r="AT157" s="345"/>
      <c r="AU157" s="345"/>
      <c r="AV157" s="345"/>
      <c r="AW157" s="345"/>
      <c r="AX157" s="292"/>
      <c r="AY157" s="292"/>
      <c r="AZ157" s="345"/>
      <c r="BA157" s="345"/>
      <c r="BB157" s="46"/>
      <c r="BC157" s="46"/>
      <c r="BD157" s="292"/>
      <c r="BE157" s="292"/>
      <c r="BF157" s="347"/>
      <c r="BG157" s="6"/>
      <c r="BH157" s="46"/>
      <c r="BI157" s="292"/>
      <c r="BJ157" s="292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  <c r="BZ157" s="206"/>
      <c r="CA157" s="206"/>
      <c r="CB157" s="206"/>
      <c r="CC157" s="206"/>
      <c r="CD157" s="206"/>
      <c r="CE157" s="206"/>
      <c r="CF157" s="206"/>
      <c r="CG157" s="206"/>
      <c r="CH157" s="206"/>
      <c r="CI157" s="206"/>
      <c r="CJ157" s="206"/>
      <c r="CK157" s="206"/>
      <c r="CL157" s="206"/>
      <c r="CM157" s="206"/>
      <c r="CN157" s="206"/>
      <c r="CO157" s="206"/>
      <c r="CP157" s="206"/>
      <c r="CQ157" s="206"/>
      <c r="CR157" s="206"/>
      <c r="CS157" s="206"/>
      <c r="CT157" s="206"/>
      <c r="CU157" s="206"/>
      <c r="CV157" s="206"/>
      <c r="CW157" s="206"/>
      <c r="CX157" s="206"/>
      <c r="CY157" s="206"/>
      <c r="CZ157" s="206"/>
      <c r="DA157" s="206"/>
      <c r="DB157" s="206"/>
      <c r="DC157" s="206"/>
      <c r="DD157" s="206"/>
      <c r="DE157" s="206"/>
      <c r="DF157" s="206"/>
      <c r="DG157" s="206"/>
      <c r="DH157" s="206"/>
      <c r="DI157" s="206"/>
    </row>
    <row r="158" spans="1:113" ht="13.5" thickBot="1">
      <c r="A158" s="35"/>
      <c r="B158" s="130" t="s">
        <v>183</v>
      </c>
      <c r="C158" s="448">
        <f>+sum!H158/население!F158</f>
        <v>52.038313253012049</v>
      </c>
      <c r="D158" s="448">
        <f>+sum!I158/население!G158</f>
        <v>68.107021716649427</v>
      </c>
      <c r="E158" s="448">
        <f>+sum!J158/население!H158</f>
        <v>58.07623909450384</v>
      </c>
      <c r="F158" s="448">
        <f>+sum!K158/население!I158</f>
        <v>53.632820273961002</v>
      </c>
      <c r="G158" s="448">
        <f>+sum!L158/население!J158</f>
        <v>66.615917697415711</v>
      </c>
      <c r="H158" s="448">
        <f>+sum!M158/население!K158</f>
        <v>67.773854089583423</v>
      </c>
      <c r="I158" s="448">
        <f>+sum!N158/население!L158</f>
        <v>75.271334331171346</v>
      </c>
      <c r="J158" s="448">
        <f>+sum!O158/население!M158</f>
        <v>69.955575185615885</v>
      </c>
      <c r="K158" s="448"/>
      <c r="L158" s="300">
        <f t="shared" si="20"/>
        <v>130.87861127533239</v>
      </c>
      <c r="M158" s="37">
        <f t="shared" si="20"/>
        <v>111.6028469488148</v>
      </c>
      <c r="N158" s="37">
        <f t="shared" si="20"/>
        <v>103.06410204573004</v>
      </c>
      <c r="O158" s="315">
        <f t="shared" si="19"/>
        <v>128.01321475107551</v>
      </c>
      <c r="P158" s="306">
        <f t="shared" si="17"/>
        <v>130.23837602126849</v>
      </c>
      <c r="Q158" s="306">
        <f t="shared" si="17"/>
        <v>144.64599181991076</v>
      </c>
      <c r="R158" s="300">
        <f t="shared" si="16"/>
        <v>82.735481974840383</v>
      </c>
      <c r="S158" s="37">
        <f t="shared" si="16"/>
        <v>98.969295796508973</v>
      </c>
      <c r="T158" s="37">
        <f t="shared" si="16"/>
        <v>91.48665805219639</v>
      </c>
      <c r="U158" s="37">
        <f t="shared" si="16"/>
        <v>72.11569407394191</v>
      </c>
      <c r="V158" s="315">
        <f t="shared" si="16"/>
        <v>95.130906519179305</v>
      </c>
      <c r="W158" s="334">
        <f t="shared" si="18"/>
        <v>103.86112878805342</v>
      </c>
      <c r="X158" s="325"/>
      <c r="Y158" s="327"/>
      <c r="Z158" s="327"/>
      <c r="AA158" s="327"/>
      <c r="AB158" s="327"/>
      <c r="AC158" s="345"/>
      <c r="AD158" s="327"/>
      <c r="AE158" s="345"/>
      <c r="AF158" s="345"/>
      <c r="AG158" s="345"/>
      <c r="AH158" s="345"/>
      <c r="AI158" s="345"/>
      <c r="AJ158" s="345"/>
      <c r="AK158" s="345"/>
      <c r="AL158" s="345"/>
      <c r="AM158" s="345"/>
      <c r="AN158" s="345"/>
      <c r="AO158" s="345"/>
      <c r="AP158" s="345"/>
      <c r="AQ158" s="345"/>
      <c r="AR158" s="292"/>
      <c r="AS158" s="292"/>
      <c r="AT158" s="345"/>
      <c r="AU158" s="345"/>
      <c r="AV158" s="345"/>
      <c r="AW158" s="345"/>
      <c r="AX158" s="292"/>
      <c r="AY158" s="292"/>
      <c r="AZ158" s="345"/>
      <c r="BA158" s="345"/>
      <c r="BB158" s="46"/>
      <c r="BC158" s="46"/>
      <c r="BD158" s="292"/>
      <c r="BE158" s="292"/>
      <c r="BF158" s="347"/>
      <c r="BG158" s="6"/>
      <c r="BH158" s="46"/>
      <c r="BI158" s="292"/>
      <c r="BJ158" s="292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  <c r="BZ158" s="206"/>
      <c r="CA158" s="206"/>
      <c r="CB158" s="206"/>
      <c r="CC158" s="206"/>
      <c r="CD158" s="206"/>
      <c r="CE158" s="206"/>
      <c r="CF158" s="206"/>
      <c r="CG158" s="206"/>
      <c r="CH158" s="206"/>
      <c r="CI158" s="206"/>
      <c r="CJ158" s="206"/>
      <c r="CK158" s="206"/>
      <c r="CL158" s="206"/>
      <c r="CM158" s="206"/>
      <c r="CN158" s="206"/>
      <c r="CO158" s="206"/>
      <c r="CP158" s="206"/>
      <c r="CQ158" s="206"/>
      <c r="CR158" s="206"/>
      <c r="CS158" s="206"/>
      <c r="CT158" s="206"/>
      <c r="CU158" s="206"/>
      <c r="CV158" s="206"/>
      <c r="CW158" s="206"/>
      <c r="CX158" s="206"/>
      <c r="CY158" s="206"/>
      <c r="CZ158" s="206"/>
      <c r="DA158" s="206"/>
      <c r="DB158" s="206"/>
      <c r="DC158" s="206"/>
      <c r="DD158" s="206"/>
      <c r="DE158" s="206"/>
      <c r="DF158" s="206"/>
      <c r="DG158" s="206"/>
      <c r="DH158" s="206"/>
      <c r="DI158" s="206"/>
    </row>
    <row r="159" spans="1:113" ht="13.5" thickBot="1">
      <c r="A159" s="35"/>
      <c r="B159" s="130" t="s">
        <v>187</v>
      </c>
      <c r="C159" s="448">
        <f>+sum!H159/население!F159</f>
        <v>41.384308760082533</v>
      </c>
      <c r="D159" s="448">
        <f>+sum!I159/население!G159</f>
        <v>42.495331151328458</v>
      </c>
      <c r="E159" s="448">
        <f>+sum!J159/население!H159</f>
        <v>62.52425190690397</v>
      </c>
      <c r="F159" s="448">
        <f>+sum!K159/население!I159</f>
        <v>73.974515648286143</v>
      </c>
      <c r="G159" s="448">
        <f>+sum!L159/население!J159</f>
        <v>60.363993156888398</v>
      </c>
      <c r="H159" s="448">
        <f>+sum!M159/население!K159</f>
        <v>108.33106483139743</v>
      </c>
      <c r="I159" s="448">
        <f>+sum!N159/население!L159</f>
        <v>70.069433444215633</v>
      </c>
      <c r="J159" s="448">
        <f>+sum!O159/население!M159</f>
        <v>72.977812399269368</v>
      </c>
      <c r="K159" s="448"/>
      <c r="L159" s="300">
        <f t="shared" si="20"/>
        <v>102.6846464868771</v>
      </c>
      <c r="M159" s="37">
        <f t="shared" si="20"/>
        <v>151.08202548307895</v>
      </c>
      <c r="N159" s="37">
        <f t="shared" si="20"/>
        <v>178.75015401885528</v>
      </c>
      <c r="O159" s="315">
        <f t="shared" si="19"/>
        <v>145.86203071999316</v>
      </c>
      <c r="P159" s="306">
        <f t="shared" si="17"/>
        <v>261.76845301301432</v>
      </c>
      <c r="Q159" s="306">
        <f t="shared" si="17"/>
        <v>169.31401186480974</v>
      </c>
      <c r="R159" s="300">
        <f t="shared" si="16"/>
        <v>65.796727784270644</v>
      </c>
      <c r="S159" s="37">
        <f t="shared" si="16"/>
        <v>61.751826649884123</v>
      </c>
      <c r="T159" s="37">
        <f t="shared" si="16"/>
        <v>98.493548193923047</v>
      </c>
      <c r="U159" s="37">
        <f t="shared" si="16"/>
        <v>99.467518443177354</v>
      </c>
      <c r="V159" s="315">
        <f t="shared" si="16"/>
        <v>86.202841432222769</v>
      </c>
      <c r="W159" s="334">
        <f t="shared" si="18"/>
        <v>166.01367632610447</v>
      </c>
      <c r="X159" s="325"/>
      <c r="Y159" s="327"/>
      <c r="Z159" s="327"/>
      <c r="AA159" s="327"/>
      <c r="AB159" s="327"/>
      <c r="AC159" s="345"/>
      <c r="AD159" s="327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/>
      <c r="AP159" s="345"/>
      <c r="AQ159" s="345"/>
      <c r="AR159" s="292"/>
      <c r="AS159" s="292"/>
      <c r="AT159" s="345"/>
      <c r="AU159" s="345"/>
      <c r="AV159" s="345"/>
      <c r="AW159" s="345"/>
      <c r="AX159" s="292"/>
      <c r="AY159" s="292"/>
      <c r="AZ159" s="345"/>
      <c r="BA159" s="345"/>
      <c r="BB159" s="46"/>
      <c r="BC159" s="46"/>
      <c r="BD159" s="292"/>
      <c r="BE159" s="292"/>
      <c r="BF159" s="347"/>
      <c r="BG159" s="6"/>
      <c r="BH159" s="46"/>
      <c r="BI159" s="292"/>
      <c r="BJ159" s="292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  <c r="BZ159" s="20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6"/>
      <c r="CQ159" s="206"/>
      <c r="CR159" s="206"/>
      <c r="CS159" s="206"/>
      <c r="CT159" s="206"/>
      <c r="CU159" s="206"/>
      <c r="CV159" s="206"/>
      <c r="CW159" s="206"/>
      <c r="CX159" s="206"/>
      <c r="CY159" s="206"/>
      <c r="CZ159" s="206"/>
      <c r="DA159" s="206"/>
      <c r="DB159" s="206"/>
      <c r="DC159" s="206"/>
      <c r="DD159" s="206"/>
      <c r="DE159" s="206"/>
      <c r="DF159" s="206"/>
      <c r="DG159" s="206"/>
      <c r="DH159" s="206"/>
      <c r="DI159" s="206"/>
    </row>
    <row r="160" spans="1:113" ht="13.5" thickBot="1">
      <c r="A160" s="35"/>
      <c r="B160" s="130" t="s">
        <v>188</v>
      </c>
      <c r="C160" s="448">
        <f>+sum!H160/население!F160</f>
        <v>30.06858628274345</v>
      </c>
      <c r="D160" s="448">
        <f>+sum!I160/население!G160</f>
        <v>50.434328720563244</v>
      </c>
      <c r="E160" s="448">
        <f>+sum!J160/население!H160</f>
        <v>54.340378471368886</v>
      </c>
      <c r="F160" s="448">
        <f>+sum!K160/население!I160</f>
        <v>41.268946850393704</v>
      </c>
      <c r="G160" s="448">
        <f>+sum!L160/население!J160</f>
        <v>53.916851714779177</v>
      </c>
      <c r="H160" s="448">
        <f>+sum!M160/население!K160</f>
        <v>42.955050629785134</v>
      </c>
      <c r="I160" s="448">
        <f>+sum!N160/население!L160</f>
        <v>44.200199451508354</v>
      </c>
      <c r="J160" s="448">
        <f>+sum!O160/население!M160</f>
        <v>45.042073628850488</v>
      </c>
      <c r="K160" s="448"/>
      <c r="L160" s="300">
        <f t="shared" si="20"/>
        <v>167.73096096475882</v>
      </c>
      <c r="M160" s="37">
        <f t="shared" si="20"/>
        <v>180.72142787289994</v>
      </c>
      <c r="N160" s="37">
        <f t="shared" si="20"/>
        <v>137.24937535250271</v>
      </c>
      <c r="O160" s="315">
        <f t="shared" si="19"/>
        <v>179.31289222507411</v>
      </c>
      <c r="P160" s="306">
        <f t="shared" si="17"/>
        <v>142.85690130512489</v>
      </c>
      <c r="Q160" s="306">
        <f t="shared" si="17"/>
        <v>146.99793011843437</v>
      </c>
      <c r="R160" s="300">
        <f t="shared" si="16"/>
        <v>47.805911123778785</v>
      </c>
      <c r="S160" s="37">
        <f t="shared" si="16"/>
        <v>73.288331682011915</v>
      </c>
      <c r="T160" s="37">
        <f t="shared" si="16"/>
        <v>85.601610936744351</v>
      </c>
      <c r="U160" s="37">
        <f t="shared" si="16"/>
        <v>55.490998433690265</v>
      </c>
      <c r="V160" s="315">
        <f t="shared" si="16"/>
        <v>76.995996716353716</v>
      </c>
      <c r="W160" s="334">
        <f t="shared" si="18"/>
        <v>65.827155700197409</v>
      </c>
      <c r="X160" s="325"/>
      <c r="Y160" s="327"/>
      <c r="Z160" s="327"/>
      <c r="AA160" s="327"/>
      <c r="AB160" s="327"/>
      <c r="AC160" s="345"/>
      <c r="AD160" s="327"/>
      <c r="AE160" s="345"/>
      <c r="AF160" s="345"/>
      <c r="AG160" s="345"/>
      <c r="AH160" s="345"/>
      <c r="AI160" s="345"/>
      <c r="AJ160" s="345"/>
      <c r="AK160" s="345"/>
      <c r="AL160" s="345"/>
      <c r="AM160" s="345"/>
      <c r="AN160" s="345"/>
      <c r="AO160" s="345"/>
      <c r="AP160" s="345"/>
      <c r="AQ160" s="345"/>
      <c r="AR160" s="292"/>
      <c r="AS160" s="292"/>
      <c r="AT160" s="345"/>
      <c r="AU160" s="345"/>
      <c r="AV160" s="345"/>
      <c r="AW160" s="345"/>
      <c r="AX160" s="292"/>
      <c r="AY160" s="292"/>
      <c r="AZ160" s="345"/>
      <c r="BA160" s="345"/>
      <c r="BB160" s="46"/>
      <c r="BC160" s="46"/>
      <c r="BD160" s="292"/>
      <c r="BE160" s="292"/>
      <c r="BF160" s="347"/>
      <c r="BG160" s="6"/>
      <c r="BH160" s="46"/>
      <c r="BI160" s="292"/>
      <c r="BJ160" s="292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  <c r="BZ160" s="20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6"/>
      <c r="CQ160" s="206"/>
      <c r="CR160" s="206"/>
      <c r="CS160" s="206"/>
      <c r="CT160" s="206"/>
      <c r="CU160" s="206"/>
      <c r="CV160" s="206"/>
      <c r="CW160" s="206"/>
      <c r="CX160" s="206"/>
      <c r="CY160" s="206"/>
      <c r="CZ160" s="206"/>
      <c r="DA160" s="206"/>
      <c r="DB160" s="206"/>
      <c r="DC160" s="206"/>
      <c r="DD160" s="206"/>
      <c r="DE160" s="206"/>
      <c r="DF160" s="206"/>
      <c r="DG160" s="206"/>
      <c r="DH160" s="206"/>
      <c r="DI160" s="206"/>
    </row>
    <row r="161" spans="1:113" ht="13.5" thickBot="1">
      <c r="A161" s="56"/>
      <c r="B161" s="131" t="s">
        <v>189</v>
      </c>
      <c r="C161" s="449">
        <f>+sum!H161/население!F161</f>
        <v>37.445902343844764</v>
      </c>
      <c r="D161" s="449">
        <f>+sum!I161/население!G161</f>
        <v>44.165860925919027</v>
      </c>
      <c r="E161" s="449">
        <f>+sum!J161/население!H161</f>
        <v>40.314158774257599</v>
      </c>
      <c r="F161" s="449">
        <f>+sum!K161/население!I161</f>
        <v>35.059621083908318</v>
      </c>
      <c r="G161" s="449">
        <f>+sum!L161/население!J161</f>
        <v>34.275373122738358</v>
      </c>
      <c r="H161" s="449">
        <f>+sum!M161/население!K161</f>
        <v>33.407085572029558</v>
      </c>
      <c r="I161" s="449">
        <f>+sum!N161/население!L161</f>
        <v>42.623536096849335</v>
      </c>
      <c r="J161" s="449">
        <f>+sum!O161/население!M161</f>
        <v>45.571408097162674</v>
      </c>
      <c r="K161" s="449"/>
      <c r="L161" s="299">
        <f t="shared" si="20"/>
        <v>117.94577820656755</v>
      </c>
      <c r="M161" s="25">
        <f t="shared" si="20"/>
        <v>107.65973377827898</v>
      </c>
      <c r="N161" s="25">
        <f t="shared" si="20"/>
        <v>93.627390153334915</v>
      </c>
      <c r="O161" s="314">
        <f t="shared" si="19"/>
        <v>91.533040939985341</v>
      </c>
      <c r="P161" s="310">
        <f t="shared" si="17"/>
        <v>89.21426239183927</v>
      </c>
      <c r="Q161" s="310">
        <f t="shared" si="17"/>
        <v>113.82697018611346</v>
      </c>
      <c r="R161" s="299">
        <f t="shared" si="16"/>
        <v>59.535073001649977</v>
      </c>
      <c r="S161" s="25">
        <f t="shared" si="16"/>
        <v>64.179346621116579</v>
      </c>
      <c r="T161" s="25">
        <f t="shared" si="16"/>
        <v>63.506310256090579</v>
      </c>
      <c r="U161" s="25">
        <f t="shared" si="16"/>
        <v>47.141822777926564</v>
      </c>
      <c r="V161" s="314">
        <f t="shared" si="16"/>
        <v>48.946969870771689</v>
      </c>
      <c r="W161" s="333">
        <f t="shared" si="18"/>
        <v>51.195223639544537</v>
      </c>
      <c r="X161" s="323"/>
      <c r="Y161" s="324"/>
      <c r="Z161" s="324"/>
      <c r="AA161" s="324"/>
      <c r="AB161" s="324"/>
      <c r="AC161" s="344"/>
      <c r="AD161" s="324"/>
      <c r="AE161" s="344"/>
      <c r="AF161" s="344"/>
      <c r="AG161" s="344"/>
      <c r="AH161" s="344"/>
      <c r="AI161" s="344"/>
      <c r="AJ161" s="344"/>
      <c r="AK161" s="344"/>
      <c r="AL161" s="344"/>
      <c r="AM161" s="344"/>
      <c r="AN161" s="344"/>
      <c r="AO161" s="344"/>
      <c r="AP161" s="344"/>
      <c r="AQ161" s="344"/>
      <c r="AR161" s="343"/>
      <c r="AS161" s="343"/>
      <c r="AT161" s="344"/>
      <c r="AU161" s="344"/>
      <c r="AV161" s="344"/>
      <c r="AW161" s="344"/>
      <c r="AX161" s="343"/>
      <c r="AY161" s="343"/>
      <c r="AZ161" s="344"/>
      <c r="BA161" s="344"/>
      <c r="BB161" s="93"/>
      <c r="BC161" s="93"/>
      <c r="BD161" s="343"/>
      <c r="BE161" s="343"/>
      <c r="BF161" s="93"/>
      <c r="BG161" s="26"/>
      <c r="BH161" s="93"/>
      <c r="BI161" s="343"/>
      <c r="BJ161" s="343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6"/>
      <c r="DB161" s="206"/>
      <c r="DC161" s="206"/>
      <c r="DD161" s="206"/>
      <c r="DE161" s="206"/>
      <c r="DF161" s="206"/>
      <c r="DG161" s="206"/>
      <c r="DH161" s="206"/>
      <c r="DI161" s="206"/>
    </row>
    <row r="162" spans="1:113" ht="13.5" thickBot="1">
      <c r="A162" s="35"/>
      <c r="B162" s="130" t="s">
        <v>190</v>
      </c>
      <c r="C162" s="448">
        <f>+sum!H162/население!F162</f>
        <v>69.468860055607038</v>
      </c>
      <c r="D162" s="448">
        <f>+sum!I162/население!G162</f>
        <v>92.335089259584436</v>
      </c>
      <c r="E162" s="448">
        <f>+sum!J162/население!H162</f>
        <v>62.520211597963872</v>
      </c>
      <c r="F162" s="448">
        <f>+sum!K162/население!I162</f>
        <v>82.688600081866554</v>
      </c>
      <c r="G162" s="448">
        <f>+sum!L162/население!J162</f>
        <v>65.863393698314667</v>
      </c>
      <c r="H162" s="448">
        <f>+sum!M162/население!K162</f>
        <v>65.204223842195546</v>
      </c>
      <c r="I162" s="448">
        <f>+sum!N162/население!L162</f>
        <v>66.174217967271517</v>
      </c>
      <c r="J162" s="448">
        <f>+sum!O162/население!M162</f>
        <v>77.738836730020608</v>
      </c>
      <c r="K162" s="448"/>
      <c r="L162" s="300">
        <f t="shared" si="20"/>
        <v>132.91579735967153</v>
      </c>
      <c r="M162" s="37">
        <f t="shared" si="20"/>
        <v>89.997462960985615</v>
      </c>
      <c r="N162" s="37">
        <f t="shared" si="20"/>
        <v>119.02973507220018</v>
      </c>
      <c r="O162" s="315">
        <f t="shared" si="19"/>
        <v>94.809953187073546</v>
      </c>
      <c r="P162" s="306">
        <f t="shared" si="17"/>
        <v>93.861082202877924</v>
      </c>
      <c r="Q162" s="306">
        <f t="shared" si="17"/>
        <v>95.257382824911346</v>
      </c>
      <c r="R162" s="300">
        <f t="shared" si="16"/>
        <v>110.4482305373476</v>
      </c>
      <c r="S162" s="37">
        <f t="shared" si="16"/>
        <v>134.17616173773922</v>
      </c>
      <c r="T162" s="37">
        <f t="shared" si="16"/>
        <v>98.487183553784647</v>
      </c>
      <c r="U162" s="37">
        <f t="shared" si="16"/>
        <v>111.18463948839836</v>
      </c>
      <c r="V162" s="315">
        <f t="shared" si="16"/>
        <v>94.056264111082626</v>
      </c>
      <c r="W162" s="334">
        <f t="shared" si="18"/>
        <v>99.923257736646761</v>
      </c>
      <c r="X162" s="325"/>
      <c r="Y162" s="327"/>
      <c r="Z162" s="327"/>
      <c r="AA162" s="327"/>
      <c r="AB162" s="327"/>
      <c r="AC162" s="345"/>
      <c r="AD162" s="327"/>
      <c r="AE162" s="345"/>
      <c r="AF162" s="345"/>
      <c r="AG162" s="345"/>
      <c r="AH162" s="345"/>
      <c r="AI162" s="345"/>
      <c r="AJ162" s="345"/>
      <c r="AK162" s="345"/>
      <c r="AL162" s="345"/>
      <c r="AM162" s="345"/>
      <c r="AN162" s="345"/>
      <c r="AO162" s="345"/>
      <c r="AP162" s="345"/>
      <c r="AQ162" s="345"/>
      <c r="AR162" s="292"/>
      <c r="AS162" s="292"/>
      <c r="AT162" s="345"/>
      <c r="AU162" s="345"/>
      <c r="AV162" s="345"/>
      <c r="AW162" s="345"/>
      <c r="AX162" s="292"/>
      <c r="AY162" s="292"/>
      <c r="AZ162" s="345"/>
      <c r="BA162" s="345"/>
      <c r="BB162" s="46"/>
      <c r="BC162" s="46"/>
      <c r="BD162" s="292"/>
      <c r="BE162" s="292"/>
      <c r="BF162" s="347"/>
      <c r="BG162" s="6"/>
      <c r="BH162" s="46"/>
      <c r="BI162" s="292"/>
      <c r="BJ162" s="292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  <c r="BZ162" s="20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6"/>
      <c r="CZ162" s="206"/>
      <c r="DA162" s="206"/>
      <c r="DB162" s="206"/>
      <c r="DC162" s="206"/>
      <c r="DD162" s="206"/>
      <c r="DE162" s="206"/>
      <c r="DF162" s="206"/>
      <c r="DG162" s="206"/>
      <c r="DH162" s="206"/>
      <c r="DI162" s="206"/>
    </row>
    <row r="163" spans="1:113" ht="13.5" thickBot="1">
      <c r="A163" s="35"/>
      <c r="B163" s="130" t="s">
        <v>191</v>
      </c>
      <c r="C163" s="448">
        <f>+sum!H163/население!F163</f>
        <v>13.767161270983214</v>
      </c>
      <c r="D163" s="448">
        <f>+sum!I163/население!G163</f>
        <v>13.84656862745098</v>
      </c>
      <c r="E163" s="448">
        <f>+sum!J163/население!H163</f>
        <v>15.436252817900977</v>
      </c>
      <c r="F163" s="448">
        <f>+sum!K163/население!I163</f>
        <v>22.812847014606646</v>
      </c>
      <c r="G163" s="448">
        <f>+sum!L163/население!J163</f>
        <v>20.851389131574351</v>
      </c>
      <c r="H163" s="448">
        <f>+sum!M163/население!K163</f>
        <v>18.999643684304292</v>
      </c>
      <c r="I163" s="448">
        <f>+sum!N163/население!L163</f>
        <v>21.952367816091954</v>
      </c>
      <c r="J163" s="448">
        <f>+sum!O163/население!M163</f>
        <v>23.738419360937794</v>
      </c>
      <c r="K163" s="448"/>
      <c r="L163" s="300">
        <f t="shared" si="20"/>
        <v>100.57678816209649</v>
      </c>
      <c r="M163" s="37">
        <f t="shared" si="20"/>
        <v>112.12371609560263</v>
      </c>
      <c r="N163" s="37">
        <f t="shared" si="20"/>
        <v>165.70479974465653</v>
      </c>
      <c r="O163" s="315">
        <f t="shared" si="19"/>
        <v>151.45743353440938</v>
      </c>
      <c r="P163" s="306">
        <f t="shared" si="17"/>
        <v>138.00698132555098</v>
      </c>
      <c r="Q163" s="306">
        <f t="shared" si="17"/>
        <v>159.45457007437361</v>
      </c>
      <c r="R163" s="300">
        <f t="shared" si="16"/>
        <v>21.888348256834085</v>
      </c>
      <c r="S163" s="37">
        <f t="shared" si="16"/>
        <v>20.121055240943729</v>
      </c>
      <c r="T163" s="37">
        <f t="shared" si="16"/>
        <v>24.316505427642387</v>
      </c>
      <c r="U163" s="37">
        <f t="shared" si="16"/>
        <v>30.674581121361381</v>
      </c>
      <c r="V163" s="315">
        <f t="shared" si="16"/>
        <v>29.776840413440446</v>
      </c>
      <c r="W163" s="334">
        <f t="shared" si="18"/>
        <v>29.116308436795041</v>
      </c>
      <c r="X163" s="325"/>
      <c r="Y163" s="327"/>
      <c r="Z163" s="327"/>
      <c r="AA163" s="327"/>
      <c r="AB163" s="327"/>
      <c r="AC163" s="345"/>
      <c r="AD163" s="327"/>
      <c r="AE163" s="345"/>
      <c r="AF163" s="345"/>
      <c r="AG163" s="345"/>
      <c r="AH163" s="345"/>
      <c r="AI163" s="345"/>
      <c r="AJ163" s="345"/>
      <c r="AK163" s="345"/>
      <c r="AL163" s="345"/>
      <c r="AM163" s="345"/>
      <c r="AN163" s="345"/>
      <c r="AO163" s="345"/>
      <c r="AP163" s="345"/>
      <c r="AQ163" s="345"/>
      <c r="AR163" s="292"/>
      <c r="AS163" s="292"/>
      <c r="AT163" s="345"/>
      <c r="AU163" s="345"/>
      <c r="AV163" s="345"/>
      <c r="AW163" s="345"/>
      <c r="AX163" s="292"/>
      <c r="AY163" s="292"/>
      <c r="AZ163" s="345"/>
      <c r="BA163" s="345"/>
      <c r="BB163" s="46"/>
      <c r="BC163" s="46"/>
      <c r="BD163" s="292"/>
      <c r="BE163" s="292"/>
      <c r="BF163" s="347"/>
      <c r="BG163" s="6"/>
      <c r="BH163" s="46"/>
      <c r="BI163" s="292"/>
      <c r="BJ163" s="292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  <c r="BZ163" s="20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</row>
    <row r="164" spans="1:113" ht="13.5" thickBot="1">
      <c r="A164" s="35"/>
      <c r="B164" s="130" t="s">
        <v>192</v>
      </c>
      <c r="C164" s="448">
        <f>+sum!H164/население!F164</f>
        <v>16.529520470053072</v>
      </c>
      <c r="D164" s="448">
        <f>+sum!I164/население!G164</f>
        <v>18.746867042787958</v>
      </c>
      <c r="E164" s="448">
        <f>+sum!J164/население!H164</f>
        <v>19.298290857605178</v>
      </c>
      <c r="F164" s="448">
        <f>+sum!K164/население!I164</f>
        <v>24.089828677265011</v>
      </c>
      <c r="G164" s="448">
        <f>+sum!L164/население!J164</f>
        <v>25.117438094243028</v>
      </c>
      <c r="H164" s="448">
        <f>+sum!M164/население!K164</f>
        <v>25.321517511789327</v>
      </c>
      <c r="I164" s="448">
        <f>+sum!N164/население!L164</f>
        <v>24.272108476041272</v>
      </c>
      <c r="J164" s="448">
        <f>+sum!O164/население!M164</f>
        <v>30.510836083608361</v>
      </c>
      <c r="K164" s="448"/>
      <c r="L164" s="300">
        <f t="shared" si="20"/>
        <v>113.41446399943729</v>
      </c>
      <c r="M164" s="37">
        <f t="shared" si="20"/>
        <v>116.75045802186672</v>
      </c>
      <c r="N164" s="37">
        <f t="shared" si="20"/>
        <v>145.73821860657802</v>
      </c>
      <c r="O164" s="315">
        <f t="shared" si="19"/>
        <v>151.95503184589589</v>
      </c>
      <c r="P164" s="306">
        <f t="shared" si="17"/>
        <v>153.18966788942805</v>
      </c>
      <c r="Q164" s="306">
        <f t="shared" si="17"/>
        <v>146.84097170281274</v>
      </c>
      <c r="R164" s="300">
        <f t="shared" si="16"/>
        <v>26.280210818010591</v>
      </c>
      <c r="S164" s="37">
        <f t="shared" si="16"/>
        <v>27.241893461947477</v>
      </c>
      <c r="T164" s="37">
        <f t="shared" si="16"/>
        <v>30.400317999390523</v>
      </c>
      <c r="U164" s="37">
        <f t="shared" si="16"/>
        <v>32.39163456833468</v>
      </c>
      <c r="V164" s="315">
        <f t="shared" si="16"/>
        <v>35.868974532454764</v>
      </c>
      <c r="W164" s="334">
        <f t="shared" si="18"/>
        <v>38.804365292914781</v>
      </c>
      <c r="X164" s="325"/>
      <c r="Y164" s="327"/>
      <c r="Z164" s="327"/>
      <c r="AA164" s="327"/>
      <c r="AB164" s="327"/>
      <c r="AC164" s="345"/>
      <c r="AD164" s="327"/>
      <c r="AE164" s="345"/>
      <c r="AF164" s="345"/>
      <c r="AG164" s="345"/>
      <c r="AH164" s="345"/>
      <c r="AI164" s="345"/>
      <c r="AJ164" s="345"/>
      <c r="AK164" s="345"/>
      <c r="AL164" s="345"/>
      <c r="AM164" s="345"/>
      <c r="AN164" s="345"/>
      <c r="AO164" s="345"/>
      <c r="AP164" s="345"/>
      <c r="AQ164" s="345"/>
      <c r="AR164" s="292"/>
      <c r="AS164" s="292"/>
      <c r="AT164" s="345"/>
      <c r="AU164" s="345"/>
      <c r="AV164" s="345"/>
      <c r="AW164" s="345"/>
      <c r="AX164" s="292"/>
      <c r="AY164" s="292"/>
      <c r="AZ164" s="345"/>
      <c r="BA164" s="345"/>
      <c r="BB164" s="46"/>
      <c r="BC164" s="46"/>
      <c r="BD164" s="292"/>
      <c r="BE164" s="292"/>
      <c r="BF164" s="347"/>
      <c r="BG164" s="6"/>
      <c r="BH164" s="46"/>
      <c r="BI164" s="292"/>
      <c r="BJ164" s="292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06"/>
      <c r="DD164" s="206"/>
      <c r="DE164" s="206"/>
      <c r="DF164" s="206"/>
      <c r="DG164" s="206"/>
      <c r="DH164" s="206"/>
      <c r="DI164" s="206"/>
    </row>
    <row r="165" spans="1:113" ht="13.5" thickBot="1">
      <c r="A165" s="35"/>
      <c r="B165" s="130" t="s">
        <v>193</v>
      </c>
      <c r="C165" s="448">
        <f>+sum!H165/население!F165</f>
        <v>21.863750523231477</v>
      </c>
      <c r="D165" s="448">
        <f>+sum!I165/население!G165</f>
        <v>32.390147614143494</v>
      </c>
      <c r="E165" s="448">
        <f>+sum!J165/население!H165</f>
        <v>31.719438182764002</v>
      </c>
      <c r="F165" s="448">
        <f>+sum!K165/население!I165</f>
        <v>34.901938325991189</v>
      </c>
      <c r="G165" s="448">
        <f>+sum!L165/население!J165</f>
        <v>37.610500937583716</v>
      </c>
      <c r="H165" s="448">
        <f>+sum!M165/население!K165</f>
        <v>38.992286995515698</v>
      </c>
      <c r="I165" s="448">
        <f>+sum!N165/население!L165</f>
        <v>37.79285584439193</v>
      </c>
      <c r="J165" s="448">
        <f>+sum!O165/население!M165</f>
        <v>52.668417657358766</v>
      </c>
      <c r="K165" s="448"/>
      <c r="L165" s="300">
        <f t="shared" si="20"/>
        <v>148.14543177176819</v>
      </c>
      <c r="M165" s="37">
        <f t="shared" si="20"/>
        <v>145.07775392451674</v>
      </c>
      <c r="N165" s="37">
        <f t="shared" si="20"/>
        <v>159.63381163220782</v>
      </c>
      <c r="O165" s="315">
        <f t="shared" si="19"/>
        <v>172.0221830084478</v>
      </c>
      <c r="P165" s="306">
        <f t="shared" si="17"/>
        <v>178.34216940082709</v>
      </c>
      <c r="Q165" s="306">
        <f t="shared" si="17"/>
        <v>172.85623436031651</v>
      </c>
      <c r="R165" s="300">
        <f t="shared" si="16"/>
        <v>34.761079370929124</v>
      </c>
      <c r="S165" s="37">
        <f t="shared" si="16"/>
        <v>47.06754192619627</v>
      </c>
      <c r="T165" s="37">
        <f t="shared" si="16"/>
        <v>49.967171426376673</v>
      </c>
      <c r="U165" s="37">
        <f t="shared" si="16"/>
        <v>46.929799590024061</v>
      </c>
      <c r="V165" s="315">
        <f t="shared" si="16"/>
        <v>53.709701412273468</v>
      </c>
      <c r="W165" s="334">
        <f t="shared" si="18"/>
        <v>59.754355064845463</v>
      </c>
      <c r="X165" s="325"/>
      <c r="Y165" s="327"/>
      <c r="Z165" s="327"/>
      <c r="AA165" s="327"/>
      <c r="AB165" s="327"/>
      <c r="AC165" s="345"/>
      <c r="AD165" s="327"/>
      <c r="AE165" s="345"/>
      <c r="AF165" s="345"/>
      <c r="AG165" s="345"/>
      <c r="AH165" s="345"/>
      <c r="AI165" s="345"/>
      <c r="AJ165" s="345"/>
      <c r="AK165" s="345"/>
      <c r="AL165" s="345"/>
      <c r="AM165" s="345"/>
      <c r="AN165" s="345"/>
      <c r="AO165" s="345"/>
      <c r="AP165" s="345"/>
      <c r="AQ165" s="345"/>
      <c r="AR165" s="292"/>
      <c r="AS165" s="292"/>
      <c r="AT165" s="345"/>
      <c r="AU165" s="345"/>
      <c r="AV165" s="345"/>
      <c r="AW165" s="345"/>
      <c r="AX165" s="292"/>
      <c r="AY165" s="292"/>
      <c r="AZ165" s="345"/>
      <c r="BA165" s="345"/>
      <c r="BB165" s="46"/>
      <c r="BC165" s="46"/>
      <c r="BD165" s="292"/>
      <c r="BE165" s="292"/>
      <c r="BF165" s="347"/>
      <c r="BG165" s="6"/>
      <c r="BH165" s="46"/>
      <c r="BI165" s="292"/>
      <c r="BJ165" s="292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  <c r="BZ165" s="20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6"/>
      <c r="DB165" s="206"/>
      <c r="DC165" s="206"/>
      <c r="DD165" s="206"/>
      <c r="DE165" s="206"/>
      <c r="DF165" s="206"/>
      <c r="DG165" s="206"/>
      <c r="DH165" s="206"/>
      <c r="DI165" s="206"/>
    </row>
    <row r="166" spans="1:113" ht="13.5" thickBot="1">
      <c r="A166" s="35"/>
      <c r="B166" s="130" t="s">
        <v>194</v>
      </c>
      <c r="C166" s="448">
        <f>+sum!H166/население!F166</f>
        <v>6.4252256967159491</v>
      </c>
      <c r="D166" s="448">
        <f>+sum!I166/население!G166</f>
        <v>10.373758036236119</v>
      </c>
      <c r="E166" s="448">
        <f>+sum!J166/население!H166</f>
        <v>9.62498147873759</v>
      </c>
      <c r="F166" s="448">
        <f>+sum!K166/население!I166</f>
        <v>18.719855486978776</v>
      </c>
      <c r="G166" s="448">
        <f>+sum!L166/население!J166</f>
        <v>19.880441446965051</v>
      </c>
      <c r="H166" s="448">
        <f>+sum!M166/население!K166</f>
        <v>18.188023580515047</v>
      </c>
      <c r="I166" s="448">
        <f>+sum!N166/население!L166</f>
        <v>19.87561635120089</v>
      </c>
      <c r="J166" s="448">
        <f>+sum!O166/население!M166</f>
        <v>27.727567742982313</v>
      </c>
      <c r="K166" s="448"/>
      <c r="L166" s="300">
        <f t="shared" si="20"/>
        <v>161.4535975216923</v>
      </c>
      <c r="M166" s="37">
        <f t="shared" si="20"/>
        <v>149.79989704730676</v>
      </c>
      <c r="N166" s="37">
        <f t="shared" si="20"/>
        <v>291.34938398423634</v>
      </c>
      <c r="O166" s="315">
        <f t="shared" si="19"/>
        <v>309.41234417845135</v>
      </c>
      <c r="P166" s="306">
        <f t="shared" si="17"/>
        <v>283.07213534633155</v>
      </c>
      <c r="Q166" s="306">
        <f t="shared" si="17"/>
        <v>309.33724804966278</v>
      </c>
      <c r="R166" s="300">
        <f t="shared" si="16"/>
        <v>10.215437657064227</v>
      </c>
      <c r="S166" s="37">
        <f t="shared" si="16"/>
        <v>15.074562089663093</v>
      </c>
      <c r="T166" s="37">
        <f t="shared" si="16"/>
        <v>15.162093879238864</v>
      </c>
      <c r="U166" s="37">
        <f t="shared" si="16"/>
        <v>25.171068098068933</v>
      </c>
      <c r="V166" s="315">
        <f t="shared" si="16"/>
        <v>28.39027791288115</v>
      </c>
      <c r="W166" s="334">
        <f t="shared" si="18"/>
        <v>27.87252820238184</v>
      </c>
      <c r="X166" s="325"/>
      <c r="Y166" s="329"/>
      <c r="Z166" s="329"/>
      <c r="AA166" s="329"/>
      <c r="AB166" s="327"/>
      <c r="AC166" s="345"/>
      <c r="AD166" s="327"/>
      <c r="AE166" s="345"/>
      <c r="AF166" s="345"/>
      <c r="AG166" s="345"/>
      <c r="AH166" s="345"/>
      <c r="AI166" s="345"/>
      <c r="AJ166" s="345"/>
      <c r="AK166" s="345"/>
      <c r="AL166" s="345"/>
      <c r="AM166" s="345"/>
      <c r="AN166" s="345"/>
      <c r="AO166" s="345"/>
      <c r="AP166" s="345"/>
      <c r="AQ166" s="345"/>
      <c r="AR166" s="292"/>
      <c r="AS166" s="292"/>
      <c r="AT166" s="345"/>
      <c r="AU166" s="345"/>
      <c r="AV166" s="345"/>
      <c r="AW166" s="345"/>
      <c r="AX166" s="292"/>
      <c r="AY166" s="292"/>
      <c r="AZ166" s="345"/>
      <c r="BA166" s="345"/>
      <c r="BB166" s="46"/>
      <c r="BC166" s="46"/>
      <c r="BD166" s="292"/>
      <c r="BE166" s="292"/>
      <c r="BF166" s="347"/>
      <c r="BG166" s="6"/>
      <c r="BH166" s="46"/>
      <c r="BI166" s="292"/>
      <c r="BJ166" s="292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  <c r="BZ166" s="20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6"/>
      <c r="CZ166" s="206"/>
      <c r="DA166" s="206"/>
      <c r="DB166" s="206"/>
      <c r="DC166" s="206"/>
      <c r="DD166" s="206"/>
      <c r="DE166" s="206"/>
      <c r="DF166" s="206"/>
      <c r="DG166" s="206"/>
      <c r="DH166" s="206"/>
      <c r="DI166" s="206"/>
    </row>
    <row r="167" spans="1:113" ht="13.5" thickBot="1">
      <c r="A167" s="35"/>
      <c r="B167" s="130" t="s">
        <v>195</v>
      </c>
      <c r="C167" s="448">
        <f>+sum!H167/население!F167</f>
        <v>23.327719679478474</v>
      </c>
      <c r="D167" s="448">
        <f>+sum!I167/население!G167</f>
        <v>28.774090013859507</v>
      </c>
      <c r="E167" s="448">
        <f>+sum!J167/население!H167</f>
        <v>28.175186801805133</v>
      </c>
      <c r="F167" s="448">
        <f>+sum!K167/население!I167</f>
        <v>31.597179506413621</v>
      </c>
      <c r="G167" s="448">
        <f>+sum!L167/население!J167</f>
        <v>39.419851987487604</v>
      </c>
      <c r="H167" s="448">
        <f>+sum!M167/население!K167</f>
        <v>32.038935856666406</v>
      </c>
      <c r="I167" s="448">
        <f>+sum!N167/население!L167</f>
        <v>68.211210655672716</v>
      </c>
      <c r="J167" s="448">
        <f>+sum!O167/население!M167</f>
        <v>56.070053389419186</v>
      </c>
      <c r="K167" s="448"/>
      <c r="L167" s="300">
        <f t="shared" si="20"/>
        <v>123.34720413831207</v>
      </c>
      <c r="M167" s="37">
        <f t="shared" si="20"/>
        <v>120.77985842135699</v>
      </c>
      <c r="N167" s="37">
        <f t="shared" si="20"/>
        <v>135.44907063595178</v>
      </c>
      <c r="O167" s="315">
        <f t="shared" si="19"/>
        <v>168.98287757703753</v>
      </c>
      <c r="P167" s="306">
        <f t="shared" si="17"/>
        <v>137.34276773246395</v>
      </c>
      <c r="Q167" s="306">
        <f t="shared" si="17"/>
        <v>292.40410804352427</v>
      </c>
      <c r="R167" s="300">
        <f t="shared" ref="R167:V217" si="21">+C167/C$3*100</f>
        <v>37.08863739821367</v>
      </c>
      <c r="S167" s="37">
        <f t="shared" si="21"/>
        <v>41.812890272969845</v>
      </c>
      <c r="T167" s="37">
        <f t="shared" si="21"/>
        <v>44.383963574139983</v>
      </c>
      <c r="U167" s="37">
        <f t="shared" si="21"/>
        <v>42.486159020622097</v>
      </c>
      <c r="V167" s="315">
        <f t="shared" si="21"/>
        <v>56.293546408158932</v>
      </c>
      <c r="W167" s="334">
        <f t="shared" si="18"/>
        <v>49.09858068338557</v>
      </c>
      <c r="X167" s="325"/>
      <c r="Y167" s="327"/>
      <c r="Z167" s="327"/>
      <c r="AA167" s="327"/>
      <c r="AB167" s="327"/>
      <c r="AC167" s="345"/>
      <c r="AD167" s="327"/>
      <c r="AE167" s="345"/>
      <c r="AF167" s="345"/>
      <c r="AG167" s="345"/>
      <c r="AH167" s="345"/>
      <c r="AI167" s="345"/>
      <c r="AJ167" s="345"/>
      <c r="AK167" s="345"/>
      <c r="AL167" s="345"/>
      <c r="AM167" s="345"/>
      <c r="AN167" s="345"/>
      <c r="AO167" s="345"/>
      <c r="AP167" s="345"/>
      <c r="AQ167" s="345"/>
      <c r="AR167" s="292"/>
      <c r="AS167" s="292"/>
      <c r="AT167" s="345"/>
      <c r="AU167" s="345"/>
      <c r="AV167" s="345"/>
      <c r="AW167" s="345"/>
      <c r="AX167" s="292"/>
      <c r="AY167" s="292"/>
      <c r="AZ167" s="345"/>
      <c r="BA167" s="345"/>
      <c r="BB167" s="46"/>
      <c r="BC167" s="46"/>
      <c r="BD167" s="292"/>
      <c r="BE167" s="292"/>
      <c r="BF167" s="347"/>
      <c r="BG167" s="6"/>
      <c r="BH167" s="46"/>
      <c r="BI167" s="292"/>
      <c r="BJ167" s="292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  <c r="BZ167" s="20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6"/>
      <c r="CK167" s="206"/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6"/>
      <c r="CZ167" s="206"/>
      <c r="DA167" s="206"/>
      <c r="DB167" s="206"/>
      <c r="DC167" s="206"/>
      <c r="DD167" s="206"/>
      <c r="DE167" s="206"/>
      <c r="DF167" s="206"/>
      <c r="DG167" s="206"/>
      <c r="DH167" s="206"/>
      <c r="DI167" s="206"/>
    </row>
    <row r="168" spans="1:113" ht="13.5" thickBot="1">
      <c r="A168" s="35"/>
      <c r="B168" s="130" t="s">
        <v>196</v>
      </c>
      <c r="C168" s="448">
        <f>+sum!H168/население!F168</f>
        <v>26.420005630102281</v>
      </c>
      <c r="D168" s="448">
        <f>+sum!I168/население!G168</f>
        <v>31.214141617914059</v>
      </c>
      <c r="E168" s="448">
        <f>+sum!J168/население!H168</f>
        <v>32.217506902546276</v>
      </c>
      <c r="F168" s="448">
        <f>+sum!K168/население!I168</f>
        <v>30.121441534871661</v>
      </c>
      <c r="G168" s="448">
        <f>+sum!L168/население!J168</f>
        <v>44.391297468354431</v>
      </c>
      <c r="H168" s="448">
        <f>+sum!M168/население!K168</f>
        <v>39.615248226950357</v>
      </c>
      <c r="I168" s="448">
        <f>+sum!N168/население!L168</f>
        <v>11.377265965066945</v>
      </c>
      <c r="J168" s="448">
        <f>+sum!O168/население!M168</f>
        <v>16.024799909818508</v>
      </c>
      <c r="K168" s="448"/>
      <c r="L168" s="300">
        <f t="shared" si="20"/>
        <v>118.14585528456307</v>
      </c>
      <c r="M168" s="37">
        <f t="shared" si="20"/>
        <v>121.94360347084283</v>
      </c>
      <c r="N168" s="37">
        <f t="shared" si="20"/>
        <v>114.00997394395729</v>
      </c>
      <c r="O168" s="315">
        <f t="shared" si="19"/>
        <v>168.02152917702682</v>
      </c>
      <c r="P168" s="306">
        <f t="shared" si="17"/>
        <v>149.944132418404</v>
      </c>
      <c r="Q168" s="306">
        <f t="shared" si="17"/>
        <v>43.063071690279955</v>
      </c>
      <c r="R168" s="300">
        <f t="shared" si="21"/>
        <v>42.005049029101407</v>
      </c>
      <c r="S168" s="37">
        <f t="shared" si="21"/>
        <v>45.358636113466439</v>
      </c>
      <c r="T168" s="37">
        <f t="shared" si="21"/>
        <v>50.751771864760229</v>
      </c>
      <c r="U168" s="37">
        <f t="shared" si="21"/>
        <v>40.501854120275674</v>
      </c>
      <c r="V168" s="315">
        <f t="shared" si="21"/>
        <v>63.393022504153421</v>
      </c>
      <c r="W168" s="334">
        <f t="shared" si="18"/>
        <v>60.709021987025771</v>
      </c>
      <c r="X168" s="325"/>
      <c r="Y168" s="327"/>
      <c r="Z168" s="327"/>
      <c r="AA168" s="327"/>
      <c r="AB168" s="327"/>
      <c r="AC168" s="345"/>
      <c r="AD168" s="327"/>
      <c r="AE168" s="345"/>
      <c r="AF168" s="345"/>
      <c r="AG168" s="345"/>
      <c r="AH168" s="345"/>
      <c r="AI168" s="345"/>
      <c r="AJ168" s="345"/>
      <c r="AK168" s="345"/>
      <c r="AL168" s="345"/>
      <c r="AM168" s="345"/>
      <c r="AN168" s="345"/>
      <c r="AO168" s="345"/>
      <c r="AP168" s="345"/>
      <c r="AQ168" s="345"/>
      <c r="AR168" s="292"/>
      <c r="AS168" s="292"/>
      <c r="AT168" s="345"/>
      <c r="AU168" s="345"/>
      <c r="AV168" s="345"/>
      <c r="AW168" s="345"/>
      <c r="AX168" s="292"/>
      <c r="AY168" s="292"/>
      <c r="AZ168" s="345"/>
      <c r="BA168" s="345"/>
      <c r="BB168" s="46"/>
      <c r="BC168" s="46"/>
      <c r="BD168" s="292"/>
      <c r="BE168" s="292"/>
      <c r="BF168" s="347"/>
      <c r="BG168" s="6"/>
      <c r="BH168" s="46"/>
      <c r="BI168" s="292"/>
      <c r="BJ168" s="292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  <c r="BZ168" s="206"/>
      <c r="CA168" s="206"/>
      <c r="CB168" s="206"/>
      <c r="CC168" s="206"/>
      <c r="CD168" s="206"/>
      <c r="CE168" s="206"/>
      <c r="CF168" s="206"/>
      <c r="CG168" s="206"/>
      <c r="CH168" s="206"/>
      <c r="CI168" s="206"/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06"/>
      <c r="CU168" s="206"/>
      <c r="CV168" s="206"/>
      <c r="CW168" s="206"/>
      <c r="CX168" s="206"/>
      <c r="CY168" s="206"/>
      <c r="CZ168" s="206"/>
      <c r="DA168" s="206"/>
      <c r="DB168" s="206"/>
      <c r="DC168" s="206"/>
      <c r="DD168" s="206"/>
      <c r="DE168" s="206"/>
      <c r="DF168" s="206"/>
      <c r="DG168" s="206"/>
      <c r="DH168" s="206"/>
      <c r="DI168" s="206"/>
    </row>
    <row r="169" spans="1:113" ht="13.5" thickBot="1">
      <c r="A169" s="35"/>
      <c r="B169" s="130" t="s">
        <v>197</v>
      </c>
      <c r="C169" s="448">
        <f>+sum!H169/население!F169</f>
        <v>23.917397939717667</v>
      </c>
      <c r="D169" s="448">
        <f>+sum!I169/население!G169</f>
        <v>29.692813983599482</v>
      </c>
      <c r="E169" s="448">
        <f>+sum!J169/население!H169</f>
        <v>26.153643546971026</v>
      </c>
      <c r="F169" s="448">
        <f>+sum!K169/население!I169</f>
        <v>34.858183040215081</v>
      </c>
      <c r="G169" s="448">
        <f>+sum!L169/население!J169</f>
        <v>30.024885844748859</v>
      </c>
      <c r="H169" s="448">
        <f>+sum!M169/население!K169</f>
        <v>24.897921263500173</v>
      </c>
      <c r="I169" s="448">
        <f>+sum!N169/население!L169</f>
        <v>746.3199711953913</v>
      </c>
      <c r="J169" s="448">
        <f>+sum!O169/население!M169</f>
        <v>795.4231195371168</v>
      </c>
      <c r="K169" s="448"/>
      <c r="L169" s="300">
        <f t="shared" si="20"/>
        <v>124.14734269354216</v>
      </c>
      <c r="M169" s="37">
        <f t="shared" si="20"/>
        <v>109.34986996867167</v>
      </c>
      <c r="N169" s="37">
        <f t="shared" si="20"/>
        <v>145.74404426465199</v>
      </c>
      <c r="O169" s="315">
        <f t="shared" si="19"/>
        <v>125.53575401648934</v>
      </c>
      <c r="P169" s="306">
        <f t="shared" si="17"/>
        <v>104.09962373939614</v>
      </c>
      <c r="Q169" s="306">
        <f t="shared" si="17"/>
        <v>3120.4062125672908</v>
      </c>
      <c r="R169" s="300">
        <f t="shared" si="21"/>
        <v>38.026164232217099</v>
      </c>
      <c r="S169" s="37">
        <f t="shared" si="21"/>
        <v>43.147928306123347</v>
      </c>
      <c r="T169" s="37">
        <f t="shared" si="21"/>
        <v>41.199455772390223</v>
      </c>
      <c r="U169" s="37">
        <f t="shared" si="21"/>
        <v>46.870965413729962</v>
      </c>
      <c r="V169" s="315">
        <f t="shared" si="21"/>
        <v>42.877058626134342</v>
      </c>
      <c r="W169" s="334">
        <f t="shared" si="18"/>
        <v>38.155218434016312</v>
      </c>
      <c r="X169" s="325"/>
      <c r="Y169" s="327"/>
      <c r="Z169" s="327"/>
      <c r="AA169" s="327"/>
      <c r="AB169" s="327"/>
      <c r="AC169" s="345"/>
      <c r="AD169" s="327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292"/>
      <c r="AS169" s="292"/>
      <c r="AT169" s="345"/>
      <c r="AU169" s="345"/>
      <c r="AV169" s="345"/>
      <c r="AW169" s="345"/>
      <c r="AX169" s="292"/>
      <c r="AY169" s="292"/>
      <c r="AZ169" s="345"/>
      <c r="BA169" s="345"/>
      <c r="BB169" s="46"/>
      <c r="BC169" s="46"/>
      <c r="BD169" s="292"/>
      <c r="BE169" s="292"/>
      <c r="BF169" s="347"/>
      <c r="BG169" s="6"/>
      <c r="BH169" s="46"/>
      <c r="BI169" s="292"/>
      <c r="BJ169" s="292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6"/>
      <c r="CZ169" s="206"/>
      <c r="DA169" s="206"/>
      <c r="DB169" s="206"/>
      <c r="DC169" s="206"/>
      <c r="DD169" s="206"/>
      <c r="DE169" s="206"/>
      <c r="DF169" s="206"/>
      <c r="DG169" s="206"/>
      <c r="DH169" s="206"/>
      <c r="DI169" s="206"/>
    </row>
    <row r="170" spans="1:113" ht="13.5" thickBot="1">
      <c r="A170" s="35"/>
      <c r="B170" s="130" t="s">
        <v>189</v>
      </c>
      <c r="C170" s="448">
        <f>+sum!H170/население!F170</f>
        <v>53.790608048166838</v>
      </c>
      <c r="D170" s="448">
        <f>+sum!I170/население!G170</f>
        <v>60.147123936174289</v>
      </c>
      <c r="E170" s="448">
        <f>+sum!J170/население!H170</f>
        <v>54.752448701258444</v>
      </c>
      <c r="F170" s="448">
        <f>+sum!K170/население!I170</f>
        <v>38.778433215824521</v>
      </c>
      <c r="G170" s="448">
        <f>+sum!L170/население!J170</f>
        <v>34.832103437900841</v>
      </c>
      <c r="H170" s="448">
        <f>+sum!M170/население!K170</f>
        <v>34.604077081060268</v>
      </c>
      <c r="I170" s="448">
        <f>+sum!N170/население!L170</f>
        <v>1.4752866648660594</v>
      </c>
      <c r="J170" s="448">
        <f>+sum!O170/население!M170</f>
        <v>1.4272008469249347</v>
      </c>
      <c r="K170" s="448"/>
      <c r="L170" s="300">
        <f t="shared" si="20"/>
        <v>111.81714823211423</v>
      </c>
      <c r="M170" s="37">
        <f t="shared" si="20"/>
        <v>101.78812006034646</v>
      </c>
      <c r="N170" s="37">
        <f t="shared" si="20"/>
        <v>72.091457269083747</v>
      </c>
      <c r="O170" s="315">
        <f t="shared" si="19"/>
        <v>64.754991069649947</v>
      </c>
      <c r="P170" s="306">
        <f t="shared" si="17"/>
        <v>64.331076254192965</v>
      </c>
      <c r="Q170" s="306">
        <f t="shared" si="17"/>
        <v>2.7426473103724964</v>
      </c>
      <c r="R170" s="300">
        <f t="shared" si="21"/>
        <v>85.521447648521104</v>
      </c>
      <c r="S170" s="37">
        <f t="shared" si="21"/>
        <v>87.40241975216658</v>
      </c>
      <c r="T170" s="37">
        <f t="shared" si="21"/>
        <v>86.250739199923572</v>
      </c>
      <c r="U170" s="37">
        <f t="shared" si="21"/>
        <v>52.142207181614864</v>
      </c>
      <c r="V170" s="315">
        <f t="shared" si="21"/>
        <v>49.742008975519624</v>
      </c>
      <c r="W170" s="334">
        <f t="shared" si="18"/>
        <v>53.029572459567639</v>
      </c>
      <c r="X170" s="325"/>
      <c r="Y170" s="327"/>
      <c r="Z170" s="327"/>
      <c r="AA170" s="327"/>
      <c r="AB170" s="327"/>
      <c r="AC170" s="345"/>
      <c r="AD170" s="327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292"/>
      <c r="AS170" s="292"/>
      <c r="AT170" s="345"/>
      <c r="AU170" s="345"/>
      <c r="AV170" s="345"/>
      <c r="AW170" s="345"/>
      <c r="AX170" s="292"/>
      <c r="AY170" s="292"/>
      <c r="AZ170" s="345"/>
      <c r="BA170" s="345"/>
      <c r="BB170" s="46"/>
      <c r="BC170" s="46"/>
      <c r="BD170" s="292"/>
      <c r="BE170" s="292"/>
      <c r="BF170" s="347"/>
      <c r="BG170" s="6"/>
      <c r="BH170" s="46"/>
      <c r="BI170" s="292"/>
      <c r="BJ170" s="292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  <c r="BZ170" s="20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6"/>
      <c r="DB170" s="206"/>
      <c r="DC170" s="206"/>
      <c r="DD170" s="206"/>
      <c r="DE170" s="206"/>
      <c r="DF170" s="206"/>
      <c r="DG170" s="206"/>
      <c r="DH170" s="206"/>
      <c r="DI170" s="206"/>
    </row>
    <row r="171" spans="1:113" ht="13.5" thickBot="1">
      <c r="A171" s="35"/>
      <c r="B171" s="130" t="s">
        <v>198</v>
      </c>
      <c r="C171" s="448">
        <f>+sum!H171/население!F171</f>
        <v>69.247725980670836</v>
      </c>
      <c r="D171" s="448">
        <f>+sum!I171/население!G171</f>
        <v>98.655258634161584</v>
      </c>
      <c r="E171" s="448">
        <f>+sum!J171/население!H171</f>
        <v>94.361221568315571</v>
      </c>
      <c r="F171" s="448">
        <f>+sum!K171/население!I171</f>
        <v>27.018852592231433</v>
      </c>
      <c r="G171" s="448">
        <f>+sum!L171/население!J171</f>
        <v>29.072875166002657</v>
      </c>
      <c r="H171" s="448">
        <f>+sum!M171/население!K171</f>
        <v>27.374053508329126</v>
      </c>
      <c r="I171" s="448">
        <f>+sum!N171/население!L171</f>
        <v>131.90091965989936</v>
      </c>
      <c r="J171" s="448">
        <f>+sum!O171/население!M171</f>
        <v>135.75249821556031</v>
      </c>
      <c r="K171" s="448"/>
      <c r="L171" s="300">
        <f t="shared" si="20"/>
        <v>142.46714565283963</v>
      </c>
      <c r="M171" s="37">
        <f t="shared" si="20"/>
        <v>136.26616647982735</v>
      </c>
      <c r="N171" s="37">
        <f t="shared" si="20"/>
        <v>39.017674890541855</v>
      </c>
      <c r="O171" s="315">
        <f t="shared" si="19"/>
        <v>41.983869873384414</v>
      </c>
      <c r="P171" s="306">
        <f t="shared" si="17"/>
        <v>39.530617245063127</v>
      </c>
      <c r="Q171" s="306">
        <f t="shared" si="17"/>
        <v>190.47689695502342</v>
      </c>
      <c r="R171" s="300">
        <f t="shared" si="21"/>
        <v>110.09665045860919</v>
      </c>
      <c r="S171" s="37">
        <f t="shared" si="21"/>
        <v>143.36027662854866</v>
      </c>
      <c r="T171" s="37">
        <f t="shared" si="21"/>
        <v>148.64586525584792</v>
      </c>
      <c r="U171" s="37">
        <f t="shared" si="21"/>
        <v>36.330054951749254</v>
      </c>
      <c r="V171" s="315">
        <f t="shared" si="21"/>
        <v>41.517539129661515</v>
      </c>
      <c r="W171" s="334">
        <f t="shared" si="18"/>
        <v>41.949806973078879</v>
      </c>
      <c r="X171" s="325"/>
      <c r="Y171" s="327"/>
      <c r="Z171" s="327"/>
      <c r="AA171" s="327"/>
      <c r="AB171" s="327"/>
      <c r="AC171" s="345"/>
      <c r="AD171" s="327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292"/>
      <c r="AS171" s="292"/>
      <c r="AT171" s="345"/>
      <c r="AU171" s="345"/>
      <c r="AV171" s="345"/>
      <c r="AW171" s="345"/>
      <c r="AX171" s="292"/>
      <c r="AY171" s="292"/>
      <c r="AZ171" s="345"/>
      <c r="BA171" s="345"/>
      <c r="BB171" s="46"/>
      <c r="BC171" s="46"/>
      <c r="BD171" s="292"/>
      <c r="BE171" s="292"/>
      <c r="BF171" s="347"/>
      <c r="BG171" s="6"/>
      <c r="BH171" s="46"/>
      <c r="BI171" s="292"/>
      <c r="BJ171" s="292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  <c r="BZ171" s="20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06"/>
      <c r="CR171" s="206"/>
      <c r="CS171" s="206"/>
      <c r="CT171" s="206"/>
      <c r="CU171" s="206"/>
      <c r="CV171" s="206"/>
      <c r="CW171" s="206"/>
      <c r="CX171" s="206"/>
      <c r="CY171" s="206"/>
      <c r="CZ171" s="206"/>
      <c r="DA171" s="206"/>
      <c r="DB171" s="206"/>
      <c r="DC171" s="206"/>
      <c r="DD171" s="206"/>
      <c r="DE171" s="206"/>
      <c r="DF171" s="206"/>
      <c r="DG171" s="206"/>
      <c r="DH171" s="206"/>
      <c r="DI171" s="206"/>
    </row>
    <row r="172" spans="1:113" ht="13.5" thickBot="1">
      <c r="A172" s="35"/>
      <c r="B172" s="130" t="s">
        <v>199</v>
      </c>
      <c r="C172" s="448">
        <f>+sum!H172/население!F172</f>
        <v>11.35766712953779</v>
      </c>
      <c r="D172" s="448">
        <f>+sum!I172/население!G172</f>
        <v>14.226710426659935</v>
      </c>
      <c r="E172" s="448">
        <f>+sum!J172/население!H172</f>
        <v>13.929919531821508</v>
      </c>
      <c r="F172" s="448">
        <f>+sum!K172/население!I172</f>
        <v>24.634684701423211</v>
      </c>
      <c r="G172" s="448">
        <f>+sum!L172/население!J172</f>
        <v>27.598952642881361</v>
      </c>
      <c r="H172" s="448">
        <f>+sum!M172/население!K172</f>
        <v>15.801920354997897</v>
      </c>
      <c r="I172" s="448">
        <f>+sum!N172/население!L172</f>
        <v>20.742040720069177</v>
      </c>
      <c r="J172" s="448">
        <f>+sum!O172/население!M172</f>
        <v>21.222800833199809</v>
      </c>
      <c r="K172" s="448"/>
      <c r="L172" s="300">
        <f t="shared" si="20"/>
        <v>125.26085035245175</v>
      </c>
      <c r="M172" s="37">
        <f t="shared" si="20"/>
        <v>122.64771781868905</v>
      </c>
      <c r="N172" s="37">
        <f t="shared" si="20"/>
        <v>216.89916089683589</v>
      </c>
      <c r="O172" s="315">
        <f t="shared" si="19"/>
        <v>242.99842853384033</v>
      </c>
      <c r="P172" s="306">
        <f t="shared" si="17"/>
        <v>139.12998307462257</v>
      </c>
      <c r="Q172" s="306">
        <f t="shared" si="17"/>
        <v>182.62589036550935</v>
      </c>
      <c r="R172" s="300">
        <f t="shared" si="21"/>
        <v>18.057504275808185</v>
      </c>
      <c r="S172" s="37">
        <f t="shared" si="21"/>
        <v>20.673455936529145</v>
      </c>
      <c r="T172" s="37">
        <f t="shared" si="21"/>
        <v>21.943600425444412</v>
      </c>
      <c r="U172" s="37">
        <f t="shared" si="21"/>
        <v>33.124258177382778</v>
      </c>
      <c r="V172" s="315">
        <f t="shared" si="21"/>
        <v>39.412703069300463</v>
      </c>
      <c r="W172" s="334">
        <f t="shared" si="18"/>
        <v>24.215906076695237</v>
      </c>
      <c r="X172" s="325"/>
      <c r="Y172" s="327"/>
      <c r="Z172" s="327"/>
      <c r="AA172" s="327"/>
      <c r="AB172" s="327"/>
      <c r="AC172" s="345"/>
      <c r="AD172" s="327"/>
      <c r="AE172" s="345"/>
      <c r="AF172" s="345"/>
      <c r="AG172" s="345"/>
      <c r="AH172" s="345"/>
      <c r="AI172" s="345"/>
      <c r="AJ172" s="345"/>
      <c r="AK172" s="345"/>
      <c r="AL172" s="345"/>
      <c r="AM172" s="345"/>
      <c r="AN172" s="345"/>
      <c r="AO172" s="345"/>
      <c r="AP172" s="345"/>
      <c r="AQ172" s="345"/>
      <c r="AR172" s="292"/>
      <c r="AS172" s="292"/>
      <c r="AT172" s="345"/>
      <c r="AU172" s="345"/>
      <c r="AV172" s="345"/>
      <c r="AW172" s="345"/>
      <c r="AX172" s="292"/>
      <c r="AY172" s="292"/>
      <c r="AZ172" s="345"/>
      <c r="BA172" s="345"/>
      <c r="BB172" s="46"/>
      <c r="BC172" s="46"/>
      <c r="BD172" s="292"/>
      <c r="BE172" s="292"/>
      <c r="BF172" s="347"/>
      <c r="BG172" s="6"/>
      <c r="BH172" s="46"/>
      <c r="BI172" s="292"/>
      <c r="BJ172" s="292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  <c r="BZ172" s="206"/>
      <c r="CA172" s="206"/>
      <c r="CB172" s="206"/>
      <c r="CC172" s="206"/>
      <c r="CD172" s="206"/>
      <c r="CE172" s="206"/>
      <c r="CF172" s="206"/>
      <c r="CG172" s="206"/>
      <c r="CH172" s="206"/>
      <c r="CI172" s="206"/>
      <c r="CJ172" s="206"/>
      <c r="CK172" s="206"/>
      <c r="CL172" s="206"/>
      <c r="CM172" s="206"/>
      <c r="CN172" s="206"/>
      <c r="CO172" s="206"/>
      <c r="CP172" s="206"/>
      <c r="CQ172" s="206"/>
      <c r="CR172" s="206"/>
      <c r="CS172" s="206"/>
      <c r="CT172" s="206"/>
      <c r="CU172" s="206"/>
      <c r="CV172" s="206"/>
      <c r="CW172" s="206"/>
      <c r="CX172" s="206"/>
      <c r="CY172" s="206"/>
      <c r="CZ172" s="206"/>
      <c r="DA172" s="206"/>
      <c r="DB172" s="206"/>
      <c r="DC172" s="206"/>
      <c r="DD172" s="206"/>
      <c r="DE172" s="206"/>
      <c r="DF172" s="206"/>
      <c r="DG172" s="206"/>
      <c r="DH172" s="206"/>
      <c r="DI172" s="206"/>
    </row>
    <row r="173" spans="1:113" ht="13.5" thickBot="1">
      <c r="A173" s="56"/>
      <c r="B173" s="131" t="s">
        <v>200</v>
      </c>
      <c r="C173" s="449">
        <f>+sum!H173/население!F173</f>
        <v>54.459281365165836</v>
      </c>
      <c r="D173" s="449">
        <f>+sum!I173/население!G173</f>
        <v>57.59198699293789</v>
      </c>
      <c r="E173" s="449">
        <f>+sum!J173/население!H173</f>
        <v>62.276354960933823</v>
      </c>
      <c r="F173" s="449">
        <f>+sum!K173/население!I173</f>
        <v>62.40678792916431</v>
      </c>
      <c r="G173" s="449">
        <f>+sum!L173/население!J173</f>
        <v>67.589031928283987</v>
      </c>
      <c r="H173" s="449">
        <f>+sum!M173/население!K173</f>
        <v>69.059670952742451</v>
      </c>
      <c r="I173" s="449">
        <f>+sum!N173/население!L173</f>
        <v>72.621750725535421</v>
      </c>
      <c r="J173" s="449">
        <f>+sum!O173/население!M173</f>
        <v>75.11910492149849</v>
      </c>
      <c r="K173" s="449"/>
      <c r="L173" s="299">
        <f t="shared" si="20"/>
        <v>105.75238150273472</v>
      </c>
      <c r="M173" s="25">
        <f t="shared" si="20"/>
        <v>114.35397860532194</v>
      </c>
      <c r="N173" s="25">
        <f t="shared" si="20"/>
        <v>114.59348409448897</v>
      </c>
      <c r="O173" s="314">
        <f t="shared" si="19"/>
        <v>124.10929823895256</v>
      </c>
      <c r="P173" s="310">
        <f t="shared" si="17"/>
        <v>126.80973604788616</v>
      </c>
      <c r="Q173" s="310">
        <f t="shared" si="17"/>
        <v>133.35054908011872</v>
      </c>
      <c r="R173" s="299">
        <f t="shared" si="21"/>
        <v>86.584568370682959</v>
      </c>
      <c r="S173" s="25">
        <f t="shared" si="21"/>
        <v>83.689438365492151</v>
      </c>
      <c r="T173" s="25">
        <f t="shared" si="21"/>
        <v>98.103039726402457</v>
      </c>
      <c r="U173" s="25">
        <f t="shared" si="21"/>
        <v>83.913335219889674</v>
      </c>
      <c r="V173" s="314">
        <f t="shared" si="21"/>
        <v>96.52056295759543</v>
      </c>
      <c r="W173" s="333">
        <f t="shared" si="18"/>
        <v>105.83159944545311</v>
      </c>
      <c r="X173" s="323"/>
      <c r="Y173" s="324"/>
      <c r="Z173" s="324"/>
      <c r="AA173" s="324"/>
      <c r="AB173" s="324"/>
      <c r="AC173" s="344"/>
      <c r="AD173" s="324"/>
      <c r="AE173" s="344"/>
      <c r="AF173" s="344"/>
      <c r="AG173" s="344"/>
      <c r="AH173" s="344"/>
      <c r="AI173" s="344"/>
      <c r="AJ173" s="344"/>
      <c r="AK173" s="344"/>
      <c r="AL173" s="344"/>
      <c r="AM173" s="344"/>
      <c r="AN173" s="344"/>
      <c r="AO173" s="344"/>
      <c r="AP173" s="344"/>
      <c r="AQ173" s="344"/>
      <c r="AR173" s="343"/>
      <c r="AS173" s="343"/>
      <c r="AT173" s="344"/>
      <c r="AU173" s="344"/>
      <c r="AV173" s="344"/>
      <c r="AW173" s="344"/>
      <c r="AX173" s="343"/>
      <c r="AY173" s="343"/>
      <c r="AZ173" s="344"/>
      <c r="BA173" s="344"/>
      <c r="BB173" s="93"/>
      <c r="BC173" s="93"/>
      <c r="BD173" s="343"/>
      <c r="BE173" s="343"/>
      <c r="BF173" s="93"/>
      <c r="BG173" s="26"/>
      <c r="BH173" s="93"/>
      <c r="BI173" s="343"/>
      <c r="BJ173" s="343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  <c r="BZ173" s="206"/>
      <c r="CA173" s="206"/>
      <c r="CB173" s="206"/>
      <c r="CC173" s="206"/>
      <c r="CD173" s="206"/>
      <c r="CE173" s="206"/>
      <c r="CF173" s="206"/>
      <c r="CG173" s="206"/>
      <c r="CH173" s="206"/>
      <c r="CI173" s="206"/>
      <c r="CJ173" s="206"/>
      <c r="CK173" s="206"/>
      <c r="CL173" s="206"/>
      <c r="CM173" s="206"/>
      <c r="CN173" s="206"/>
      <c r="CO173" s="206"/>
      <c r="CP173" s="206"/>
      <c r="CQ173" s="206"/>
      <c r="CR173" s="206"/>
      <c r="CS173" s="206"/>
      <c r="CT173" s="206"/>
      <c r="CU173" s="206"/>
      <c r="CV173" s="206"/>
      <c r="CW173" s="206"/>
      <c r="CX173" s="206"/>
      <c r="CY173" s="206"/>
      <c r="CZ173" s="206"/>
      <c r="DA173" s="206"/>
      <c r="DB173" s="206"/>
      <c r="DC173" s="206"/>
      <c r="DD173" s="206"/>
      <c r="DE173" s="206"/>
      <c r="DF173" s="206"/>
      <c r="DG173" s="206"/>
      <c r="DH173" s="206"/>
      <c r="DI173" s="206"/>
    </row>
    <row r="174" spans="1:113" ht="13.5" thickBot="1">
      <c r="A174" s="35"/>
      <c r="B174" s="130" t="s">
        <v>201</v>
      </c>
      <c r="C174" s="448">
        <f>+sum!H174/население!F174</f>
        <v>35.819432038685434</v>
      </c>
      <c r="D174" s="448">
        <f>+sum!I174/население!G174</f>
        <v>41.798262910798123</v>
      </c>
      <c r="E174" s="448">
        <f>+sum!J174/население!H174</f>
        <v>38.353929044048144</v>
      </c>
      <c r="F174" s="448">
        <f>+sum!K174/население!I174</f>
        <v>41.184271371108224</v>
      </c>
      <c r="G174" s="448">
        <f>+sum!L174/население!J174</f>
        <v>39.313529935738373</v>
      </c>
      <c r="H174" s="448">
        <f>+sum!M174/население!K174</f>
        <v>44.948094780659623</v>
      </c>
      <c r="I174" s="448">
        <f>+sum!N174/население!L174</f>
        <v>47.693478648119061</v>
      </c>
      <c r="J174" s="448">
        <f>+sum!O174/население!M174</f>
        <v>51.669057945022338</v>
      </c>
      <c r="K174" s="448"/>
      <c r="L174" s="300">
        <f t="shared" si="20"/>
        <v>116.69158479580435</v>
      </c>
      <c r="M174" s="37">
        <f t="shared" si="20"/>
        <v>107.07575989095926</v>
      </c>
      <c r="N174" s="37">
        <f t="shared" si="20"/>
        <v>114.97745504906023</v>
      </c>
      <c r="O174" s="315">
        <f t="shared" si="19"/>
        <v>109.75475516551818</v>
      </c>
      <c r="P174" s="306">
        <f t="shared" si="17"/>
        <v>125.48522470181859</v>
      </c>
      <c r="Q174" s="306">
        <f t="shared" si="17"/>
        <v>133.14973446985289</v>
      </c>
      <c r="R174" s="300">
        <f t="shared" si="21"/>
        <v>56.949155123012083</v>
      </c>
      <c r="S174" s="37">
        <f t="shared" si="21"/>
        <v>60.738886263584213</v>
      </c>
      <c r="T174" s="37">
        <f t="shared" si="21"/>
        <v>60.41838876138771</v>
      </c>
      <c r="U174" s="37">
        <f t="shared" si="21"/>
        <v>55.377142199233006</v>
      </c>
      <c r="V174" s="315">
        <f t="shared" si="21"/>
        <v>56.141713129935169</v>
      </c>
      <c r="W174" s="334">
        <f t="shared" si="18"/>
        <v>68.88142814810395</v>
      </c>
      <c r="X174" s="325"/>
      <c r="Y174" s="327"/>
      <c r="Z174" s="327"/>
      <c r="AA174" s="327"/>
      <c r="AB174" s="327"/>
      <c r="AC174" s="345"/>
      <c r="AD174" s="327"/>
      <c r="AE174" s="345"/>
      <c r="AF174" s="345"/>
      <c r="AG174" s="345"/>
      <c r="AH174" s="345"/>
      <c r="AI174" s="345"/>
      <c r="AJ174" s="345"/>
      <c r="AK174" s="345"/>
      <c r="AL174" s="345"/>
      <c r="AM174" s="345"/>
      <c r="AN174" s="345"/>
      <c r="AO174" s="345"/>
      <c r="AP174" s="345"/>
      <c r="AQ174" s="345"/>
      <c r="AR174" s="292"/>
      <c r="AS174" s="292"/>
      <c r="AT174" s="345"/>
      <c r="AU174" s="345"/>
      <c r="AV174" s="345"/>
      <c r="AW174" s="345"/>
      <c r="AX174" s="292"/>
      <c r="AY174" s="292"/>
      <c r="AZ174" s="345"/>
      <c r="BA174" s="345"/>
      <c r="BB174" s="46"/>
      <c r="BC174" s="46"/>
      <c r="BD174" s="292"/>
      <c r="BE174" s="292"/>
      <c r="BF174" s="347"/>
      <c r="BG174" s="6"/>
      <c r="BH174" s="46"/>
      <c r="BI174" s="292"/>
      <c r="BJ174" s="292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  <c r="BZ174" s="206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6"/>
      <c r="CZ174" s="206"/>
      <c r="DA174" s="206"/>
      <c r="DB174" s="206"/>
      <c r="DC174" s="206"/>
      <c r="DD174" s="206"/>
      <c r="DE174" s="206"/>
      <c r="DF174" s="206"/>
      <c r="DG174" s="206"/>
      <c r="DH174" s="206"/>
      <c r="DI174" s="206"/>
    </row>
    <row r="175" spans="1:113" ht="13.5" thickBot="1">
      <c r="A175" s="35"/>
      <c r="B175" s="130" t="s">
        <v>202</v>
      </c>
      <c r="C175" s="448">
        <f>+sum!H175/население!F175</f>
        <v>25.926813719240087</v>
      </c>
      <c r="D175" s="448">
        <f>+sum!I175/население!G175</f>
        <v>41.971869829012689</v>
      </c>
      <c r="E175" s="448">
        <f>+sum!J175/население!H175</f>
        <v>51.353369763205826</v>
      </c>
      <c r="F175" s="448">
        <f>+sum!K175/население!I175</f>
        <v>51.043799772468716</v>
      </c>
      <c r="G175" s="448">
        <f>+sum!L175/население!J175</f>
        <v>57.950867052023121</v>
      </c>
      <c r="H175" s="448">
        <f>+sum!M175/население!K175</f>
        <v>57.559677419354841</v>
      </c>
      <c r="I175" s="448">
        <f>+sum!N175/население!L175</f>
        <v>56.970399162804604</v>
      </c>
      <c r="J175" s="448">
        <f>+sum!O175/население!M175</f>
        <v>68.37243401759531</v>
      </c>
      <c r="K175" s="448"/>
      <c r="L175" s="300">
        <f t="shared" si="20"/>
        <v>161.88595437728506</v>
      </c>
      <c r="M175" s="37">
        <f t="shared" si="20"/>
        <v>198.07050075380798</v>
      </c>
      <c r="N175" s="37">
        <f t="shared" si="20"/>
        <v>196.87648596244401</v>
      </c>
      <c r="O175" s="315">
        <f t="shared" si="19"/>
        <v>223.51711891622932</v>
      </c>
      <c r="P175" s="306">
        <f t="shared" si="17"/>
        <v>222.00829628609648</v>
      </c>
      <c r="Q175" s="306">
        <f t="shared" si="17"/>
        <v>219.73544369830265</v>
      </c>
      <c r="R175" s="300">
        <f t="shared" si="21"/>
        <v>41.220925411318419</v>
      </c>
      <c r="S175" s="37">
        <f t="shared" si="21"/>
        <v>60.991162079029216</v>
      </c>
      <c r="T175" s="37">
        <f t="shared" si="21"/>
        <v>80.896219393776676</v>
      </c>
      <c r="U175" s="37">
        <f t="shared" si="21"/>
        <v>68.634448644686927</v>
      </c>
      <c r="V175" s="315">
        <f t="shared" si="21"/>
        <v>82.756775058962617</v>
      </c>
      <c r="W175" s="334">
        <f t="shared" si="18"/>
        <v>88.208250065702728</v>
      </c>
      <c r="X175" s="325"/>
      <c r="Y175" s="327"/>
      <c r="Z175" s="327"/>
      <c r="AA175" s="327"/>
      <c r="AB175" s="327"/>
      <c r="AC175" s="345"/>
      <c r="AD175" s="327"/>
      <c r="AE175" s="345"/>
      <c r="AF175" s="345"/>
      <c r="AG175" s="345"/>
      <c r="AH175" s="345"/>
      <c r="AI175" s="345"/>
      <c r="AJ175" s="345"/>
      <c r="AK175" s="345"/>
      <c r="AL175" s="345"/>
      <c r="AM175" s="345"/>
      <c r="AN175" s="345"/>
      <c r="AO175" s="345"/>
      <c r="AP175" s="345"/>
      <c r="AQ175" s="345"/>
      <c r="AR175" s="292"/>
      <c r="AS175" s="292"/>
      <c r="AT175" s="345"/>
      <c r="AU175" s="345"/>
      <c r="AV175" s="345"/>
      <c r="AW175" s="345"/>
      <c r="AX175" s="292"/>
      <c r="AY175" s="292"/>
      <c r="AZ175" s="345"/>
      <c r="BA175" s="345"/>
      <c r="BB175" s="46"/>
      <c r="BC175" s="46"/>
      <c r="BD175" s="292"/>
      <c r="BE175" s="292"/>
      <c r="BF175" s="347"/>
      <c r="BG175" s="6"/>
      <c r="BH175" s="46"/>
      <c r="BI175" s="292"/>
      <c r="BJ175" s="292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  <c r="BZ175" s="206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6"/>
      <c r="CQ175" s="206"/>
      <c r="CR175" s="206"/>
      <c r="CS175" s="206"/>
      <c r="CT175" s="206"/>
      <c r="CU175" s="206"/>
      <c r="CV175" s="206"/>
      <c r="CW175" s="206"/>
      <c r="CX175" s="206"/>
      <c r="CY175" s="206"/>
      <c r="CZ175" s="206"/>
      <c r="DA175" s="206"/>
      <c r="DB175" s="206"/>
      <c r="DC175" s="206"/>
      <c r="DD175" s="206"/>
      <c r="DE175" s="206"/>
      <c r="DF175" s="206"/>
      <c r="DG175" s="206"/>
      <c r="DH175" s="206"/>
      <c r="DI175" s="206"/>
    </row>
    <row r="176" spans="1:113" ht="13.5" thickBot="1">
      <c r="A176" s="35"/>
      <c r="B176" s="130" t="s">
        <v>203</v>
      </c>
      <c r="C176" s="448">
        <f>+sum!H176/население!F176</f>
        <v>30.970168612191959</v>
      </c>
      <c r="D176" s="448">
        <f>+sum!I176/население!G176</f>
        <v>36.761117205299129</v>
      </c>
      <c r="E176" s="448">
        <f>+sum!J176/население!H176</f>
        <v>40.874593947683366</v>
      </c>
      <c r="F176" s="448">
        <f>+sum!K176/население!I176</f>
        <v>34.848526863084921</v>
      </c>
      <c r="G176" s="448">
        <f>+sum!L176/население!J176</f>
        <v>35.547502191060474</v>
      </c>
      <c r="H176" s="448">
        <f>+sum!M176/население!K176</f>
        <v>38.693036853295538</v>
      </c>
      <c r="I176" s="448">
        <f>+sum!N176/население!L176</f>
        <v>41.122157540476621</v>
      </c>
      <c r="J176" s="448">
        <f>+sum!O176/население!M176</f>
        <v>46.030955461097761</v>
      </c>
      <c r="K176" s="448"/>
      <c r="L176" s="300">
        <f t="shared" si="20"/>
        <v>118.69847292606428</v>
      </c>
      <c r="M176" s="37">
        <f t="shared" si="20"/>
        <v>131.98053410530142</v>
      </c>
      <c r="N176" s="37">
        <f t="shared" si="20"/>
        <v>112.52288387401993</v>
      </c>
      <c r="O176" s="315">
        <f t="shared" si="19"/>
        <v>114.77981484759037</v>
      </c>
      <c r="P176" s="306">
        <f t="shared" si="17"/>
        <v>124.93647463728479</v>
      </c>
      <c r="Q176" s="306">
        <f t="shared" si="17"/>
        <v>132.77989556791806</v>
      </c>
      <c r="R176" s="300">
        <f t="shared" si="21"/>
        <v>49.239332845275577</v>
      </c>
      <c r="S176" s="37">
        <f t="shared" si="21"/>
        <v>53.419189252434826</v>
      </c>
      <c r="T176" s="37">
        <f t="shared" si="21"/>
        <v>64.389155665349847</v>
      </c>
      <c r="U176" s="37">
        <f t="shared" si="21"/>
        <v>46.857981537210222</v>
      </c>
      <c r="V176" s="315">
        <f t="shared" si="21"/>
        <v>50.763634650930932</v>
      </c>
      <c r="W176" s="334">
        <f t="shared" si="18"/>
        <v>59.295764388861642</v>
      </c>
      <c r="X176" s="325"/>
      <c r="Y176" s="327"/>
      <c r="Z176" s="327"/>
      <c r="AA176" s="327"/>
      <c r="AB176" s="327"/>
      <c r="AC176" s="345"/>
      <c r="AD176" s="327"/>
      <c r="AE176" s="345"/>
      <c r="AF176" s="345"/>
      <c r="AG176" s="345"/>
      <c r="AH176" s="345"/>
      <c r="AI176" s="345"/>
      <c r="AJ176" s="345"/>
      <c r="AK176" s="345"/>
      <c r="AL176" s="345"/>
      <c r="AM176" s="345"/>
      <c r="AN176" s="345"/>
      <c r="AO176" s="345"/>
      <c r="AP176" s="345"/>
      <c r="AQ176" s="345"/>
      <c r="AR176" s="292"/>
      <c r="AS176" s="292"/>
      <c r="AT176" s="345"/>
      <c r="AU176" s="345"/>
      <c r="AV176" s="345"/>
      <c r="AW176" s="345"/>
      <c r="AX176" s="292"/>
      <c r="AY176" s="292"/>
      <c r="AZ176" s="345"/>
      <c r="BA176" s="345"/>
      <c r="BB176" s="46"/>
      <c r="BC176" s="46"/>
      <c r="BD176" s="292"/>
      <c r="BE176" s="292"/>
      <c r="BF176" s="347"/>
      <c r="BG176" s="6"/>
      <c r="BH176" s="46"/>
      <c r="BI176" s="292"/>
      <c r="BJ176" s="292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  <c r="BZ176" s="206"/>
      <c r="CA176" s="206"/>
      <c r="CB176" s="206"/>
      <c r="CC176" s="206"/>
      <c r="CD176" s="206"/>
      <c r="CE176" s="206"/>
      <c r="CF176" s="206"/>
      <c r="CG176" s="206"/>
      <c r="CH176" s="206"/>
      <c r="CI176" s="206"/>
      <c r="CJ176" s="206"/>
      <c r="CK176" s="206"/>
      <c r="CL176" s="206"/>
      <c r="CM176" s="206"/>
      <c r="CN176" s="206"/>
      <c r="CO176" s="206"/>
      <c r="CP176" s="206"/>
      <c r="CQ176" s="206"/>
      <c r="CR176" s="206"/>
      <c r="CS176" s="206"/>
      <c r="CT176" s="206"/>
      <c r="CU176" s="206"/>
      <c r="CV176" s="206"/>
      <c r="CW176" s="206"/>
      <c r="CX176" s="206"/>
      <c r="CY176" s="206"/>
      <c r="CZ176" s="206"/>
      <c r="DA176" s="206"/>
      <c r="DB176" s="206"/>
      <c r="DC176" s="206"/>
      <c r="DD176" s="206"/>
      <c r="DE176" s="206"/>
      <c r="DF176" s="206"/>
      <c r="DG176" s="206"/>
      <c r="DH176" s="206"/>
      <c r="DI176" s="206"/>
    </row>
    <row r="177" spans="1:113" ht="13.5" thickBot="1">
      <c r="A177" s="35"/>
      <c r="B177" s="130" t="s">
        <v>204</v>
      </c>
      <c r="C177" s="448">
        <f>+sum!H177/население!F177</f>
        <v>30.069499426541864</v>
      </c>
      <c r="D177" s="448">
        <f>+sum!I177/население!G177</f>
        <v>33.429346887887213</v>
      </c>
      <c r="E177" s="448">
        <f>+sum!J177/население!H177</f>
        <v>33.00883347830289</v>
      </c>
      <c r="F177" s="448">
        <f>+sum!K177/население!I177</f>
        <v>33.848007324009508</v>
      </c>
      <c r="G177" s="448">
        <f>+sum!L177/население!J177</f>
        <v>66.504394156852726</v>
      </c>
      <c r="H177" s="448">
        <f>+sum!M177/население!K177</f>
        <v>47.979985292071632</v>
      </c>
      <c r="I177" s="448">
        <f>+sum!N177/население!L177</f>
        <v>42.722019538692287</v>
      </c>
      <c r="J177" s="448">
        <f>+sum!O177/население!M177</f>
        <v>47.447236901396913</v>
      </c>
      <c r="K177" s="448"/>
      <c r="L177" s="300">
        <f t="shared" si="20"/>
        <v>111.17360623030415</v>
      </c>
      <c r="M177" s="37">
        <f t="shared" si="20"/>
        <v>109.77513463082968</v>
      </c>
      <c r="N177" s="37">
        <f t="shared" si="20"/>
        <v>112.56591552745444</v>
      </c>
      <c r="O177" s="315">
        <f t="shared" si="19"/>
        <v>221.16894336508432</v>
      </c>
      <c r="P177" s="306">
        <f t="shared" si="17"/>
        <v>159.56363161044334</v>
      </c>
      <c r="Q177" s="306">
        <f t="shared" si="17"/>
        <v>142.07758809906309</v>
      </c>
      <c r="R177" s="300">
        <f t="shared" si="21"/>
        <v>47.807362927028187</v>
      </c>
      <c r="S177" s="37">
        <f t="shared" si="21"/>
        <v>48.577647899447442</v>
      </c>
      <c r="T177" s="37">
        <f t="shared" si="21"/>
        <v>51.998337155016984</v>
      </c>
      <c r="U177" s="37">
        <f t="shared" si="21"/>
        <v>45.512664236602141</v>
      </c>
      <c r="V177" s="315">
        <f t="shared" si="21"/>
        <v>94.971645251321746</v>
      </c>
      <c r="W177" s="334">
        <f t="shared" si="18"/>
        <v>73.5276973489201</v>
      </c>
      <c r="X177" s="325"/>
      <c r="Y177" s="327"/>
      <c r="Z177" s="327"/>
      <c r="AA177" s="327"/>
      <c r="AB177" s="327"/>
      <c r="AC177" s="345"/>
      <c r="AD177" s="327"/>
      <c r="AE177" s="345"/>
      <c r="AF177" s="345"/>
      <c r="AG177" s="345"/>
      <c r="AH177" s="345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292"/>
      <c r="AS177" s="292"/>
      <c r="AT177" s="345"/>
      <c r="AU177" s="345"/>
      <c r="AV177" s="345"/>
      <c r="AW177" s="345"/>
      <c r="AX177" s="292"/>
      <c r="AY177" s="292"/>
      <c r="AZ177" s="345"/>
      <c r="BA177" s="345"/>
      <c r="BB177" s="46"/>
      <c r="BC177" s="46"/>
      <c r="BD177" s="292"/>
      <c r="BE177" s="292"/>
      <c r="BF177" s="347"/>
      <c r="BG177" s="6"/>
      <c r="BH177" s="46"/>
      <c r="BI177" s="292"/>
      <c r="BJ177" s="292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  <c r="BZ177" s="206"/>
      <c r="CA177" s="206"/>
      <c r="CB177" s="206"/>
      <c r="CC177" s="206"/>
      <c r="CD177" s="206"/>
      <c r="CE177" s="206"/>
      <c r="CF177" s="206"/>
      <c r="CG177" s="206"/>
      <c r="CH177" s="206"/>
      <c r="CI177" s="206"/>
      <c r="CJ177" s="206"/>
      <c r="CK177" s="206"/>
      <c r="CL177" s="206"/>
      <c r="CM177" s="206"/>
      <c r="CN177" s="206"/>
      <c r="CO177" s="206"/>
      <c r="CP177" s="206"/>
      <c r="CQ177" s="206"/>
      <c r="CR177" s="206"/>
      <c r="CS177" s="206"/>
      <c r="CT177" s="206"/>
      <c r="CU177" s="206"/>
      <c r="CV177" s="206"/>
      <c r="CW177" s="206"/>
      <c r="CX177" s="206"/>
      <c r="CY177" s="206"/>
      <c r="CZ177" s="206"/>
      <c r="DA177" s="206"/>
      <c r="DB177" s="206"/>
      <c r="DC177" s="206"/>
      <c r="DD177" s="206"/>
      <c r="DE177" s="206"/>
      <c r="DF177" s="206"/>
      <c r="DG177" s="206"/>
      <c r="DH177" s="206"/>
      <c r="DI177" s="206"/>
    </row>
    <row r="178" spans="1:113" ht="13.5" thickBot="1">
      <c r="A178" s="35"/>
      <c r="B178" s="130" t="s">
        <v>205</v>
      </c>
      <c r="C178" s="448">
        <f>+sum!H178/население!F178</f>
        <v>26.595238095238095</v>
      </c>
      <c r="D178" s="448">
        <f>+sum!I178/население!G178</f>
        <v>28.767242406194164</v>
      </c>
      <c r="E178" s="448">
        <f>+sum!J178/население!H178</f>
        <v>28.896812080536911</v>
      </c>
      <c r="F178" s="448">
        <f>+sum!K178/население!I178</f>
        <v>37.681472540736273</v>
      </c>
      <c r="G178" s="448">
        <f>+sum!L178/население!J178</f>
        <v>38.929944052541963</v>
      </c>
      <c r="H178" s="448">
        <f>+sum!M178/население!K178</f>
        <v>37.684062232022541</v>
      </c>
      <c r="I178" s="448">
        <f>+sum!N178/население!L178</f>
        <v>45.321530271140276</v>
      </c>
      <c r="J178" s="448">
        <f>+sum!O178/население!M178</f>
        <v>45.80528094105869</v>
      </c>
      <c r="K178" s="448"/>
      <c r="L178" s="300">
        <f t="shared" si="20"/>
        <v>108.16689176903805</v>
      </c>
      <c r="M178" s="37">
        <f t="shared" si="20"/>
        <v>108.65408302440021</v>
      </c>
      <c r="N178" s="37">
        <f t="shared" si="20"/>
        <v>141.68503551574963</v>
      </c>
      <c r="O178" s="315">
        <f t="shared" si="19"/>
        <v>146.37937781618285</v>
      </c>
      <c r="P178" s="306">
        <f t="shared" si="17"/>
        <v>141.69477294046075</v>
      </c>
      <c r="Q178" s="306">
        <f t="shared" si="17"/>
        <v>170.41219976614966</v>
      </c>
      <c r="R178" s="300">
        <f t="shared" si="21"/>
        <v>42.283650343293928</v>
      </c>
      <c r="S178" s="37">
        <f t="shared" si="21"/>
        <v>41.802939714401163</v>
      </c>
      <c r="T178" s="37">
        <f t="shared" si="21"/>
        <v>45.520729421007694</v>
      </c>
      <c r="U178" s="37">
        <f t="shared" si="21"/>
        <v>50.667213324276808</v>
      </c>
      <c r="V178" s="315">
        <f t="shared" si="21"/>
        <v>55.593933048871293</v>
      </c>
      <c r="W178" s="334">
        <f t="shared" si="18"/>
        <v>57.749545061488035</v>
      </c>
      <c r="X178" s="325"/>
      <c r="Y178" s="327"/>
      <c r="Z178" s="327"/>
      <c r="AA178" s="327"/>
      <c r="AB178" s="327"/>
      <c r="AC178" s="345"/>
      <c r="AD178" s="327"/>
      <c r="AE178" s="345"/>
      <c r="AF178" s="345"/>
      <c r="AG178" s="345"/>
      <c r="AH178" s="345"/>
      <c r="AI178" s="345"/>
      <c r="AJ178" s="345"/>
      <c r="AK178" s="345"/>
      <c r="AL178" s="345"/>
      <c r="AM178" s="345"/>
      <c r="AN178" s="345"/>
      <c r="AO178" s="345"/>
      <c r="AP178" s="345"/>
      <c r="AQ178" s="345"/>
      <c r="AR178" s="292"/>
      <c r="AS178" s="292"/>
      <c r="AT178" s="345"/>
      <c r="AU178" s="345"/>
      <c r="AV178" s="345"/>
      <c r="AW178" s="345"/>
      <c r="AX178" s="292"/>
      <c r="AY178" s="292"/>
      <c r="AZ178" s="345"/>
      <c r="BA178" s="345"/>
      <c r="BB178" s="46"/>
      <c r="BC178" s="46"/>
      <c r="BD178" s="292"/>
      <c r="BE178" s="292"/>
      <c r="BF178" s="347"/>
      <c r="BG178" s="6"/>
      <c r="BH178" s="46"/>
      <c r="BI178" s="292"/>
      <c r="BJ178" s="292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  <c r="BZ178" s="206"/>
      <c r="CA178" s="206"/>
      <c r="CB178" s="206"/>
      <c r="CC178" s="206"/>
      <c r="CD178" s="206"/>
      <c r="CE178" s="206"/>
      <c r="CF178" s="206"/>
      <c r="CG178" s="206"/>
      <c r="CH178" s="206"/>
      <c r="CI178" s="206"/>
      <c r="CJ178" s="206"/>
      <c r="CK178" s="206"/>
      <c r="CL178" s="206"/>
      <c r="CM178" s="206"/>
      <c r="CN178" s="206"/>
      <c r="CO178" s="206"/>
      <c r="CP178" s="206"/>
      <c r="CQ178" s="206"/>
      <c r="CR178" s="206"/>
      <c r="CS178" s="206"/>
      <c r="CT178" s="206"/>
      <c r="CU178" s="206"/>
      <c r="CV178" s="206"/>
      <c r="CW178" s="206"/>
      <c r="CX178" s="206"/>
      <c r="CY178" s="206"/>
      <c r="CZ178" s="206"/>
      <c r="DA178" s="206"/>
      <c r="DB178" s="206"/>
      <c r="DC178" s="206"/>
      <c r="DD178" s="206"/>
      <c r="DE178" s="206"/>
      <c r="DF178" s="206"/>
      <c r="DG178" s="206"/>
      <c r="DH178" s="206"/>
      <c r="DI178" s="206"/>
    </row>
    <row r="179" spans="1:113" ht="13.5" thickBot="1">
      <c r="A179" s="35"/>
      <c r="B179" s="130" t="s">
        <v>206</v>
      </c>
      <c r="C179" s="448">
        <f>+sum!H179/население!F179</f>
        <v>16.108668920996003</v>
      </c>
      <c r="D179" s="448">
        <f>+sum!I179/население!G179</f>
        <v>22.280248833592534</v>
      </c>
      <c r="E179" s="448">
        <f>+sum!J179/население!H179</f>
        <v>23.335310646269122</v>
      </c>
      <c r="F179" s="448">
        <f>+sum!K179/население!I179</f>
        <v>23.229235358769039</v>
      </c>
      <c r="G179" s="448">
        <f>+sum!L179/население!J179</f>
        <v>23.942911212742469</v>
      </c>
      <c r="H179" s="448">
        <f>+sum!M179/население!K179</f>
        <v>24.963359018713636</v>
      </c>
      <c r="I179" s="448">
        <f>+sum!N179/население!L179</f>
        <v>76.277698751382957</v>
      </c>
      <c r="J179" s="448">
        <f>+sum!O179/население!M179</f>
        <v>77.892634606167121</v>
      </c>
      <c r="K179" s="448"/>
      <c r="L179" s="300">
        <f t="shared" si="20"/>
        <v>138.3121655976957</v>
      </c>
      <c r="M179" s="37">
        <f t="shared" si="20"/>
        <v>144.86181794855767</v>
      </c>
      <c r="N179" s="37">
        <f t="shared" si="20"/>
        <v>144.20331979442514</v>
      </c>
      <c r="O179" s="315">
        <f t="shared" si="19"/>
        <v>148.63370356774379</v>
      </c>
      <c r="P179" s="306">
        <f t="shared" si="17"/>
        <v>154.9684777876119</v>
      </c>
      <c r="Q179" s="306">
        <f t="shared" si="17"/>
        <v>473.51956344426929</v>
      </c>
      <c r="R179" s="300">
        <f t="shared" si="21"/>
        <v>25.611100818579942</v>
      </c>
      <c r="S179" s="37">
        <f t="shared" si="21"/>
        <v>32.376405275883549</v>
      </c>
      <c r="T179" s="37">
        <f t="shared" si="21"/>
        <v>36.759776785185096</v>
      </c>
      <c r="U179" s="37">
        <f t="shared" si="21"/>
        <v>31.234464683146573</v>
      </c>
      <c r="V179" s="315">
        <f t="shared" si="21"/>
        <v>34.191690621486025</v>
      </c>
      <c r="W179" s="334">
        <f t="shared" si="18"/>
        <v>38.255499570645249</v>
      </c>
      <c r="X179" s="325"/>
      <c r="Y179" s="327"/>
      <c r="Z179" s="327"/>
      <c r="AA179" s="327"/>
      <c r="AB179" s="327"/>
      <c r="AC179" s="345"/>
      <c r="AD179" s="327"/>
      <c r="AE179" s="345"/>
      <c r="AF179" s="345"/>
      <c r="AG179" s="345"/>
      <c r="AH179" s="345"/>
      <c r="AI179" s="345"/>
      <c r="AJ179" s="345"/>
      <c r="AK179" s="345"/>
      <c r="AL179" s="345"/>
      <c r="AM179" s="345"/>
      <c r="AN179" s="345"/>
      <c r="AO179" s="345"/>
      <c r="AP179" s="345"/>
      <c r="AQ179" s="345"/>
      <c r="AR179" s="292"/>
      <c r="AS179" s="292"/>
      <c r="AT179" s="345"/>
      <c r="AU179" s="345"/>
      <c r="AV179" s="345"/>
      <c r="AW179" s="345"/>
      <c r="AX179" s="292"/>
      <c r="AY179" s="292"/>
      <c r="AZ179" s="345"/>
      <c r="BA179" s="345"/>
      <c r="BB179" s="46"/>
      <c r="BC179" s="46"/>
      <c r="BD179" s="292"/>
      <c r="BE179" s="292"/>
      <c r="BF179" s="347"/>
      <c r="BG179" s="6"/>
      <c r="BH179" s="46"/>
      <c r="BI179" s="292"/>
      <c r="BJ179" s="292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  <c r="BZ179" s="206"/>
      <c r="CA179" s="206"/>
      <c r="CB179" s="206"/>
      <c r="CC179" s="206"/>
      <c r="CD179" s="206"/>
      <c r="CE179" s="206"/>
      <c r="CF179" s="206"/>
      <c r="CG179" s="206"/>
      <c r="CH179" s="206"/>
      <c r="CI179" s="206"/>
      <c r="CJ179" s="206"/>
      <c r="CK179" s="206"/>
      <c r="CL179" s="206"/>
      <c r="CM179" s="206"/>
      <c r="CN179" s="206"/>
      <c r="CO179" s="206"/>
      <c r="CP179" s="206"/>
      <c r="CQ179" s="206"/>
      <c r="CR179" s="206"/>
      <c r="CS179" s="206"/>
      <c r="CT179" s="206"/>
      <c r="CU179" s="206"/>
      <c r="CV179" s="206"/>
      <c r="CW179" s="206"/>
      <c r="CX179" s="206"/>
      <c r="CY179" s="206"/>
      <c r="CZ179" s="206"/>
      <c r="DA179" s="206"/>
      <c r="DB179" s="206"/>
      <c r="DC179" s="206"/>
      <c r="DD179" s="206"/>
      <c r="DE179" s="206"/>
      <c r="DF179" s="206"/>
      <c r="DG179" s="206"/>
      <c r="DH179" s="206"/>
      <c r="DI179" s="206"/>
    </row>
    <row r="180" spans="1:113" ht="13.5" thickBot="1">
      <c r="A180" s="60"/>
      <c r="B180" s="130" t="s">
        <v>207</v>
      </c>
      <c r="C180" s="448">
        <f>+sum!H180/население!F180</f>
        <v>611.28293994622049</v>
      </c>
      <c r="D180" s="448">
        <f>+sum!I180/население!G180</f>
        <v>736.85758727964048</v>
      </c>
      <c r="E180" s="448">
        <f>+sum!J180/население!H180</f>
        <v>765.14270687237024</v>
      </c>
      <c r="F180" s="448">
        <f>+sum!K180/население!I180</f>
        <v>813.90472804834701</v>
      </c>
      <c r="G180" s="448">
        <f>+sum!L180/население!J180</f>
        <v>957.41895803183786</v>
      </c>
      <c r="H180" s="448">
        <f>+sum!M180/население!K180</f>
        <v>981.19778597785978</v>
      </c>
      <c r="I180" s="448">
        <f>+sum!N180/население!L180</f>
        <v>67.779378316906744</v>
      </c>
      <c r="J180" s="448">
        <f>+sum!O180/население!M180</f>
        <v>79.44754161827332</v>
      </c>
      <c r="K180" s="448"/>
      <c r="L180" s="300">
        <f t="shared" si="20"/>
        <v>120.54280254320003</v>
      </c>
      <c r="M180" s="37">
        <f t="shared" si="20"/>
        <v>125.16997561549583</v>
      </c>
      <c r="N180" s="37">
        <f t="shared" si="20"/>
        <v>133.14697251651631</v>
      </c>
      <c r="O180" s="315">
        <f t="shared" si="19"/>
        <v>156.62451795498657</v>
      </c>
      <c r="P180" s="306">
        <f t="shared" si="17"/>
        <v>160.51450512657587</v>
      </c>
      <c r="Q180" s="306">
        <f t="shared" si="17"/>
        <v>11.088053319935584</v>
      </c>
      <c r="R180" s="300">
        <f t="shared" si="21"/>
        <v>971.87601784000231</v>
      </c>
      <c r="S180" s="37">
        <f t="shared" si="21"/>
        <v>1070.7600285148444</v>
      </c>
      <c r="T180" s="37">
        <f t="shared" si="21"/>
        <v>1205.3182209484548</v>
      </c>
      <c r="U180" s="37">
        <f t="shared" si="21"/>
        <v>1094.3915325252128</v>
      </c>
      <c r="V180" s="315">
        <f t="shared" si="21"/>
        <v>1367.2427933804502</v>
      </c>
      <c r="W180" s="334">
        <f t="shared" si="18"/>
        <v>1503.6522709966746</v>
      </c>
      <c r="X180" s="325"/>
      <c r="Y180" s="327"/>
      <c r="Z180" s="327"/>
      <c r="AA180" s="327"/>
      <c r="AB180" s="327"/>
      <c r="AC180" s="345"/>
      <c r="AD180" s="327"/>
      <c r="AE180" s="345"/>
      <c r="AF180" s="345"/>
      <c r="AG180" s="345"/>
      <c r="AH180" s="345"/>
      <c r="AI180" s="345"/>
      <c r="AJ180" s="345"/>
      <c r="AK180" s="345"/>
      <c r="AL180" s="345"/>
      <c r="AM180" s="345"/>
      <c r="AN180" s="345"/>
      <c r="AO180" s="345"/>
      <c r="AP180" s="345"/>
      <c r="AQ180" s="345"/>
      <c r="AR180" s="292"/>
      <c r="AS180" s="292"/>
      <c r="AT180" s="345"/>
      <c r="AU180" s="346"/>
      <c r="AV180" s="345"/>
      <c r="AW180" s="345"/>
      <c r="AX180" s="292"/>
      <c r="AY180" s="292"/>
      <c r="AZ180" s="345"/>
      <c r="BA180" s="346"/>
      <c r="BB180" s="46"/>
      <c r="BC180" s="46"/>
      <c r="BD180" s="292"/>
      <c r="BE180" s="292"/>
      <c r="BF180" s="347"/>
      <c r="BG180" s="6"/>
      <c r="BH180" s="46"/>
      <c r="BI180" s="292"/>
      <c r="BJ180" s="292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  <c r="BZ180" s="206"/>
      <c r="CA180" s="206"/>
      <c r="CB180" s="206"/>
      <c r="CC180" s="206"/>
      <c r="CD180" s="206"/>
      <c r="CE180" s="206"/>
      <c r="CF180" s="206"/>
      <c r="CG180" s="206"/>
      <c r="CH180" s="206"/>
      <c r="CI180" s="206"/>
      <c r="CJ180" s="206"/>
      <c r="CK180" s="206"/>
      <c r="CL180" s="206"/>
      <c r="CM180" s="206"/>
      <c r="CN180" s="206"/>
      <c r="CO180" s="206"/>
      <c r="CP180" s="206"/>
      <c r="CQ180" s="206"/>
      <c r="CR180" s="206"/>
      <c r="CS180" s="206"/>
      <c r="CT180" s="206"/>
      <c r="CU180" s="206"/>
      <c r="CV180" s="206"/>
      <c r="CW180" s="206"/>
      <c r="CX180" s="206"/>
      <c r="CY180" s="206"/>
      <c r="CZ180" s="206"/>
      <c r="DA180" s="206"/>
      <c r="DB180" s="206"/>
      <c r="DC180" s="206"/>
      <c r="DD180" s="206"/>
      <c r="DE180" s="206"/>
      <c r="DF180" s="206"/>
      <c r="DG180" s="206"/>
      <c r="DH180" s="206"/>
      <c r="DI180" s="206"/>
    </row>
    <row r="181" spans="1:113" ht="13.5" thickBot="1">
      <c r="A181" s="35"/>
      <c r="B181" s="130" t="s">
        <v>208</v>
      </c>
      <c r="C181" s="448">
        <f>+sum!H181/население!F181</f>
        <v>4.814970269324939</v>
      </c>
      <c r="D181" s="448">
        <f>+sum!I181/население!G181</f>
        <v>3.3803420120166385</v>
      </c>
      <c r="E181" s="448">
        <f>+sum!J181/население!H181</f>
        <v>4.120238315737482</v>
      </c>
      <c r="F181" s="448">
        <f>+sum!K181/население!I181</f>
        <v>3.8618169377663047</v>
      </c>
      <c r="G181" s="448">
        <f>+sum!L181/население!J181</f>
        <v>4.7470859907631402</v>
      </c>
      <c r="H181" s="448">
        <f>+sum!M181/население!K181</f>
        <v>3.9057955011515286</v>
      </c>
      <c r="I181" s="448">
        <f>+sum!N181/население!L181</f>
        <v>90.197388071557938</v>
      </c>
      <c r="J181" s="448">
        <f>+sum!O181/население!M181</f>
        <v>90.932997464942403</v>
      </c>
      <c r="K181" s="448"/>
      <c r="L181" s="300">
        <f t="shared" si="20"/>
        <v>70.20483664358251</v>
      </c>
      <c r="M181" s="37">
        <f t="shared" si="20"/>
        <v>85.571417584581283</v>
      </c>
      <c r="N181" s="37">
        <f t="shared" si="20"/>
        <v>80.204377633836003</v>
      </c>
      <c r="O181" s="315">
        <f t="shared" si="19"/>
        <v>98.590141272641418</v>
      </c>
      <c r="P181" s="306">
        <f t="shared" si="17"/>
        <v>81.11774907592779</v>
      </c>
      <c r="Q181" s="306">
        <f t="shared" si="17"/>
        <v>1873.2698859260797</v>
      </c>
      <c r="R181" s="300">
        <f t="shared" si="21"/>
        <v>7.6552997402172283</v>
      </c>
      <c r="S181" s="37">
        <f t="shared" si="21"/>
        <v>4.9121230094672743</v>
      </c>
      <c r="T181" s="37">
        <f t="shared" si="21"/>
        <v>6.4905517258452381</v>
      </c>
      <c r="U181" s="37">
        <f t="shared" si="21"/>
        <v>5.1926713424901498</v>
      </c>
      <c r="V181" s="315">
        <f t="shared" si="21"/>
        <v>6.7790793737472308</v>
      </c>
      <c r="W181" s="334">
        <f t="shared" si="18"/>
        <v>5.9854989068306068</v>
      </c>
      <c r="X181" s="325"/>
      <c r="Y181" s="327"/>
      <c r="Z181" s="327"/>
      <c r="AA181" s="327"/>
      <c r="AB181" s="327"/>
      <c r="AC181" s="345"/>
      <c r="AD181" s="327"/>
      <c r="AE181" s="345"/>
      <c r="AF181" s="345"/>
      <c r="AG181" s="345"/>
      <c r="AH181" s="345"/>
      <c r="AI181" s="345"/>
      <c r="AJ181" s="345"/>
      <c r="AK181" s="345"/>
      <c r="AL181" s="345"/>
      <c r="AM181" s="345"/>
      <c r="AN181" s="345"/>
      <c r="AO181" s="345"/>
      <c r="AP181" s="345"/>
      <c r="AQ181" s="345"/>
      <c r="AR181" s="292"/>
      <c r="AS181" s="292"/>
      <c r="AT181" s="345"/>
      <c r="AU181" s="345"/>
      <c r="AV181" s="345"/>
      <c r="AW181" s="345"/>
      <c r="AX181" s="292"/>
      <c r="AY181" s="292"/>
      <c r="AZ181" s="345"/>
      <c r="BA181" s="345"/>
      <c r="BB181" s="46"/>
      <c r="BC181" s="46"/>
      <c r="BD181" s="292"/>
      <c r="BE181" s="292"/>
      <c r="BF181" s="347"/>
      <c r="BG181" s="6"/>
      <c r="BH181" s="46"/>
      <c r="BI181" s="292"/>
      <c r="BJ181" s="292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6"/>
      <c r="CQ181" s="206"/>
      <c r="CR181" s="206"/>
      <c r="CS181" s="206"/>
      <c r="CT181" s="206"/>
      <c r="CU181" s="206"/>
      <c r="CV181" s="206"/>
      <c r="CW181" s="206"/>
      <c r="CX181" s="206"/>
      <c r="CY181" s="206"/>
      <c r="CZ181" s="206"/>
      <c r="DA181" s="206"/>
      <c r="DB181" s="206"/>
      <c r="DC181" s="206"/>
      <c r="DD181" s="206"/>
      <c r="DE181" s="206"/>
      <c r="DF181" s="206"/>
      <c r="DG181" s="206"/>
      <c r="DH181" s="206"/>
      <c r="DI181" s="206"/>
    </row>
    <row r="182" spans="1:113" ht="13.5" thickBot="1">
      <c r="A182" s="35"/>
      <c r="B182" s="130" t="s">
        <v>209</v>
      </c>
      <c r="C182" s="448">
        <f>+sum!H182/население!F182</f>
        <v>4872.7607812802162</v>
      </c>
      <c r="D182" s="448">
        <f>+sum!I182/население!G182</f>
        <v>5002.480578676179</v>
      </c>
      <c r="E182" s="448">
        <f>+sum!J182/население!H182</f>
        <v>5603.2588376273216</v>
      </c>
      <c r="F182" s="448">
        <f>+sum!K182/население!I182</f>
        <v>5494.0506736376428</v>
      </c>
      <c r="G182" s="448">
        <f>+sum!L182/население!J182</f>
        <v>5680.0159757330639</v>
      </c>
      <c r="H182" s="448">
        <f>+sum!M182/население!K182</f>
        <v>5964.2896019496347</v>
      </c>
      <c r="I182" s="448">
        <f>+sum!N182/население!L182</f>
        <v>32.222222222222221</v>
      </c>
      <c r="J182" s="448">
        <f>+sum!O182/население!M182</f>
        <v>35.637140475198002</v>
      </c>
      <c r="K182" s="448"/>
      <c r="L182" s="300">
        <f t="shared" si="20"/>
        <v>102.66214171428874</v>
      </c>
      <c r="M182" s="37">
        <f t="shared" si="20"/>
        <v>114.99146149660116</v>
      </c>
      <c r="N182" s="37">
        <f t="shared" si="20"/>
        <v>112.75026458808011</v>
      </c>
      <c r="O182" s="315">
        <f t="shared" si="19"/>
        <v>116.56669043869539</v>
      </c>
      <c r="P182" s="306">
        <f t="shared" si="17"/>
        <v>122.40062399251708</v>
      </c>
      <c r="Q182" s="306">
        <f t="shared" si="17"/>
        <v>0.66127240118191288</v>
      </c>
      <c r="R182" s="300">
        <f t="shared" si="21"/>
        <v>7747.1806172346223</v>
      </c>
      <c r="S182" s="37">
        <f t="shared" si="21"/>
        <v>7269.3235973092642</v>
      </c>
      <c r="T182" s="37">
        <f t="shared" si="21"/>
        <v>8826.7324683645238</v>
      </c>
      <c r="U182" s="37">
        <f t="shared" si="21"/>
        <v>7387.403376942073</v>
      </c>
      <c r="V182" s="315">
        <f t="shared" si="21"/>
        <v>8111.3506725115512</v>
      </c>
      <c r="W182" s="334">
        <f t="shared" si="18"/>
        <v>9140.0711793450628</v>
      </c>
      <c r="X182" s="325"/>
      <c r="Y182" s="327"/>
      <c r="Z182" s="327"/>
      <c r="AA182" s="327"/>
      <c r="AB182" s="327"/>
      <c r="AC182" s="345"/>
      <c r="AD182" s="327"/>
      <c r="AE182" s="345"/>
      <c r="AF182" s="345"/>
      <c r="AG182" s="345"/>
      <c r="AH182" s="345"/>
      <c r="AI182" s="345"/>
      <c r="AJ182" s="345"/>
      <c r="AK182" s="345"/>
      <c r="AL182" s="345"/>
      <c r="AM182" s="345"/>
      <c r="AN182" s="345"/>
      <c r="AO182" s="345"/>
      <c r="AP182" s="345"/>
      <c r="AQ182" s="345"/>
      <c r="AR182" s="292"/>
      <c r="AS182" s="292"/>
      <c r="AT182" s="345"/>
      <c r="AU182" s="345"/>
      <c r="AV182" s="345"/>
      <c r="AW182" s="345"/>
      <c r="AX182" s="292"/>
      <c r="AY182" s="292"/>
      <c r="AZ182" s="345"/>
      <c r="BA182" s="345"/>
      <c r="BB182" s="46"/>
      <c r="BC182" s="46"/>
      <c r="BD182" s="292"/>
      <c r="BE182" s="292"/>
      <c r="BF182" s="347"/>
      <c r="BG182" s="6"/>
      <c r="BH182" s="46"/>
      <c r="BI182" s="292"/>
      <c r="BJ182" s="292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6"/>
      <c r="CQ182" s="206"/>
      <c r="CR182" s="206"/>
      <c r="CS182" s="206"/>
      <c r="CT182" s="206"/>
      <c r="CU182" s="206"/>
      <c r="CV182" s="206"/>
      <c r="CW182" s="206"/>
      <c r="CX182" s="206"/>
      <c r="CY182" s="206"/>
      <c r="CZ182" s="206"/>
      <c r="DA182" s="206"/>
      <c r="DB182" s="206"/>
      <c r="DC182" s="206"/>
      <c r="DD182" s="206"/>
      <c r="DE182" s="206"/>
      <c r="DF182" s="206"/>
      <c r="DG182" s="206"/>
      <c r="DH182" s="206"/>
      <c r="DI182" s="206"/>
    </row>
    <row r="183" spans="1:113" ht="13.5" thickBot="1">
      <c r="A183" s="35"/>
      <c r="B183" s="130" t="s">
        <v>200</v>
      </c>
      <c r="C183" s="448">
        <f>+sum!H183/население!F183</f>
        <v>2.4251001327441255</v>
      </c>
      <c r="D183" s="448">
        <f>+sum!I183/население!G183</f>
        <v>2.8638040003194103</v>
      </c>
      <c r="E183" s="448">
        <f>+sum!J183/население!H183</f>
        <v>2.7080733603616638</v>
      </c>
      <c r="F183" s="448">
        <f>+sum!K183/население!I183</f>
        <v>2.7566578943499418</v>
      </c>
      <c r="G183" s="448">
        <f>+sum!L183/население!J183</f>
        <v>2.7751154396080913</v>
      </c>
      <c r="H183" s="448">
        <f>+sum!M183/население!K183</f>
        <v>3.071037131582337</v>
      </c>
      <c r="I183" s="448">
        <f>+sum!N183/население!L183</f>
        <v>90.8705914554603</v>
      </c>
      <c r="J183" s="448">
        <f>+sum!O183/население!M183</f>
        <v>92.18171389837579</v>
      </c>
      <c r="K183" s="448"/>
      <c r="L183" s="300">
        <f t="shared" si="20"/>
        <v>118.09013416196011</v>
      </c>
      <c r="M183" s="37">
        <f t="shared" si="20"/>
        <v>111.66851726230948</v>
      </c>
      <c r="N183" s="37">
        <f t="shared" si="20"/>
        <v>113.67192047573893</v>
      </c>
      <c r="O183" s="315">
        <f t="shared" si="19"/>
        <v>114.43302493525928</v>
      </c>
      <c r="P183" s="306">
        <f t="shared" si="17"/>
        <v>126.63547744345306</v>
      </c>
      <c r="Q183" s="306">
        <f t="shared" si="17"/>
        <v>3747.0861606293988</v>
      </c>
      <c r="R183" s="300">
        <f t="shared" si="21"/>
        <v>3.8556558769364266</v>
      </c>
      <c r="S183" s="37">
        <f t="shared" si="21"/>
        <v>4.1615190044575163</v>
      </c>
      <c r="T183" s="37">
        <f t="shared" si="21"/>
        <v>4.2659887307185587</v>
      </c>
      <c r="U183" s="37">
        <f t="shared" si="21"/>
        <v>3.7066538056357787</v>
      </c>
      <c r="V183" s="315">
        <f t="shared" si="21"/>
        <v>3.9630054886345891</v>
      </c>
      <c r="W183" s="334">
        <f t="shared" si="18"/>
        <v>4.7062600662279648</v>
      </c>
      <c r="X183" s="325"/>
      <c r="Y183" s="327"/>
      <c r="Z183" s="327"/>
      <c r="AA183" s="327"/>
      <c r="AB183" s="327"/>
      <c r="AC183" s="345"/>
      <c r="AD183" s="327"/>
      <c r="AE183" s="345"/>
      <c r="AF183" s="345"/>
      <c r="AG183" s="345"/>
      <c r="AH183" s="345"/>
      <c r="AI183" s="345"/>
      <c r="AJ183" s="345"/>
      <c r="AK183" s="345"/>
      <c r="AL183" s="345"/>
      <c r="AM183" s="345"/>
      <c r="AN183" s="345"/>
      <c r="AO183" s="345"/>
      <c r="AP183" s="345"/>
      <c r="AQ183" s="345"/>
      <c r="AR183" s="292"/>
      <c r="AS183" s="292"/>
      <c r="AT183" s="345"/>
      <c r="AU183" s="345"/>
      <c r="AV183" s="345"/>
      <c r="AW183" s="345"/>
      <c r="AX183" s="292"/>
      <c r="AY183" s="292"/>
      <c r="AZ183" s="345"/>
      <c r="BA183" s="345"/>
      <c r="BB183" s="46"/>
      <c r="BC183" s="46"/>
      <c r="BD183" s="292"/>
      <c r="BE183" s="292"/>
      <c r="BF183" s="347"/>
      <c r="BG183" s="6"/>
      <c r="BH183" s="46"/>
      <c r="BI183" s="292"/>
      <c r="BJ183" s="292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  <c r="BZ183" s="206"/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6"/>
      <c r="CL183" s="206"/>
      <c r="CM183" s="206"/>
      <c r="CN183" s="206"/>
      <c r="CO183" s="206"/>
      <c r="CP183" s="206"/>
      <c r="CQ183" s="206"/>
      <c r="CR183" s="206"/>
      <c r="CS183" s="206"/>
      <c r="CT183" s="206"/>
      <c r="CU183" s="206"/>
      <c r="CV183" s="206"/>
      <c r="CW183" s="206"/>
      <c r="CX183" s="206"/>
      <c r="CY183" s="206"/>
      <c r="CZ183" s="206"/>
      <c r="DA183" s="206"/>
      <c r="DB183" s="206"/>
      <c r="DC183" s="206"/>
      <c r="DD183" s="206"/>
      <c r="DE183" s="206"/>
      <c r="DF183" s="206"/>
      <c r="DG183" s="206"/>
      <c r="DH183" s="206"/>
      <c r="DI183" s="206"/>
    </row>
    <row r="184" spans="1:113" ht="13.5" thickBot="1">
      <c r="A184" s="35"/>
      <c r="B184" s="130" t="s">
        <v>210</v>
      </c>
      <c r="C184" s="448">
        <f>+sum!H184/население!F184</f>
        <v>28.850394841701078</v>
      </c>
      <c r="D184" s="448">
        <f>+sum!I184/население!G184</f>
        <v>38.843679677194075</v>
      </c>
      <c r="E184" s="448">
        <f>+sum!J184/население!H184</f>
        <v>37.378021978021977</v>
      </c>
      <c r="F184" s="448">
        <f>+sum!K184/население!I184</f>
        <v>43.751030600919613</v>
      </c>
      <c r="G184" s="448">
        <f>+sum!L184/население!J184</f>
        <v>47.427610236693496</v>
      </c>
      <c r="H184" s="448">
        <f>+sum!M184/население!K184</f>
        <v>57.445532931222928</v>
      </c>
      <c r="I184" s="448">
        <f>+sum!N184/население!L184</f>
        <v>41.913212381700212</v>
      </c>
      <c r="J184" s="448">
        <f>+sum!O184/население!M184</f>
        <v>45.446168686826326</v>
      </c>
      <c r="K184" s="448"/>
      <c r="L184" s="300">
        <f t="shared" si="20"/>
        <v>134.63829486676019</v>
      </c>
      <c r="M184" s="37">
        <f t="shared" si="20"/>
        <v>129.55809507325998</v>
      </c>
      <c r="N184" s="37">
        <f t="shared" si="20"/>
        <v>151.64794395701227</v>
      </c>
      <c r="O184" s="315">
        <f t="shared" si="19"/>
        <v>164.39154644823248</v>
      </c>
      <c r="P184" s="306">
        <f t="shared" si="17"/>
        <v>199.11524000423634</v>
      </c>
      <c r="Q184" s="306">
        <f t="shared" si="17"/>
        <v>145.27777734645701</v>
      </c>
      <c r="R184" s="300">
        <f t="shared" si="21"/>
        <v>45.86911398890178</v>
      </c>
      <c r="S184" s="37">
        <f t="shared" si="21"/>
        <v>56.445451979840136</v>
      </c>
      <c r="T184" s="37">
        <f t="shared" si="21"/>
        <v>58.881056498963233</v>
      </c>
      <c r="U184" s="37">
        <f t="shared" si="21"/>
        <v>58.828454705885079</v>
      </c>
      <c r="V184" s="315">
        <f t="shared" si="21"/>
        <v>67.729031015510458</v>
      </c>
      <c r="W184" s="334">
        <f t="shared" si="18"/>
        <v>88.033327515678579</v>
      </c>
      <c r="X184" s="325"/>
      <c r="Y184" s="327"/>
      <c r="Z184" s="327"/>
      <c r="AA184" s="327"/>
      <c r="AB184" s="327"/>
      <c r="AC184" s="345"/>
      <c r="AD184" s="327"/>
      <c r="AE184" s="345"/>
      <c r="AF184" s="345"/>
      <c r="AG184" s="345"/>
      <c r="AH184" s="345"/>
      <c r="AI184" s="345"/>
      <c r="AJ184" s="345"/>
      <c r="AK184" s="345"/>
      <c r="AL184" s="345"/>
      <c r="AM184" s="345"/>
      <c r="AN184" s="345"/>
      <c r="AO184" s="345"/>
      <c r="AP184" s="345"/>
      <c r="AQ184" s="345"/>
      <c r="AR184" s="292"/>
      <c r="AS184" s="292"/>
      <c r="AT184" s="345"/>
      <c r="AU184" s="345"/>
      <c r="AV184" s="345"/>
      <c r="AW184" s="345"/>
      <c r="AX184" s="292"/>
      <c r="AY184" s="292"/>
      <c r="AZ184" s="345"/>
      <c r="BA184" s="345"/>
      <c r="BB184" s="46"/>
      <c r="BC184" s="46"/>
      <c r="BD184" s="292"/>
      <c r="BE184" s="292"/>
      <c r="BF184" s="347"/>
      <c r="BG184" s="6"/>
      <c r="BH184" s="46"/>
      <c r="BI184" s="292"/>
      <c r="BJ184" s="292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  <c r="BZ184" s="20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6"/>
      <c r="CQ184" s="206"/>
      <c r="CR184" s="206"/>
      <c r="CS184" s="206"/>
      <c r="CT184" s="206"/>
      <c r="CU184" s="206"/>
      <c r="CV184" s="206"/>
      <c r="CW184" s="206"/>
      <c r="CX184" s="206"/>
      <c r="CY184" s="206"/>
      <c r="CZ184" s="206"/>
      <c r="DA184" s="206"/>
      <c r="DB184" s="206"/>
      <c r="DC184" s="206"/>
      <c r="DD184" s="206"/>
      <c r="DE184" s="206"/>
      <c r="DF184" s="206"/>
      <c r="DG184" s="206"/>
      <c r="DH184" s="206"/>
      <c r="DI184" s="206"/>
    </row>
    <row r="185" spans="1:113" ht="13.5" thickBot="1">
      <c r="A185" s="35"/>
      <c r="B185" s="130" t="s">
        <v>211</v>
      </c>
      <c r="C185" s="448">
        <f>+sum!H185/население!F185</f>
        <v>46.812141779788838</v>
      </c>
      <c r="D185" s="448">
        <f>+sum!I185/население!G185</f>
        <v>53.138631178707222</v>
      </c>
      <c r="E185" s="448">
        <f>+sum!J185/население!H185</f>
        <v>63.299178291610929</v>
      </c>
      <c r="F185" s="448">
        <f>+sum!K185/население!I185</f>
        <v>63.904190468887784</v>
      </c>
      <c r="G185" s="448">
        <f>+sum!L185/население!J185</f>
        <v>76.805756781750929</v>
      </c>
      <c r="H185" s="448">
        <f>+sum!M185/население!K185</f>
        <v>67.693112264662588</v>
      </c>
      <c r="I185" s="448">
        <f>+sum!N185/население!L185</f>
        <v>53.721526884235971</v>
      </c>
      <c r="J185" s="448">
        <f>+sum!O185/население!M185</f>
        <v>54.376528213166146</v>
      </c>
      <c r="K185" s="448"/>
      <c r="L185" s="300">
        <f t="shared" si="20"/>
        <v>113.51463350828747</v>
      </c>
      <c r="M185" s="37">
        <f t="shared" si="20"/>
        <v>135.21957313848088</v>
      </c>
      <c r="N185" s="37">
        <f t="shared" si="20"/>
        <v>136.51199889443734</v>
      </c>
      <c r="O185" s="315">
        <f t="shared" si="19"/>
        <v>164.07229804407677</v>
      </c>
      <c r="P185" s="306">
        <f t="shared" si="17"/>
        <v>144.60588576164895</v>
      </c>
      <c r="Q185" s="306">
        <f t="shared" si="17"/>
        <v>114.759814103251</v>
      </c>
      <c r="R185" s="300">
        <f t="shared" si="21"/>
        <v>74.42641527588745</v>
      </c>
      <c r="S185" s="37">
        <f t="shared" si="21"/>
        <v>77.218072010648982</v>
      </c>
      <c r="T185" s="37">
        <f t="shared" si="21"/>
        <v>99.714278500820967</v>
      </c>
      <c r="U185" s="37">
        <f t="shared" si="21"/>
        <v>85.926770704144261</v>
      </c>
      <c r="V185" s="315">
        <f t="shared" si="21"/>
        <v>109.6825131453983</v>
      </c>
      <c r="W185" s="334">
        <f t="shared" si="18"/>
        <v>103.73739468455092</v>
      </c>
      <c r="X185" s="325"/>
      <c r="Y185" s="327"/>
      <c r="Z185" s="327"/>
      <c r="AA185" s="327"/>
      <c r="AB185" s="327"/>
      <c r="AC185" s="345"/>
      <c r="AD185" s="327"/>
      <c r="AE185" s="345"/>
      <c r="AF185" s="345"/>
      <c r="AG185" s="345"/>
      <c r="AH185" s="345"/>
      <c r="AI185" s="345"/>
      <c r="AJ185" s="345"/>
      <c r="AK185" s="345"/>
      <c r="AL185" s="345"/>
      <c r="AM185" s="345"/>
      <c r="AN185" s="345"/>
      <c r="AO185" s="345"/>
      <c r="AP185" s="345"/>
      <c r="AQ185" s="345"/>
      <c r="AR185" s="292"/>
      <c r="AS185" s="292"/>
      <c r="AT185" s="345"/>
      <c r="AU185" s="345"/>
      <c r="AV185" s="345"/>
      <c r="AW185" s="345"/>
      <c r="AX185" s="292"/>
      <c r="AY185" s="292"/>
      <c r="AZ185" s="345"/>
      <c r="BA185" s="345"/>
      <c r="BB185" s="46"/>
      <c r="BC185" s="46"/>
      <c r="BD185" s="292"/>
      <c r="BE185" s="292"/>
      <c r="BF185" s="347"/>
      <c r="BG185" s="6"/>
      <c r="BH185" s="46"/>
      <c r="BI185" s="292"/>
      <c r="BJ185" s="292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  <c r="BZ185" s="20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6"/>
      <c r="CQ185" s="206"/>
      <c r="CR185" s="206"/>
      <c r="CS185" s="206"/>
      <c r="CT185" s="206"/>
      <c r="CU185" s="206"/>
      <c r="CV185" s="206"/>
      <c r="CW185" s="206"/>
      <c r="CX185" s="206"/>
      <c r="CY185" s="206"/>
      <c r="CZ185" s="206"/>
      <c r="DA185" s="206"/>
      <c r="DB185" s="206"/>
      <c r="DC185" s="206"/>
      <c r="DD185" s="206"/>
      <c r="DE185" s="206"/>
      <c r="DF185" s="206"/>
      <c r="DG185" s="206"/>
      <c r="DH185" s="206"/>
      <c r="DI185" s="206"/>
    </row>
    <row r="186" spans="1:113" ht="13.5" thickBot="1">
      <c r="A186" s="35"/>
      <c r="B186" s="130" t="s">
        <v>212</v>
      </c>
      <c r="C186" s="448">
        <f>+sum!H186/население!F186</f>
        <v>12.38321053946054</v>
      </c>
      <c r="D186" s="448">
        <f>+sum!I186/население!G186</f>
        <v>15.133093414536619</v>
      </c>
      <c r="E186" s="448">
        <f>+sum!J186/население!H186</f>
        <v>15.235242920642815</v>
      </c>
      <c r="F186" s="448">
        <f>+sum!K186/население!I186</f>
        <v>17.845707110343746</v>
      </c>
      <c r="G186" s="448">
        <f>+sum!L186/население!J186</f>
        <v>18.518961696739474</v>
      </c>
      <c r="H186" s="448">
        <f>+sum!M186/население!K186</f>
        <v>20.810267714523032</v>
      </c>
      <c r="I186" s="448">
        <f>+sum!N186/население!L186</f>
        <v>52.067549625983617</v>
      </c>
      <c r="J186" s="448">
        <f>+sum!O186/население!M186</f>
        <v>59.610597416224017</v>
      </c>
      <c r="K186" s="448"/>
      <c r="L186" s="300">
        <f t="shared" si="20"/>
        <v>122.20654220739651</v>
      </c>
      <c r="M186" s="37">
        <f t="shared" si="20"/>
        <v>123.03144545668461</v>
      </c>
      <c r="N186" s="37">
        <f t="shared" si="20"/>
        <v>144.11211901369458</v>
      </c>
      <c r="O186" s="315">
        <f t="shared" si="19"/>
        <v>149.54895289655821</v>
      </c>
      <c r="P186" s="306">
        <f t="shared" si="17"/>
        <v>168.0522805310359</v>
      </c>
      <c r="Q186" s="306">
        <f t="shared" si="17"/>
        <v>420.46890392490957</v>
      </c>
      <c r="R186" s="300">
        <f t="shared" si="21"/>
        <v>19.688011165867099</v>
      </c>
      <c r="S186" s="37">
        <f t="shared" si="21"/>
        <v>21.990560748501302</v>
      </c>
      <c r="T186" s="37">
        <f t="shared" si="21"/>
        <v>23.999857448670468</v>
      </c>
      <c r="U186" s="37">
        <f t="shared" si="21"/>
        <v>23.995671827974764</v>
      </c>
      <c r="V186" s="315">
        <f t="shared" si="21"/>
        <v>26.446015830734837</v>
      </c>
      <c r="W186" s="334">
        <f t="shared" si="18"/>
        <v>31.891028247486702</v>
      </c>
      <c r="X186" s="325"/>
      <c r="Y186" s="327"/>
      <c r="Z186" s="327"/>
      <c r="AA186" s="327"/>
      <c r="AB186" s="327"/>
      <c r="AC186" s="345"/>
      <c r="AD186" s="327"/>
      <c r="AE186" s="345"/>
      <c r="AF186" s="345"/>
      <c r="AG186" s="345"/>
      <c r="AH186" s="345"/>
      <c r="AI186" s="345"/>
      <c r="AJ186" s="345"/>
      <c r="AK186" s="345"/>
      <c r="AL186" s="345"/>
      <c r="AM186" s="345"/>
      <c r="AN186" s="345"/>
      <c r="AO186" s="345"/>
      <c r="AP186" s="345"/>
      <c r="AQ186" s="345"/>
      <c r="AR186" s="292"/>
      <c r="AS186" s="292"/>
      <c r="AT186" s="345"/>
      <c r="AU186" s="345"/>
      <c r="AV186" s="345"/>
      <c r="AW186" s="345"/>
      <c r="AX186" s="292"/>
      <c r="AY186" s="292"/>
      <c r="AZ186" s="345"/>
      <c r="BA186" s="345"/>
      <c r="BB186" s="46"/>
      <c r="BC186" s="46"/>
      <c r="BD186" s="292"/>
      <c r="BE186" s="292"/>
      <c r="BF186" s="347"/>
      <c r="BG186" s="6"/>
      <c r="BH186" s="46"/>
      <c r="BI186" s="292"/>
      <c r="BJ186" s="292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  <c r="BZ186" s="206"/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6"/>
      <c r="CL186" s="206"/>
      <c r="CM186" s="206"/>
      <c r="CN186" s="206"/>
      <c r="CO186" s="206"/>
      <c r="CP186" s="206"/>
      <c r="CQ186" s="206"/>
      <c r="CR186" s="206"/>
      <c r="CS186" s="206"/>
      <c r="CT186" s="206"/>
      <c r="CU186" s="206"/>
      <c r="CV186" s="206"/>
      <c r="CW186" s="206"/>
      <c r="CX186" s="206"/>
      <c r="CY186" s="206"/>
      <c r="CZ186" s="206"/>
      <c r="DA186" s="206"/>
      <c r="DB186" s="206"/>
      <c r="DC186" s="206"/>
      <c r="DD186" s="206"/>
      <c r="DE186" s="206"/>
      <c r="DF186" s="206"/>
      <c r="DG186" s="206"/>
      <c r="DH186" s="206"/>
      <c r="DI186" s="206"/>
    </row>
    <row r="187" spans="1:113" ht="13.5" thickBot="1">
      <c r="A187" s="35"/>
      <c r="B187" s="130" t="s">
        <v>213</v>
      </c>
      <c r="C187" s="448">
        <f>+sum!H187/население!F187</f>
        <v>49.015494941733898</v>
      </c>
      <c r="D187" s="448">
        <f>+sum!I187/население!G187</f>
        <v>43.186152464065707</v>
      </c>
      <c r="E187" s="448">
        <f>+sum!J187/население!H187</f>
        <v>57.218673218673217</v>
      </c>
      <c r="F187" s="448">
        <f>+sum!K187/население!I187</f>
        <v>61.176309080211809</v>
      </c>
      <c r="G187" s="448">
        <f>+sum!L187/население!J187</f>
        <v>63.389586361834283</v>
      </c>
      <c r="H187" s="448">
        <f>+sum!M187/население!K187</f>
        <v>61.544557097118464</v>
      </c>
      <c r="I187" s="448">
        <f>+sum!N187/население!L187</f>
        <v>55.190076490895549</v>
      </c>
      <c r="J187" s="448">
        <f>+sum!O187/население!M187</f>
        <v>54.685187713310583</v>
      </c>
      <c r="K187" s="448"/>
      <c r="L187" s="300">
        <f t="shared" si="20"/>
        <v>88.107143496974388</v>
      </c>
      <c r="M187" s="37">
        <f t="shared" si="20"/>
        <v>116.73588787931382</v>
      </c>
      <c r="N187" s="37">
        <f t="shared" si="20"/>
        <v>124.81014249256039</v>
      </c>
      <c r="O187" s="315">
        <f t="shared" si="19"/>
        <v>129.32560700894129</v>
      </c>
      <c r="P187" s="306">
        <f t="shared" si="17"/>
        <v>125.5614314825918</v>
      </c>
      <c r="Q187" s="306">
        <f t="shared" si="17"/>
        <v>112.59720330581493</v>
      </c>
      <c r="R187" s="300">
        <f t="shared" si="21"/>
        <v>77.929516633688692</v>
      </c>
      <c r="S187" s="37">
        <f t="shared" si="21"/>
        <v>62.755689351842669</v>
      </c>
      <c r="T187" s="37">
        <f t="shared" si="21"/>
        <v>90.135746952190715</v>
      </c>
      <c r="U187" s="37">
        <f t="shared" si="21"/>
        <v>82.258810326694814</v>
      </c>
      <c r="V187" s="315">
        <f t="shared" si="21"/>
        <v>90.523541863794492</v>
      </c>
      <c r="W187" s="334">
        <f t="shared" si="18"/>
        <v>94.314942786321012</v>
      </c>
      <c r="X187" s="325"/>
      <c r="Y187" s="327"/>
      <c r="Z187" s="327"/>
      <c r="AA187" s="327"/>
      <c r="AB187" s="327"/>
      <c r="AC187" s="345"/>
      <c r="AD187" s="327"/>
      <c r="AE187" s="345"/>
      <c r="AF187" s="345"/>
      <c r="AG187" s="345"/>
      <c r="AH187" s="345"/>
      <c r="AI187" s="345"/>
      <c r="AJ187" s="345"/>
      <c r="AK187" s="345"/>
      <c r="AL187" s="345"/>
      <c r="AM187" s="345"/>
      <c r="AN187" s="345"/>
      <c r="AO187" s="345"/>
      <c r="AP187" s="345"/>
      <c r="AQ187" s="345"/>
      <c r="AR187" s="292"/>
      <c r="AS187" s="292"/>
      <c r="AT187" s="345"/>
      <c r="AU187" s="345"/>
      <c r="AV187" s="345"/>
      <c r="AW187" s="345"/>
      <c r="AX187" s="292"/>
      <c r="AY187" s="292"/>
      <c r="AZ187" s="345"/>
      <c r="BA187" s="345"/>
      <c r="BB187" s="46"/>
      <c r="BC187" s="46"/>
      <c r="BD187" s="292"/>
      <c r="BE187" s="292"/>
      <c r="BF187" s="347"/>
      <c r="BG187" s="6"/>
      <c r="BH187" s="46"/>
      <c r="BI187" s="292"/>
      <c r="BJ187" s="292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6"/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6"/>
      <c r="CO187" s="206"/>
      <c r="CP187" s="206"/>
      <c r="CQ187" s="206"/>
      <c r="CR187" s="206"/>
      <c r="CS187" s="206"/>
      <c r="CT187" s="206"/>
      <c r="CU187" s="206"/>
      <c r="CV187" s="206"/>
      <c r="CW187" s="206"/>
      <c r="CX187" s="206"/>
      <c r="CY187" s="206"/>
      <c r="CZ187" s="206"/>
      <c r="DA187" s="206"/>
      <c r="DB187" s="206"/>
      <c r="DC187" s="206"/>
      <c r="DD187" s="206"/>
      <c r="DE187" s="206"/>
      <c r="DF187" s="206"/>
      <c r="DG187" s="206"/>
      <c r="DH187" s="206"/>
      <c r="DI187" s="206"/>
    </row>
    <row r="188" spans="1:113" ht="13.5" thickBot="1">
      <c r="A188" s="35"/>
      <c r="B188" s="130" t="s">
        <v>214</v>
      </c>
      <c r="C188" s="448">
        <f>+sum!H188/население!F188</f>
        <v>40.383165706473974</v>
      </c>
      <c r="D188" s="448">
        <f>+sum!I188/население!G188</f>
        <v>33.376925430990511</v>
      </c>
      <c r="E188" s="448">
        <f>+sum!J188/население!H188</f>
        <v>38.424373201808464</v>
      </c>
      <c r="F188" s="448">
        <f>+sum!K188/население!I188</f>
        <v>35.778906979155863</v>
      </c>
      <c r="G188" s="448">
        <f>+sum!L188/население!J188</f>
        <v>59.5518216080402</v>
      </c>
      <c r="H188" s="448">
        <f>+sum!M188/население!K188</f>
        <v>59.912537060567558</v>
      </c>
      <c r="I188" s="448">
        <f>+sum!N188/население!L188</f>
        <v>46.072887551064291</v>
      </c>
      <c r="J188" s="448">
        <f>+sum!O188/население!M188</f>
        <v>39.056462952947541</v>
      </c>
      <c r="K188" s="448"/>
      <c r="L188" s="300">
        <f t="shared" si="20"/>
        <v>82.65059176784581</v>
      </c>
      <c r="M188" s="37">
        <f t="shared" si="20"/>
        <v>95.149482537097157</v>
      </c>
      <c r="N188" s="37">
        <f t="shared" si="20"/>
        <v>88.59856911470419</v>
      </c>
      <c r="O188" s="315">
        <f t="shared" si="19"/>
        <v>147.46694709596088</v>
      </c>
      <c r="P188" s="306">
        <f t="shared" si="17"/>
        <v>148.3601793282956</v>
      </c>
      <c r="Q188" s="306">
        <f t="shared" si="17"/>
        <v>114.0893408058848</v>
      </c>
      <c r="R188" s="300">
        <f t="shared" si="21"/>
        <v>64.205014911807908</v>
      </c>
      <c r="S188" s="37">
        <f t="shared" si="21"/>
        <v>48.501471984792445</v>
      </c>
      <c r="T188" s="37">
        <f t="shared" si="21"/>
        <v>60.52935842253099</v>
      </c>
      <c r="U188" s="37">
        <f t="shared" si="21"/>
        <v>48.108988056731739</v>
      </c>
      <c r="V188" s="315">
        <f t="shared" si="21"/>
        <v>85.04301930019183</v>
      </c>
      <c r="W188" s="334">
        <f t="shared" si="18"/>
        <v>91.813927527887458</v>
      </c>
      <c r="X188" s="325"/>
      <c r="Y188" s="327"/>
      <c r="Z188" s="327"/>
      <c r="AA188" s="327"/>
      <c r="AB188" s="327"/>
      <c r="AC188" s="345"/>
      <c r="AD188" s="327"/>
      <c r="AE188" s="345"/>
      <c r="AF188" s="345"/>
      <c r="AG188" s="345"/>
      <c r="AH188" s="345"/>
      <c r="AI188" s="345"/>
      <c r="AJ188" s="345"/>
      <c r="AK188" s="345"/>
      <c r="AL188" s="345"/>
      <c r="AM188" s="345"/>
      <c r="AN188" s="345"/>
      <c r="AO188" s="345"/>
      <c r="AP188" s="345"/>
      <c r="AQ188" s="345"/>
      <c r="AR188" s="292"/>
      <c r="AS188" s="292"/>
      <c r="AT188" s="345"/>
      <c r="AU188" s="345"/>
      <c r="AV188" s="345"/>
      <c r="AW188" s="345"/>
      <c r="AX188" s="292"/>
      <c r="AY188" s="292"/>
      <c r="AZ188" s="345"/>
      <c r="BA188" s="345"/>
      <c r="BB188" s="46"/>
      <c r="BC188" s="46"/>
      <c r="BD188" s="292"/>
      <c r="BE188" s="292"/>
      <c r="BF188" s="347"/>
      <c r="BG188" s="6"/>
      <c r="BH188" s="46"/>
      <c r="BI188" s="292"/>
      <c r="BJ188" s="292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0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6"/>
      <c r="CP188" s="206"/>
      <c r="CQ188" s="206"/>
      <c r="CR188" s="206"/>
      <c r="CS188" s="206"/>
      <c r="CT188" s="206"/>
      <c r="CU188" s="206"/>
      <c r="CV188" s="206"/>
      <c r="CW188" s="206"/>
      <c r="CX188" s="206"/>
      <c r="CY188" s="206"/>
      <c r="CZ188" s="206"/>
      <c r="DA188" s="206"/>
      <c r="DB188" s="206"/>
      <c r="DC188" s="206"/>
      <c r="DD188" s="206"/>
      <c r="DE188" s="206"/>
      <c r="DF188" s="206"/>
      <c r="DG188" s="206"/>
      <c r="DH188" s="206"/>
      <c r="DI188" s="206"/>
    </row>
    <row r="189" spans="1:113" ht="13.5" thickBot="1">
      <c r="A189" s="35"/>
      <c r="B189" s="130" t="s">
        <v>215</v>
      </c>
      <c r="C189" s="448">
        <f>+sum!H189/население!F189</f>
        <v>23.725350416646599</v>
      </c>
      <c r="D189" s="448">
        <f>+sum!I189/население!G189</f>
        <v>31.824757211190029</v>
      </c>
      <c r="E189" s="448">
        <f>+sum!J189/население!H189</f>
        <v>30.820645287065016</v>
      </c>
      <c r="F189" s="448">
        <f>+sum!K189/население!I189</f>
        <v>36.353373872106708</v>
      </c>
      <c r="G189" s="448">
        <f>+sum!L189/население!J189</f>
        <v>38.127058475495517</v>
      </c>
      <c r="H189" s="448">
        <f>+sum!M189/население!K189</f>
        <v>38.403720238095239</v>
      </c>
      <c r="I189" s="448">
        <f>+sum!N189/население!L189</f>
        <v>49.741172935343315</v>
      </c>
      <c r="J189" s="448">
        <f>+sum!O189/население!M189</f>
        <v>53.319361176885486</v>
      </c>
      <c r="K189" s="448"/>
      <c r="L189" s="300">
        <f t="shared" si="20"/>
        <v>134.13819670650926</v>
      </c>
      <c r="M189" s="37">
        <f t="shared" si="20"/>
        <v>129.90596448868504</v>
      </c>
      <c r="N189" s="37">
        <f t="shared" si="20"/>
        <v>153.22586698909117</v>
      </c>
      <c r="O189" s="315">
        <f t="shared" si="19"/>
        <v>160.70177175863392</v>
      </c>
      <c r="P189" s="306">
        <f t="shared" si="17"/>
        <v>161.86787366120311</v>
      </c>
      <c r="Q189" s="306">
        <f t="shared" si="17"/>
        <v>209.65411284481189</v>
      </c>
      <c r="R189" s="300">
        <f t="shared" si="21"/>
        <v>37.720828732465108</v>
      </c>
      <c r="S189" s="37">
        <f t="shared" si="21"/>
        <v>46.245948372110057</v>
      </c>
      <c r="T189" s="37">
        <f t="shared" si="21"/>
        <v>48.551315999258662</v>
      </c>
      <c r="U189" s="37">
        <f t="shared" si="21"/>
        <v>48.881426994233678</v>
      </c>
      <c r="V189" s="315">
        <f t="shared" si="21"/>
        <v>54.447371755179688</v>
      </c>
      <c r="W189" s="334">
        <f t="shared" si="18"/>
        <v>58.852396505546004</v>
      </c>
      <c r="X189" s="325"/>
      <c r="Y189" s="327"/>
      <c r="Z189" s="327"/>
      <c r="AA189" s="327"/>
      <c r="AB189" s="327"/>
      <c r="AC189" s="345"/>
      <c r="AD189" s="327"/>
      <c r="AE189" s="345"/>
      <c r="AF189" s="345"/>
      <c r="AG189" s="345"/>
      <c r="AH189" s="345"/>
      <c r="AI189" s="345"/>
      <c r="AJ189" s="345"/>
      <c r="AK189" s="345"/>
      <c r="AL189" s="345"/>
      <c r="AM189" s="345"/>
      <c r="AN189" s="345"/>
      <c r="AO189" s="345"/>
      <c r="AP189" s="345"/>
      <c r="AQ189" s="345"/>
      <c r="AR189" s="292"/>
      <c r="AS189" s="292"/>
      <c r="AT189" s="345"/>
      <c r="AU189" s="345"/>
      <c r="AV189" s="345"/>
      <c r="AW189" s="345"/>
      <c r="AX189" s="292"/>
      <c r="AY189" s="292"/>
      <c r="AZ189" s="345"/>
      <c r="BA189" s="345"/>
      <c r="BB189" s="46"/>
      <c r="BC189" s="46"/>
      <c r="BD189" s="292"/>
      <c r="BE189" s="292"/>
      <c r="BF189" s="347"/>
      <c r="BG189" s="6"/>
      <c r="BH189" s="46"/>
      <c r="BI189" s="292"/>
      <c r="BJ189" s="292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0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6"/>
      <c r="CP189" s="206"/>
      <c r="CQ189" s="206"/>
      <c r="CR189" s="206"/>
      <c r="CS189" s="206"/>
      <c r="CT189" s="206"/>
      <c r="CU189" s="206"/>
      <c r="CV189" s="206"/>
      <c r="CW189" s="206"/>
      <c r="CX189" s="206"/>
      <c r="CY189" s="206"/>
      <c r="CZ189" s="206"/>
      <c r="DA189" s="206"/>
      <c r="DB189" s="206"/>
      <c r="DC189" s="206"/>
      <c r="DD189" s="206"/>
      <c r="DE189" s="206"/>
      <c r="DF189" s="206"/>
      <c r="DG189" s="206"/>
      <c r="DH189" s="206"/>
      <c r="DI189" s="206"/>
    </row>
    <row r="190" spans="1:113" ht="13.5" thickBot="1">
      <c r="A190" s="60"/>
      <c r="B190" s="130" t="s">
        <v>216</v>
      </c>
      <c r="C190" s="448">
        <f>+sum!H190/население!F190</f>
        <v>40.992228447496835</v>
      </c>
      <c r="D190" s="448">
        <f>+sum!I190/население!G190</f>
        <v>41.87660594439118</v>
      </c>
      <c r="E190" s="448">
        <f>+sum!J190/население!H190</f>
        <v>37.448701862754561</v>
      </c>
      <c r="F190" s="448">
        <f>+sum!K190/население!I190</f>
        <v>43.516710513495077</v>
      </c>
      <c r="G190" s="448">
        <f>+sum!L190/население!J190</f>
        <v>43.314454859398126</v>
      </c>
      <c r="H190" s="448">
        <f>+sum!M190/население!K190</f>
        <v>41.470535625558981</v>
      </c>
      <c r="I190" s="448">
        <f>+sum!N190/население!L190</f>
        <v>58.828115532215712</v>
      </c>
      <c r="J190" s="448">
        <f>+sum!O190/население!M190</f>
        <v>63.100764778834233</v>
      </c>
      <c r="K190" s="448"/>
      <c r="L190" s="300">
        <f t="shared" si="20"/>
        <v>102.15742722557049</v>
      </c>
      <c r="M190" s="37">
        <f t="shared" si="20"/>
        <v>91.355613688382789</v>
      </c>
      <c r="N190" s="37">
        <f t="shared" si="20"/>
        <v>106.15844066450697</v>
      </c>
      <c r="O190" s="315">
        <f t="shared" si="19"/>
        <v>105.66504066710014</v>
      </c>
      <c r="P190" s="306">
        <f t="shared" si="17"/>
        <v>101.16682404489126</v>
      </c>
      <c r="Q190" s="306">
        <f t="shared" si="17"/>
        <v>143.51041102233125</v>
      </c>
      <c r="R190" s="300">
        <f t="shared" si="21"/>
        <v>65.173361045289226</v>
      </c>
      <c r="S190" s="37">
        <f t="shared" si="21"/>
        <v>60.85272995649337</v>
      </c>
      <c r="T190" s="37">
        <f t="shared" si="21"/>
        <v>58.992397497390783</v>
      </c>
      <c r="U190" s="37">
        <f t="shared" si="21"/>
        <v>58.513383530180171</v>
      </c>
      <c r="V190" s="315">
        <f t="shared" si="21"/>
        <v>61.855236684947243</v>
      </c>
      <c r="W190" s="334">
        <f t="shared" si="18"/>
        <v>63.552186892345198</v>
      </c>
      <c r="X190" s="325"/>
      <c r="Y190" s="46"/>
      <c r="Z190" s="64"/>
      <c r="AA190" s="64"/>
      <c r="AB190" s="327"/>
      <c r="AC190" s="345"/>
      <c r="AD190" s="327"/>
      <c r="AE190" s="345"/>
      <c r="AF190" s="64"/>
      <c r="AG190" s="64"/>
      <c r="AH190" s="345"/>
      <c r="AI190" s="345"/>
      <c r="AJ190" s="64"/>
      <c r="AK190" s="64"/>
      <c r="AL190" s="345"/>
      <c r="AM190" s="345"/>
      <c r="AN190" s="64"/>
      <c r="AO190" s="64"/>
      <c r="AP190" s="345"/>
      <c r="AQ190" s="345"/>
      <c r="AR190" s="292"/>
      <c r="AS190" s="292"/>
      <c r="AT190" s="346"/>
      <c r="AU190" s="346"/>
      <c r="AV190" s="345"/>
      <c r="AW190" s="345"/>
      <c r="AX190" s="292"/>
      <c r="AY190" s="292"/>
      <c r="AZ190" s="64"/>
      <c r="BA190" s="346"/>
      <c r="BB190" s="46"/>
      <c r="BC190" s="46"/>
      <c r="BD190" s="292"/>
      <c r="BE190" s="292"/>
      <c r="BF190" s="347"/>
      <c r="BG190" s="6"/>
      <c r="BH190" s="46"/>
      <c r="BI190" s="292"/>
      <c r="BJ190" s="292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6"/>
      <c r="CP190" s="206"/>
      <c r="CQ190" s="206"/>
      <c r="CR190" s="206"/>
      <c r="CS190" s="206"/>
      <c r="CT190" s="206"/>
      <c r="CU190" s="206"/>
      <c r="CV190" s="206"/>
      <c r="CW190" s="206"/>
      <c r="CX190" s="206"/>
      <c r="CY190" s="206"/>
      <c r="CZ190" s="206"/>
      <c r="DA190" s="206"/>
      <c r="DB190" s="206"/>
      <c r="DC190" s="206"/>
      <c r="DD190" s="206"/>
      <c r="DE190" s="206"/>
      <c r="DF190" s="206"/>
      <c r="DG190" s="206"/>
      <c r="DH190" s="206"/>
      <c r="DI190" s="206"/>
    </row>
    <row r="191" spans="1:113" ht="13.5" thickBot="1">
      <c r="A191" s="35"/>
      <c r="B191" s="130" t="s">
        <v>217</v>
      </c>
      <c r="C191" s="448">
        <f>+sum!H191/население!F191</f>
        <v>30.909273570324576</v>
      </c>
      <c r="D191" s="448">
        <f>+sum!I191/население!G191</f>
        <v>24.440856777493607</v>
      </c>
      <c r="E191" s="448">
        <f>+sum!J191/население!H191</f>
        <v>24.127597164507456</v>
      </c>
      <c r="F191" s="448">
        <f>+sum!K191/население!I191</f>
        <v>25.290285049447352</v>
      </c>
      <c r="G191" s="448">
        <f>+sum!L191/население!J191</f>
        <v>23.92321368100237</v>
      </c>
      <c r="H191" s="448">
        <f>+sum!M191/население!K191</f>
        <v>31.028716361447856</v>
      </c>
      <c r="I191" s="448">
        <f>+sum!N191/население!L191</f>
        <v>73.669781382228493</v>
      </c>
      <c r="J191" s="448">
        <f>+sum!O191/население!M191</f>
        <v>79.775042982535524</v>
      </c>
      <c r="K191" s="448"/>
      <c r="L191" s="300">
        <f t="shared" si="20"/>
        <v>79.07289287108587</v>
      </c>
      <c r="M191" s="37">
        <f t="shared" si="20"/>
        <v>78.059411877191181</v>
      </c>
      <c r="N191" s="37">
        <f t="shared" si="20"/>
        <v>81.821026922250567</v>
      </c>
      <c r="O191" s="315">
        <f t="shared" si="19"/>
        <v>77.398175102926416</v>
      </c>
      <c r="P191" s="306">
        <f t="shared" si="17"/>
        <v>100.38643027585725</v>
      </c>
      <c r="Q191" s="306">
        <f t="shared" si="17"/>
        <v>238.34200184166571</v>
      </c>
      <c r="R191" s="300">
        <f t="shared" si="21"/>
        <v>49.142516090007582</v>
      </c>
      <c r="S191" s="37">
        <f t="shared" si="21"/>
        <v>35.516079296425232</v>
      </c>
      <c r="T191" s="37">
        <f t="shared" si="21"/>
        <v>38.007854258925903</v>
      </c>
      <c r="U191" s="37">
        <f t="shared" si="21"/>
        <v>34.005790677284395</v>
      </c>
      <c r="V191" s="315">
        <f t="shared" si="21"/>
        <v>34.16356154790428</v>
      </c>
      <c r="W191" s="334">
        <f t="shared" si="18"/>
        <v>47.550453628984776</v>
      </c>
      <c r="X191" s="325"/>
      <c r="Y191" s="327"/>
      <c r="Z191" s="327"/>
      <c r="AA191" s="327"/>
      <c r="AB191" s="327"/>
      <c r="AC191" s="345"/>
      <c r="AD191" s="327"/>
      <c r="AE191" s="345"/>
      <c r="AF191" s="345"/>
      <c r="AG191" s="345"/>
      <c r="AH191" s="345"/>
      <c r="AI191" s="345"/>
      <c r="AJ191" s="345"/>
      <c r="AK191" s="345"/>
      <c r="AL191" s="345"/>
      <c r="AM191" s="345"/>
      <c r="AN191" s="345"/>
      <c r="AO191" s="345"/>
      <c r="AP191" s="345"/>
      <c r="AQ191" s="345"/>
      <c r="AR191" s="292"/>
      <c r="AS191" s="292"/>
      <c r="AT191" s="345"/>
      <c r="AU191" s="345"/>
      <c r="AV191" s="345"/>
      <c r="AW191" s="345"/>
      <c r="AX191" s="292"/>
      <c r="AY191" s="292"/>
      <c r="AZ191" s="345"/>
      <c r="BA191" s="345"/>
      <c r="BB191" s="46"/>
      <c r="BC191" s="46"/>
      <c r="BD191" s="292"/>
      <c r="BE191" s="292"/>
      <c r="BF191" s="347"/>
      <c r="BG191" s="6"/>
      <c r="BH191" s="46"/>
      <c r="BI191" s="292"/>
      <c r="BJ191" s="292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  <c r="BZ191" s="206"/>
      <c r="CA191" s="206"/>
      <c r="CB191" s="206"/>
      <c r="CC191" s="206"/>
      <c r="CD191" s="206"/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6"/>
      <c r="CP191" s="206"/>
      <c r="CQ191" s="206"/>
      <c r="CR191" s="206"/>
      <c r="CS191" s="206"/>
      <c r="CT191" s="206"/>
      <c r="CU191" s="206"/>
      <c r="CV191" s="206"/>
      <c r="CW191" s="206"/>
      <c r="CX191" s="206"/>
      <c r="CY191" s="206"/>
      <c r="CZ191" s="206"/>
      <c r="DA191" s="206"/>
      <c r="DB191" s="206"/>
      <c r="DC191" s="206"/>
      <c r="DD191" s="206"/>
      <c r="DE191" s="206"/>
      <c r="DF191" s="206"/>
      <c r="DG191" s="206"/>
      <c r="DH191" s="206"/>
      <c r="DI191" s="206"/>
    </row>
    <row r="192" spans="1:113" ht="13.5" thickBot="1">
      <c r="A192" s="56"/>
      <c r="B192" s="131" t="s">
        <v>218</v>
      </c>
      <c r="C192" s="449">
        <f>+sum!H192/население!F192</f>
        <v>28.940139479348083</v>
      </c>
      <c r="D192" s="449">
        <f>+sum!I192/население!G192</f>
        <v>36.013174383856558</v>
      </c>
      <c r="E192" s="449">
        <f>+sum!J192/население!H192</f>
        <v>37.443999576833249</v>
      </c>
      <c r="F192" s="449">
        <f>+sum!K192/население!I192</f>
        <v>39.417226890756304</v>
      </c>
      <c r="G192" s="449">
        <f>+sum!L192/население!J192</f>
        <v>44.666694485941527</v>
      </c>
      <c r="H192" s="449">
        <f>+sum!M192/население!K192</f>
        <v>50.588954251132087</v>
      </c>
      <c r="I192" s="449">
        <f>+sum!N192/население!L192</f>
        <v>52.727214433025424</v>
      </c>
      <c r="J192" s="449">
        <f>+sum!O192/население!M192</f>
        <v>50.477373058726279</v>
      </c>
      <c r="K192" s="449"/>
      <c r="L192" s="299">
        <f t="shared" si="20"/>
        <v>124.4402239649047</v>
      </c>
      <c r="M192" s="25">
        <f t="shared" si="20"/>
        <v>129.38430930353181</v>
      </c>
      <c r="N192" s="25">
        <f t="shared" si="20"/>
        <v>136.20261546729847</v>
      </c>
      <c r="O192" s="314">
        <f t="shared" si="19"/>
        <v>154.34166970002352</v>
      </c>
      <c r="P192" s="310">
        <f t="shared" si="17"/>
        <v>174.80549562393358</v>
      </c>
      <c r="Q192" s="310">
        <f t="shared" si="17"/>
        <v>182.1940577399497</v>
      </c>
      <c r="R192" s="299">
        <f t="shared" si="21"/>
        <v>46.011798587733438</v>
      </c>
      <c r="S192" s="25">
        <f t="shared" si="21"/>
        <v>52.332320784713694</v>
      </c>
      <c r="T192" s="25">
        <f t="shared" si="21"/>
        <v>58.984990054504429</v>
      </c>
      <c r="U192" s="25">
        <f t="shared" si="21"/>
        <v>53.001141114278397</v>
      </c>
      <c r="V192" s="314">
        <f t="shared" si="21"/>
        <v>63.786303402192523</v>
      </c>
      <c r="W192" s="333">
        <f t="shared" si="18"/>
        <v>77.525853639439504</v>
      </c>
      <c r="X192" s="323"/>
      <c r="Y192" s="324"/>
      <c r="Z192" s="324"/>
      <c r="AA192" s="324"/>
      <c r="AB192" s="324"/>
      <c r="AC192" s="344"/>
      <c r="AD192" s="324"/>
      <c r="AE192" s="344"/>
      <c r="AF192" s="344"/>
      <c r="AG192" s="344"/>
      <c r="AH192" s="344"/>
      <c r="AI192" s="344"/>
      <c r="AJ192" s="344"/>
      <c r="AK192" s="344"/>
      <c r="AL192" s="344"/>
      <c r="AM192" s="344"/>
      <c r="AN192" s="344"/>
      <c r="AO192" s="344"/>
      <c r="AP192" s="344"/>
      <c r="AQ192" s="344"/>
      <c r="AR192" s="343"/>
      <c r="AS192" s="343"/>
      <c r="AT192" s="344"/>
      <c r="AU192" s="344"/>
      <c r="AV192" s="344"/>
      <c r="AW192" s="344"/>
      <c r="AX192" s="343"/>
      <c r="AY192" s="343"/>
      <c r="AZ192" s="344"/>
      <c r="BA192" s="344"/>
      <c r="BB192" s="93"/>
      <c r="BC192" s="93"/>
      <c r="BD192" s="343"/>
      <c r="BE192" s="343"/>
      <c r="BF192" s="93"/>
      <c r="BG192" s="26"/>
      <c r="BH192" s="93"/>
      <c r="BI192" s="343"/>
      <c r="BJ192" s="343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  <c r="BZ192" s="206"/>
      <c r="CA192" s="206"/>
      <c r="CB192" s="206"/>
      <c r="CC192" s="206"/>
      <c r="CD192" s="206"/>
      <c r="CE192" s="206"/>
      <c r="CF192" s="206"/>
      <c r="CG192" s="206"/>
      <c r="CH192" s="206"/>
      <c r="CI192" s="206"/>
      <c r="CJ192" s="206"/>
      <c r="CK192" s="206"/>
      <c r="CL192" s="206"/>
      <c r="CM192" s="206"/>
      <c r="CN192" s="206"/>
      <c r="CO192" s="206"/>
      <c r="CP192" s="206"/>
      <c r="CQ192" s="206"/>
      <c r="CR192" s="206"/>
      <c r="CS192" s="206"/>
      <c r="CT192" s="206"/>
      <c r="CU192" s="206"/>
      <c r="CV192" s="206"/>
      <c r="CW192" s="206"/>
      <c r="CX192" s="206"/>
      <c r="CY192" s="206"/>
      <c r="CZ192" s="206"/>
      <c r="DA192" s="206"/>
      <c r="DB192" s="206"/>
      <c r="DC192" s="206"/>
      <c r="DD192" s="206"/>
      <c r="DE192" s="206"/>
      <c r="DF192" s="206"/>
      <c r="DG192" s="206"/>
      <c r="DH192" s="206"/>
      <c r="DI192" s="206"/>
    </row>
    <row r="193" spans="1:113" ht="13.5" thickBot="1">
      <c r="A193" s="35"/>
      <c r="B193" s="130" t="s">
        <v>219</v>
      </c>
      <c r="C193" s="448">
        <f>+sum!H193/население!F193</f>
        <v>17.54285459729152</v>
      </c>
      <c r="D193" s="448">
        <f>+sum!I193/население!G193</f>
        <v>18.883993148077654</v>
      </c>
      <c r="E193" s="448">
        <f>+sum!J193/население!H193</f>
        <v>23.314820171632437</v>
      </c>
      <c r="F193" s="448">
        <f>+sum!K193/население!I193</f>
        <v>23.079165447986743</v>
      </c>
      <c r="G193" s="448">
        <f>+sum!L193/население!J193</f>
        <v>23.426877470355731</v>
      </c>
      <c r="H193" s="448">
        <f>+sum!M193/население!K193</f>
        <v>23.137623861475326</v>
      </c>
      <c r="I193" s="448">
        <f>+sum!N193/население!L193</f>
        <v>33.240872158798723</v>
      </c>
      <c r="J193" s="448">
        <f>+sum!O193/население!M193</f>
        <v>31.987402897333613</v>
      </c>
      <c r="K193" s="448"/>
      <c r="L193" s="300">
        <f t="shared" si="20"/>
        <v>107.6449277017504</v>
      </c>
      <c r="M193" s="37">
        <f t="shared" si="20"/>
        <v>132.90208866709793</v>
      </c>
      <c r="N193" s="37">
        <f t="shared" si="20"/>
        <v>131.55877978689961</v>
      </c>
      <c r="O193" s="315">
        <f t="shared" si="19"/>
        <v>133.54085186325753</v>
      </c>
      <c r="P193" s="306">
        <f t="shared" si="17"/>
        <v>131.89201183396685</v>
      </c>
      <c r="Q193" s="306">
        <f t="shared" si="17"/>
        <v>189.48382644595853</v>
      </c>
      <c r="R193" s="300">
        <f t="shared" si="21"/>
        <v>27.891306224024241</v>
      </c>
      <c r="S193" s="37">
        <f t="shared" si="21"/>
        <v>27.441157410565005</v>
      </c>
      <c r="T193" s="37">
        <f t="shared" si="21"/>
        <v>36.727498437350562</v>
      </c>
      <c r="U193" s="37">
        <f t="shared" si="21"/>
        <v>31.032677872003728</v>
      </c>
      <c r="V193" s="315">
        <f t="shared" si="21"/>
        <v>33.454768285135181</v>
      </c>
      <c r="W193" s="334">
        <f t="shared" si="18"/>
        <v>35.457622471193858</v>
      </c>
      <c r="X193" s="325"/>
      <c r="Y193" s="327"/>
      <c r="Z193" s="327"/>
      <c r="AA193" s="327"/>
      <c r="AB193" s="327"/>
      <c r="AC193" s="345"/>
      <c r="AD193" s="327"/>
      <c r="AE193" s="345"/>
      <c r="AF193" s="345"/>
      <c r="AG193" s="345"/>
      <c r="AH193" s="345"/>
      <c r="AI193" s="345"/>
      <c r="AJ193" s="345"/>
      <c r="AK193" s="345"/>
      <c r="AL193" s="345"/>
      <c r="AM193" s="345"/>
      <c r="AN193" s="345"/>
      <c r="AO193" s="345"/>
      <c r="AP193" s="345"/>
      <c r="AQ193" s="345"/>
      <c r="AR193" s="292"/>
      <c r="AS193" s="292"/>
      <c r="AT193" s="345"/>
      <c r="AU193" s="345"/>
      <c r="AV193" s="345"/>
      <c r="AW193" s="345"/>
      <c r="AX193" s="292"/>
      <c r="AY193" s="292"/>
      <c r="AZ193" s="345"/>
      <c r="BA193" s="345"/>
      <c r="BB193" s="46"/>
      <c r="BC193" s="46"/>
      <c r="BD193" s="292"/>
      <c r="BE193" s="292"/>
      <c r="BF193" s="347"/>
      <c r="BG193" s="6"/>
      <c r="BH193" s="46"/>
      <c r="BI193" s="292"/>
      <c r="BJ193" s="292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  <c r="BZ193" s="206"/>
      <c r="CA193" s="206"/>
      <c r="CB193" s="206"/>
      <c r="CC193" s="206"/>
      <c r="CD193" s="206"/>
      <c r="CE193" s="206"/>
      <c r="CF193" s="206"/>
      <c r="CG193" s="206"/>
      <c r="CH193" s="206"/>
      <c r="CI193" s="206"/>
      <c r="CJ193" s="206"/>
      <c r="CK193" s="206"/>
      <c r="CL193" s="206"/>
      <c r="CM193" s="206"/>
      <c r="CN193" s="206"/>
      <c r="CO193" s="206"/>
      <c r="CP193" s="206"/>
      <c r="CQ193" s="206"/>
      <c r="CR193" s="206"/>
      <c r="CS193" s="206"/>
      <c r="CT193" s="206"/>
      <c r="CU193" s="206"/>
      <c r="CV193" s="206"/>
      <c r="CW193" s="206"/>
      <c r="CX193" s="206"/>
      <c r="CY193" s="206"/>
      <c r="CZ193" s="206"/>
      <c r="DA193" s="206"/>
      <c r="DB193" s="206"/>
      <c r="DC193" s="206"/>
      <c r="DD193" s="206"/>
      <c r="DE193" s="206"/>
      <c r="DF193" s="206"/>
      <c r="DG193" s="206"/>
      <c r="DH193" s="206"/>
      <c r="DI193" s="206"/>
    </row>
    <row r="194" spans="1:113" ht="13.5" thickBot="1">
      <c r="A194" s="35"/>
      <c r="B194" s="130" t="s">
        <v>220</v>
      </c>
      <c r="C194" s="448">
        <f>+sum!H194/население!F194</f>
        <v>21.23818767371068</v>
      </c>
      <c r="D194" s="448">
        <f>+sum!I194/население!G194</f>
        <v>31.648518141142073</v>
      </c>
      <c r="E194" s="448">
        <f>+sum!J194/население!H194</f>
        <v>33.96368539325843</v>
      </c>
      <c r="F194" s="448">
        <f>+sum!K194/население!I194</f>
        <v>34.067204668763964</v>
      </c>
      <c r="G194" s="448">
        <f>+sum!L194/население!J194</f>
        <v>37.532005165098688</v>
      </c>
      <c r="H194" s="448">
        <f>+sum!M194/население!K194</f>
        <v>38.709355004436972</v>
      </c>
      <c r="I194" s="448">
        <f>+sum!N194/население!L194</f>
        <v>42.425933014354065</v>
      </c>
      <c r="J194" s="448">
        <f>+sum!O194/население!M194</f>
        <v>42.949470925152895</v>
      </c>
      <c r="K194" s="448"/>
      <c r="L194" s="300">
        <f t="shared" si="20"/>
        <v>149.01703774054903</v>
      </c>
      <c r="M194" s="37">
        <f t="shared" si="20"/>
        <v>159.91800202095297</v>
      </c>
      <c r="N194" s="37">
        <f t="shared" si="20"/>
        <v>160.40542249720045</v>
      </c>
      <c r="O194" s="315">
        <f t="shared" si="19"/>
        <v>176.71943454740739</v>
      </c>
      <c r="P194" s="306">
        <f t="shared" si="17"/>
        <v>182.26298589663878</v>
      </c>
      <c r="Q194" s="306">
        <f t="shared" si="17"/>
        <v>199.76249229057461</v>
      </c>
      <c r="R194" s="300">
        <f t="shared" si="21"/>
        <v>33.766499788592988</v>
      </c>
      <c r="S194" s="37">
        <f t="shared" si="21"/>
        <v>45.989847661568881</v>
      </c>
      <c r="T194" s="37">
        <f t="shared" si="21"/>
        <v>53.502501543001422</v>
      </c>
      <c r="U194" s="37">
        <f t="shared" si="21"/>
        <v>45.807401089435658</v>
      </c>
      <c r="V194" s="315">
        <f t="shared" si="21"/>
        <v>53.597605471054997</v>
      </c>
      <c r="W194" s="334">
        <f t="shared" si="18"/>
        <v>59.32077140107971</v>
      </c>
      <c r="X194" s="325"/>
      <c r="Y194" s="327"/>
      <c r="Z194" s="327"/>
      <c r="AA194" s="327"/>
      <c r="AB194" s="327"/>
      <c r="AC194" s="345"/>
      <c r="AD194" s="327"/>
      <c r="AE194" s="345"/>
      <c r="AF194" s="345"/>
      <c r="AG194" s="345"/>
      <c r="AH194" s="345"/>
      <c r="AI194" s="345"/>
      <c r="AJ194" s="345"/>
      <c r="AK194" s="345"/>
      <c r="AL194" s="345"/>
      <c r="AM194" s="345"/>
      <c r="AN194" s="345"/>
      <c r="AO194" s="345"/>
      <c r="AP194" s="345"/>
      <c r="AQ194" s="345"/>
      <c r="AR194" s="292"/>
      <c r="AS194" s="292"/>
      <c r="AT194" s="345"/>
      <c r="AU194" s="345"/>
      <c r="AV194" s="345"/>
      <c r="AW194" s="345"/>
      <c r="AX194" s="292"/>
      <c r="AY194" s="292"/>
      <c r="AZ194" s="345"/>
      <c r="BA194" s="345"/>
      <c r="BB194" s="46"/>
      <c r="BC194" s="46"/>
      <c r="BD194" s="292"/>
      <c r="BE194" s="292"/>
      <c r="BF194" s="347"/>
      <c r="BG194" s="6"/>
      <c r="BH194" s="46"/>
      <c r="BI194" s="292"/>
      <c r="BJ194" s="292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  <c r="BZ194" s="206"/>
      <c r="CA194" s="206"/>
      <c r="CB194" s="206"/>
      <c r="CC194" s="206"/>
      <c r="CD194" s="206"/>
      <c r="CE194" s="206"/>
      <c r="CF194" s="206"/>
      <c r="CG194" s="206"/>
      <c r="CH194" s="206"/>
      <c r="CI194" s="206"/>
      <c r="CJ194" s="206"/>
      <c r="CK194" s="206"/>
      <c r="CL194" s="206"/>
      <c r="CM194" s="206"/>
      <c r="CN194" s="206"/>
      <c r="CO194" s="206"/>
      <c r="CP194" s="206"/>
      <c r="CQ194" s="206"/>
      <c r="CR194" s="206"/>
      <c r="CS194" s="206"/>
      <c r="CT194" s="206"/>
      <c r="CU194" s="206"/>
      <c r="CV194" s="206"/>
      <c r="CW194" s="206"/>
      <c r="CX194" s="206"/>
      <c r="CY194" s="206"/>
      <c r="CZ194" s="206"/>
      <c r="DA194" s="206"/>
      <c r="DB194" s="206"/>
      <c r="DC194" s="206"/>
      <c r="DD194" s="206"/>
      <c r="DE194" s="206"/>
      <c r="DF194" s="206"/>
      <c r="DG194" s="206"/>
      <c r="DH194" s="206"/>
      <c r="DI194" s="206"/>
    </row>
    <row r="195" spans="1:113" ht="13.5" thickBot="1">
      <c r="A195" s="60"/>
      <c r="B195" s="130" t="s">
        <v>221</v>
      </c>
      <c r="C195" s="448">
        <f>+sum!H195/население!F195</f>
        <v>19.669439294483137</v>
      </c>
      <c r="D195" s="448">
        <f>+sum!I195/население!G195</f>
        <v>27.083310496026307</v>
      </c>
      <c r="E195" s="448">
        <f>+sum!J195/население!H195</f>
        <v>22.375842665329547</v>
      </c>
      <c r="F195" s="448">
        <f>+sum!K195/население!I195</f>
        <v>24.495580235720762</v>
      </c>
      <c r="G195" s="448">
        <f>+sum!L195/население!J195</f>
        <v>27.698353293413174</v>
      </c>
      <c r="H195" s="448">
        <f>+sum!M195/население!K195</f>
        <v>27.0047360112261</v>
      </c>
      <c r="I195" s="448">
        <f>+sum!N195/население!L195</f>
        <v>33.196539085501414</v>
      </c>
      <c r="J195" s="448">
        <f>+sum!O195/население!M195</f>
        <v>30.611707676259435</v>
      </c>
      <c r="K195" s="448"/>
      <c r="L195" s="300">
        <f t="shared" si="20"/>
        <v>137.69233627123577</v>
      </c>
      <c r="M195" s="37">
        <f t="shared" si="20"/>
        <v>113.75943325240338</v>
      </c>
      <c r="N195" s="37">
        <f t="shared" si="20"/>
        <v>124.53624055562813</v>
      </c>
      <c r="O195" s="315">
        <f t="shared" si="19"/>
        <v>140.8192316960554</v>
      </c>
      <c r="P195" s="306">
        <f t="shared" si="17"/>
        <v>137.29286131100017</v>
      </c>
      <c r="Q195" s="306">
        <f t="shared" si="17"/>
        <v>168.77216776998998</v>
      </c>
      <c r="R195" s="300">
        <f t="shared" si="21"/>
        <v>31.272353742359876</v>
      </c>
      <c r="S195" s="37">
        <f t="shared" si="21"/>
        <v>39.355944513055547</v>
      </c>
      <c r="T195" s="37">
        <f t="shared" si="21"/>
        <v>35.248340775332359</v>
      </c>
      <c r="U195" s="37">
        <f t="shared" si="21"/>
        <v>32.937215708952536</v>
      </c>
      <c r="V195" s="315">
        <f t="shared" si="21"/>
        <v>39.554652235814075</v>
      </c>
      <c r="W195" s="334">
        <f t="shared" si="18"/>
        <v>41.383840456262561</v>
      </c>
      <c r="X195" s="328"/>
      <c r="Y195" s="46"/>
      <c r="Z195" s="64"/>
      <c r="AA195" s="64"/>
      <c r="AB195" s="327"/>
      <c r="AC195" s="345"/>
      <c r="AD195" s="327"/>
      <c r="AE195" s="345"/>
      <c r="AF195" s="64"/>
      <c r="AG195" s="64"/>
      <c r="AH195" s="345"/>
      <c r="AI195" s="345"/>
      <c r="AJ195" s="64"/>
      <c r="AK195" s="64"/>
      <c r="AL195" s="345"/>
      <c r="AM195" s="345"/>
      <c r="AN195" s="64"/>
      <c r="AO195" s="64"/>
      <c r="AP195" s="345"/>
      <c r="AQ195" s="345"/>
      <c r="AR195" s="292"/>
      <c r="AS195" s="292"/>
      <c r="AT195" s="345"/>
      <c r="AU195" s="345"/>
      <c r="AV195" s="345"/>
      <c r="AW195" s="345"/>
      <c r="AX195" s="292"/>
      <c r="AY195" s="292"/>
      <c r="AZ195" s="64"/>
      <c r="BA195" s="345"/>
      <c r="BB195" s="46"/>
      <c r="BC195" s="46"/>
      <c r="BD195" s="292"/>
      <c r="BE195" s="292"/>
      <c r="BF195" s="347"/>
      <c r="BG195" s="6"/>
      <c r="BH195" s="46"/>
      <c r="BI195" s="292"/>
      <c r="BJ195" s="292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6"/>
      <c r="CJ195" s="206"/>
      <c r="CK195" s="206"/>
      <c r="CL195" s="206"/>
      <c r="CM195" s="206"/>
      <c r="CN195" s="206"/>
      <c r="CO195" s="206"/>
      <c r="CP195" s="206"/>
      <c r="CQ195" s="206"/>
      <c r="CR195" s="206"/>
      <c r="CS195" s="206"/>
      <c r="CT195" s="206"/>
      <c r="CU195" s="206"/>
      <c r="CV195" s="206"/>
      <c r="CW195" s="206"/>
      <c r="CX195" s="206"/>
      <c r="CY195" s="206"/>
      <c r="CZ195" s="206"/>
      <c r="DA195" s="206"/>
      <c r="DB195" s="206"/>
      <c r="DC195" s="206"/>
      <c r="DD195" s="206"/>
      <c r="DE195" s="206"/>
      <c r="DF195" s="206"/>
      <c r="DG195" s="206"/>
      <c r="DH195" s="206"/>
      <c r="DI195" s="206"/>
    </row>
    <row r="196" spans="1:113" ht="13.5" thickBot="1">
      <c r="A196" s="35"/>
      <c r="B196" s="130" t="s">
        <v>222</v>
      </c>
      <c r="C196" s="448">
        <f>+sum!H196/население!F196</f>
        <v>10.888300633239904</v>
      </c>
      <c r="D196" s="448">
        <f>+sum!I196/население!G196</f>
        <v>14.205363901805992</v>
      </c>
      <c r="E196" s="448">
        <f>+sum!J196/население!H196</f>
        <v>15.525379325401158</v>
      </c>
      <c r="F196" s="448">
        <f>+sum!K196/население!I196</f>
        <v>15.930140161130119</v>
      </c>
      <c r="G196" s="448">
        <f>+sum!L196/население!J196</f>
        <v>21.970631095168702</v>
      </c>
      <c r="H196" s="448">
        <f>+sum!M196/население!K196</f>
        <v>21.171737891737891</v>
      </c>
      <c r="I196" s="448">
        <f>+sum!N196/население!L196</f>
        <v>23.79629197761194</v>
      </c>
      <c r="J196" s="448">
        <f>+sum!O196/население!M196</f>
        <v>30.559553203997648</v>
      </c>
      <c r="K196" s="448"/>
      <c r="L196" s="300">
        <f t="shared" si="20"/>
        <v>130.46447173252847</v>
      </c>
      <c r="M196" s="37">
        <f t="shared" si="20"/>
        <v>142.58771729727169</v>
      </c>
      <c r="N196" s="37">
        <f t="shared" si="20"/>
        <v>146.30510947225724</v>
      </c>
      <c r="O196" s="315">
        <f t="shared" si="19"/>
        <v>201.78200285999228</v>
      </c>
      <c r="P196" s="306">
        <f t="shared" ref="P196:Q259" si="22">+H196/$C196*100</f>
        <v>194.44483216329107</v>
      </c>
      <c r="Q196" s="306">
        <f t="shared" si="22"/>
        <v>218.54918209152308</v>
      </c>
      <c r="R196" s="300">
        <f t="shared" si="21"/>
        <v>17.311260578299411</v>
      </c>
      <c r="S196" s="37">
        <f t="shared" si="21"/>
        <v>20.642436366457694</v>
      </c>
      <c r="T196" s="37">
        <f t="shared" si="21"/>
        <v>24.456905123665873</v>
      </c>
      <c r="U196" s="37">
        <f t="shared" si="21"/>
        <v>21.419964651249749</v>
      </c>
      <c r="V196" s="315">
        <f t="shared" si="21"/>
        <v>31.375174659838851</v>
      </c>
      <c r="W196" s="334">
        <f t="shared" ref="W196:W259" si="23">+H196/H$3*100</f>
        <v>32.444969013185656</v>
      </c>
      <c r="X196" s="325"/>
      <c r="Y196" s="327"/>
      <c r="Z196" s="327"/>
      <c r="AA196" s="327"/>
      <c r="AB196" s="327"/>
      <c r="AC196" s="345"/>
      <c r="AD196" s="327"/>
      <c r="AE196" s="345"/>
      <c r="AF196" s="345"/>
      <c r="AG196" s="345"/>
      <c r="AH196" s="345"/>
      <c r="AI196" s="345"/>
      <c r="AJ196" s="345"/>
      <c r="AK196" s="345"/>
      <c r="AL196" s="345"/>
      <c r="AM196" s="345"/>
      <c r="AN196" s="345"/>
      <c r="AO196" s="345"/>
      <c r="AP196" s="345"/>
      <c r="AQ196" s="345"/>
      <c r="AR196" s="292"/>
      <c r="AS196" s="292"/>
      <c r="AT196" s="345"/>
      <c r="AU196" s="345"/>
      <c r="AV196" s="345"/>
      <c r="AW196" s="345"/>
      <c r="AX196" s="292"/>
      <c r="AY196" s="292"/>
      <c r="AZ196" s="345"/>
      <c r="BA196" s="345"/>
      <c r="BB196" s="46"/>
      <c r="BC196" s="46"/>
      <c r="BD196" s="292"/>
      <c r="BE196" s="292"/>
      <c r="BF196" s="347"/>
      <c r="BG196" s="6"/>
      <c r="BH196" s="46"/>
      <c r="BI196" s="292"/>
      <c r="BJ196" s="292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  <c r="BZ196" s="206"/>
      <c r="CA196" s="206"/>
      <c r="CB196" s="206"/>
      <c r="CC196" s="206"/>
      <c r="CD196" s="206"/>
      <c r="CE196" s="206"/>
      <c r="CF196" s="206"/>
      <c r="CG196" s="206"/>
      <c r="CH196" s="206"/>
      <c r="CI196" s="206"/>
      <c r="CJ196" s="206"/>
      <c r="CK196" s="206"/>
      <c r="CL196" s="206"/>
      <c r="CM196" s="206"/>
      <c r="CN196" s="206"/>
      <c r="CO196" s="206"/>
      <c r="CP196" s="206"/>
      <c r="CQ196" s="206"/>
      <c r="CR196" s="206"/>
      <c r="CS196" s="206"/>
      <c r="CT196" s="206"/>
      <c r="CU196" s="206"/>
      <c r="CV196" s="206"/>
      <c r="CW196" s="206"/>
      <c r="CX196" s="206"/>
      <c r="CY196" s="206"/>
      <c r="CZ196" s="206"/>
      <c r="DA196" s="206"/>
      <c r="DB196" s="206"/>
      <c r="DC196" s="206"/>
      <c r="DD196" s="206"/>
      <c r="DE196" s="206"/>
      <c r="DF196" s="206"/>
      <c r="DG196" s="206"/>
      <c r="DH196" s="206"/>
      <c r="DI196" s="206"/>
    </row>
    <row r="197" spans="1:113" ht="13.5" thickBot="1">
      <c r="A197" s="35"/>
      <c r="B197" s="130" t="s">
        <v>218</v>
      </c>
      <c r="C197" s="448">
        <f>+sum!H197/население!F197</f>
        <v>45.326000110458587</v>
      </c>
      <c r="D197" s="448">
        <f>+sum!I197/население!G197</f>
        <v>54.455084161826953</v>
      </c>
      <c r="E197" s="448">
        <f>+sum!J197/население!H197</f>
        <v>57.542623309902623</v>
      </c>
      <c r="F197" s="448">
        <f>+sum!K197/население!I197</f>
        <v>60.970545037522889</v>
      </c>
      <c r="G197" s="448">
        <f>+sum!L197/население!J197</f>
        <v>69.754642152575812</v>
      </c>
      <c r="H197" s="448">
        <f>+sum!M197/население!K197</f>
        <v>83.162701600444905</v>
      </c>
      <c r="I197" s="448">
        <f>+sum!N197/население!L197</f>
        <v>81.379785669258254</v>
      </c>
      <c r="J197" s="448">
        <f>+sum!O197/население!M197</f>
        <v>75.290558963871845</v>
      </c>
      <c r="K197" s="448"/>
      <c r="L197" s="300">
        <f t="shared" si="20"/>
        <v>120.1409434521488</v>
      </c>
      <c r="M197" s="37">
        <f t="shared" si="20"/>
        <v>126.95279347322146</v>
      </c>
      <c r="N197" s="37">
        <f t="shared" si="20"/>
        <v>134.51560889762797</v>
      </c>
      <c r="O197" s="315">
        <f t="shared" si="19"/>
        <v>153.89542863386379</v>
      </c>
      <c r="P197" s="306">
        <f t="shared" si="22"/>
        <v>183.47681550937435</v>
      </c>
      <c r="Q197" s="306">
        <f t="shared" si="22"/>
        <v>179.54327642178282</v>
      </c>
      <c r="R197" s="300">
        <f t="shared" si="21"/>
        <v>72.063605269015923</v>
      </c>
      <c r="S197" s="37">
        <f t="shared" si="21"/>
        <v>79.131067490478088</v>
      </c>
      <c r="T197" s="37">
        <f t="shared" si="21"/>
        <v>90.646060837600146</v>
      </c>
      <c r="U197" s="37">
        <f t="shared" si="21"/>
        <v>81.982136143271788</v>
      </c>
      <c r="V197" s="315">
        <f t="shared" si="21"/>
        <v>99.61316410946813</v>
      </c>
      <c r="W197" s="334">
        <f t="shared" si="23"/>
        <v>127.44401476518354</v>
      </c>
      <c r="X197" s="325"/>
      <c r="Y197" s="327"/>
      <c r="Z197" s="327"/>
      <c r="AA197" s="327"/>
      <c r="AB197" s="327"/>
      <c r="AC197" s="345"/>
      <c r="AD197" s="327"/>
      <c r="AE197" s="345"/>
      <c r="AF197" s="345"/>
      <c r="AG197" s="345"/>
      <c r="AH197" s="345"/>
      <c r="AI197" s="345"/>
      <c r="AJ197" s="345"/>
      <c r="AK197" s="345"/>
      <c r="AL197" s="345"/>
      <c r="AM197" s="345"/>
      <c r="AN197" s="345"/>
      <c r="AO197" s="345"/>
      <c r="AP197" s="345"/>
      <c r="AQ197" s="345"/>
      <c r="AR197" s="292"/>
      <c r="AS197" s="292"/>
      <c r="AT197" s="345"/>
      <c r="AU197" s="345"/>
      <c r="AV197" s="345"/>
      <c r="AW197" s="345"/>
      <c r="AX197" s="292"/>
      <c r="AY197" s="292"/>
      <c r="AZ197" s="345"/>
      <c r="BA197" s="345"/>
      <c r="BB197" s="46"/>
      <c r="BC197" s="46"/>
      <c r="BD197" s="292"/>
      <c r="BE197" s="292"/>
      <c r="BF197" s="347"/>
      <c r="BG197" s="6"/>
      <c r="BH197" s="46"/>
      <c r="BI197" s="292"/>
      <c r="BJ197" s="292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  <c r="BZ197" s="206"/>
      <c r="CA197" s="206"/>
      <c r="CB197" s="206"/>
      <c r="CC197" s="206"/>
      <c r="CD197" s="206"/>
      <c r="CE197" s="206"/>
      <c r="CF197" s="206"/>
      <c r="CG197" s="206"/>
      <c r="CH197" s="206"/>
      <c r="CI197" s="206"/>
      <c r="CJ197" s="206"/>
      <c r="CK197" s="206"/>
      <c r="CL197" s="206"/>
      <c r="CM197" s="206"/>
      <c r="CN197" s="206"/>
      <c r="CO197" s="206"/>
      <c r="CP197" s="206"/>
      <c r="CQ197" s="206"/>
      <c r="CR197" s="206"/>
      <c r="CS197" s="206"/>
      <c r="CT197" s="206"/>
      <c r="CU197" s="206"/>
      <c r="CV197" s="206"/>
      <c r="CW197" s="206"/>
      <c r="CX197" s="206"/>
      <c r="CY197" s="206"/>
      <c r="CZ197" s="206"/>
      <c r="DA197" s="206"/>
      <c r="DB197" s="206"/>
      <c r="DC197" s="206"/>
      <c r="DD197" s="206"/>
      <c r="DE197" s="206"/>
      <c r="DF197" s="206"/>
      <c r="DG197" s="206"/>
      <c r="DH197" s="206"/>
      <c r="DI197" s="206"/>
    </row>
    <row r="198" spans="1:113" ht="13.5" thickBot="1">
      <c r="A198" s="35"/>
      <c r="B198" s="130" t="s">
        <v>223</v>
      </c>
      <c r="C198" s="448">
        <f>+sum!H198/население!F198</f>
        <v>13.876732606647826</v>
      </c>
      <c r="D198" s="448">
        <f>+sum!I198/население!G198</f>
        <v>17.794603129036886</v>
      </c>
      <c r="E198" s="448">
        <f>+sum!J198/население!H198</f>
        <v>16.99230098779779</v>
      </c>
      <c r="F198" s="448">
        <f>+sum!K198/население!I198</f>
        <v>19.274673705821968</v>
      </c>
      <c r="G198" s="448">
        <f>+sum!L198/население!J198</f>
        <v>21.151370679380214</v>
      </c>
      <c r="H198" s="448">
        <f>+sum!M198/население!K198</f>
        <v>25.087318401937047</v>
      </c>
      <c r="I198" s="448">
        <f>+sum!N198/население!L198</f>
        <v>25.89048501699104</v>
      </c>
      <c r="J198" s="448">
        <f>+sum!O198/население!M198</f>
        <v>27.926235859290252</v>
      </c>
      <c r="K198" s="448"/>
      <c r="L198" s="300">
        <f t="shared" si="20"/>
        <v>128.23337909179108</v>
      </c>
      <c r="M198" s="37">
        <f t="shared" si="20"/>
        <v>122.45174328470819</v>
      </c>
      <c r="N198" s="37">
        <f t="shared" si="20"/>
        <v>138.8992225488887</v>
      </c>
      <c r="O198" s="315">
        <f t="shared" si="19"/>
        <v>152.42327771919005</v>
      </c>
      <c r="P198" s="306">
        <f t="shared" si="22"/>
        <v>180.78692667118662</v>
      </c>
      <c r="Q198" s="306">
        <f t="shared" si="22"/>
        <v>186.57479214226461</v>
      </c>
      <c r="R198" s="300">
        <f t="shared" si="21"/>
        <v>22.062555234350096</v>
      </c>
      <c r="S198" s="37">
        <f t="shared" si="21"/>
        <v>25.858117067371527</v>
      </c>
      <c r="T198" s="37">
        <f t="shared" si="21"/>
        <v>26.767725566061578</v>
      </c>
      <c r="U198" s="37">
        <f t="shared" si="21"/>
        <v>25.917087060569223</v>
      </c>
      <c r="V198" s="315">
        <f t="shared" si="21"/>
        <v>30.205229266558437</v>
      </c>
      <c r="W198" s="334">
        <f t="shared" si="23"/>
        <v>38.445463113937869</v>
      </c>
      <c r="X198" s="325"/>
      <c r="Y198" s="327"/>
      <c r="Z198" s="327"/>
      <c r="AA198" s="327"/>
      <c r="AB198" s="327"/>
      <c r="AC198" s="345"/>
      <c r="AD198" s="327"/>
      <c r="AE198" s="345"/>
      <c r="AF198" s="345"/>
      <c r="AG198" s="345"/>
      <c r="AH198" s="345"/>
      <c r="AI198" s="345"/>
      <c r="AJ198" s="345"/>
      <c r="AK198" s="345"/>
      <c r="AL198" s="345"/>
      <c r="AM198" s="345"/>
      <c r="AN198" s="345"/>
      <c r="AO198" s="345"/>
      <c r="AP198" s="345"/>
      <c r="AQ198" s="345"/>
      <c r="AR198" s="292"/>
      <c r="AS198" s="292"/>
      <c r="AT198" s="345"/>
      <c r="AU198" s="345"/>
      <c r="AV198" s="345"/>
      <c r="AW198" s="345"/>
      <c r="AX198" s="292"/>
      <c r="AY198" s="292"/>
      <c r="AZ198" s="345"/>
      <c r="BA198" s="345"/>
      <c r="BB198" s="46"/>
      <c r="BC198" s="46"/>
      <c r="BD198" s="292"/>
      <c r="BE198" s="292"/>
      <c r="BF198" s="347"/>
      <c r="BG198" s="6"/>
      <c r="BH198" s="46"/>
      <c r="BI198" s="292"/>
      <c r="BJ198" s="292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  <c r="BZ198" s="206"/>
      <c r="CA198" s="206"/>
      <c r="CB198" s="206"/>
      <c r="CC198" s="206"/>
      <c r="CD198" s="206"/>
      <c r="CE198" s="206"/>
      <c r="CF198" s="206"/>
      <c r="CG198" s="206"/>
      <c r="CH198" s="206"/>
      <c r="CI198" s="206"/>
      <c r="CJ198" s="206"/>
      <c r="CK198" s="206"/>
      <c r="CL198" s="206"/>
      <c r="CM198" s="206"/>
      <c r="CN198" s="206"/>
      <c r="CO198" s="206"/>
      <c r="CP198" s="206"/>
      <c r="CQ198" s="206"/>
      <c r="CR198" s="206"/>
      <c r="CS198" s="206"/>
      <c r="CT198" s="206"/>
      <c r="CU198" s="206"/>
      <c r="CV198" s="206"/>
      <c r="CW198" s="206"/>
      <c r="CX198" s="206"/>
      <c r="CY198" s="206"/>
      <c r="CZ198" s="206"/>
      <c r="DA198" s="206"/>
      <c r="DB198" s="206"/>
      <c r="DC198" s="206"/>
      <c r="DD198" s="206"/>
      <c r="DE198" s="206"/>
      <c r="DF198" s="206"/>
      <c r="DG198" s="206"/>
      <c r="DH198" s="206"/>
      <c r="DI198" s="206"/>
    </row>
    <row r="199" spans="1:113" ht="13.5" thickBot="1">
      <c r="A199" s="35"/>
      <c r="B199" s="130" t="s">
        <v>224</v>
      </c>
      <c r="C199" s="448">
        <f>+sum!H199/население!F199</f>
        <v>10.2895493767977</v>
      </c>
      <c r="D199" s="448">
        <f>+sum!I199/население!G199</f>
        <v>8.8983574564969921</v>
      </c>
      <c r="E199" s="448">
        <f>+sum!J199/население!H199</f>
        <v>8.791701107621094</v>
      </c>
      <c r="F199" s="448">
        <f>+sum!K199/население!I199</f>
        <v>10.41282094311126</v>
      </c>
      <c r="G199" s="448">
        <f>+sum!L199/население!J199</f>
        <v>8.9421925773901147</v>
      </c>
      <c r="H199" s="448">
        <f>+sum!M199/население!K199</f>
        <v>11.55561394289718</v>
      </c>
      <c r="I199" s="448">
        <f>+sum!N199/население!L199</f>
        <v>14.16975982532751</v>
      </c>
      <c r="J199" s="448">
        <f>+sum!O199/население!M199</f>
        <v>14.291999257471691</v>
      </c>
      <c r="K199" s="448"/>
      <c r="L199" s="300">
        <f t="shared" si="20"/>
        <v>86.479564173745445</v>
      </c>
      <c r="M199" s="37">
        <f t="shared" si="20"/>
        <v>85.443013932620204</v>
      </c>
      <c r="N199" s="37">
        <f t="shared" si="20"/>
        <v>101.19802686978237</v>
      </c>
      <c r="O199" s="315">
        <f t="shared" si="19"/>
        <v>86.905580117572583</v>
      </c>
      <c r="P199" s="306">
        <f t="shared" si="22"/>
        <v>112.3043732989355</v>
      </c>
      <c r="Q199" s="306">
        <f t="shared" si="22"/>
        <v>137.71020776944272</v>
      </c>
      <c r="R199" s="300">
        <f t="shared" si="21"/>
        <v>16.359308628128932</v>
      </c>
      <c r="S199" s="37">
        <f t="shared" si="21"/>
        <v>12.930592896559373</v>
      </c>
      <c r="T199" s="37">
        <f t="shared" si="21"/>
        <v>13.84943938296731</v>
      </c>
      <c r="U199" s="37">
        <f t="shared" si="21"/>
        <v>14.001273953977137</v>
      </c>
      <c r="V199" s="315">
        <f t="shared" si="21"/>
        <v>12.769904184464895</v>
      </c>
      <c r="W199" s="334">
        <f t="shared" si="23"/>
        <v>17.708585767630598</v>
      </c>
      <c r="X199" s="325"/>
      <c r="Y199" s="327"/>
      <c r="Z199" s="327"/>
      <c r="AA199" s="327"/>
      <c r="AB199" s="327"/>
      <c r="AC199" s="345"/>
      <c r="AD199" s="327"/>
      <c r="AE199" s="345"/>
      <c r="AF199" s="345"/>
      <c r="AG199" s="345"/>
      <c r="AH199" s="345"/>
      <c r="AI199" s="345"/>
      <c r="AJ199" s="345"/>
      <c r="AK199" s="345"/>
      <c r="AL199" s="345"/>
      <c r="AM199" s="345"/>
      <c r="AN199" s="345"/>
      <c r="AO199" s="345"/>
      <c r="AP199" s="345"/>
      <c r="AQ199" s="345"/>
      <c r="AR199" s="292"/>
      <c r="AS199" s="292"/>
      <c r="AT199" s="345"/>
      <c r="AU199" s="345"/>
      <c r="AV199" s="345"/>
      <c r="AW199" s="345"/>
      <c r="AX199" s="292"/>
      <c r="AY199" s="292"/>
      <c r="AZ199" s="345"/>
      <c r="BA199" s="345"/>
      <c r="BB199" s="46"/>
      <c r="BC199" s="46"/>
      <c r="BD199" s="292"/>
      <c r="BE199" s="292"/>
      <c r="BF199" s="347"/>
      <c r="BG199" s="6"/>
      <c r="BH199" s="46"/>
      <c r="BI199" s="292"/>
      <c r="BJ199" s="292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  <c r="BZ199" s="206"/>
      <c r="CA199" s="206"/>
      <c r="CB199" s="206"/>
      <c r="CC199" s="206"/>
      <c r="CD199" s="206"/>
      <c r="CE199" s="206"/>
      <c r="CF199" s="206"/>
      <c r="CG199" s="206"/>
      <c r="CH199" s="206"/>
      <c r="CI199" s="206"/>
      <c r="CJ199" s="206"/>
      <c r="CK199" s="206"/>
      <c r="CL199" s="206"/>
      <c r="CM199" s="206"/>
      <c r="CN199" s="206"/>
      <c r="CO199" s="206"/>
      <c r="CP199" s="206"/>
      <c r="CQ199" s="206"/>
      <c r="CR199" s="206"/>
      <c r="CS199" s="206"/>
      <c r="CT199" s="206"/>
      <c r="CU199" s="206"/>
      <c r="CV199" s="206"/>
      <c r="CW199" s="206"/>
      <c r="CX199" s="206"/>
      <c r="CY199" s="206"/>
      <c r="CZ199" s="206"/>
      <c r="DA199" s="206"/>
      <c r="DB199" s="206"/>
      <c r="DC199" s="206"/>
      <c r="DD199" s="206"/>
      <c r="DE199" s="206"/>
      <c r="DF199" s="206"/>
      <c r="DG199" s="206"/>
      <c r="DH199" s="206"/>
      <c r="DI199" s="206"/>
    </row>
    <row r="200" spans="1:113" ht="13.5" thickBot="1">
      <c r="A200" s="56"/>
      <c r="B200" s="131" t="s">
        <v>225</v>
      </c>
      <c r="C200" s="449">
        <f>+sum!H200/население!F200</f>
        <v>45.293351942462294</v>
      </c>
      <c r="D200" s="449">
        <f>+sum!I200/население!G200</f>
        <v>48.324108566119122</v>
      </c>
      <c r="E200" s="449">
        <f>+sum!J200/население!H200</f>
        <v>53.452371128703682</v>
      </c>
      <c r="F200" s="449">
        <f>+sum!K200/население!I200</f>
        <v>54.13136265508362</v>
      </c>
      <c r="G200" s="449">
        <f>+sum!L200/население!J200</f>
        <v>55.994408376505561</v>
      </c>
      <c r="H200" s="449">
        <f>+sum!M200/население!K200</f>
        <v>58.110239103582146</v>
      </c>
      <c r="I200" s="449">
        <f>+sum!N200/население!L200</f>
        <v>61.749124117965536</v>
      </c>
      <c r="J200" s="449">
        <f>+sum!O200/население!M200</f>
        <v>62.108048397007266</v>
      </c>
      <c r="K200" s="449"/>
      <c r="L200" s="299">
        <f t="shared" si="20"/>
        <v>106.69139397655289</v>
      </c>
      <c r="M200" s="25">
        <f t="shared" si="20"/>
        <v>118.01372350760452</v>
      </c>
      <c r="N200" s="25">
        <f t="shared" si="20"/>
        <v>119.51282105119657</v>
      </c>
      <c r="O200" s="314">
        <f t="shared" si="19"/>
        <v>123.62610841351992</v>
      </c>
      <c r="P200" s="310">
        <f t="shared" si="22"/>
        <v>128.29750197645248</v>
      </c>
      <c r="Q200" s="310">
        <f t="shared" si="22"/>
        <v>136.33153977300594</v>
      </c>
      <c r="R200" s="299">
        <f t="shared" si="21"/>
        <v>72.011698092439374</v>
      </c>
      <c r="S200" s="25">
        <f t="shared" si="21"/>
        <v>70.221878364910253</v>
      </c>
      <c r="T200" s="25">
        <f t="shared" si="21"/>
        <v>84.202745835062188</v>
      </c>
      <c r="U200" s="25">
        <f t="shared" si="21"/>
        <v>72.786043491635851</v>
      </c>
      <c r="V200" s="314">
        <f t="shared" si="21"/>
        <v>79.962852918391121</v>
      </c>
      <c r="W200" s="333">
        <f t="shared" si="23"/>
        <v>89.051967141549071</v>
      </c>
      <c r="X200" s="323"/>
      <c r="Y200" s="324"/>
      <c r="Z200" s="324"/>
      <c r="AA200" s="324"/>
      <c r="AB200" s="324"/>
      <c r="AC200" s="344"/>
      <c r="AD200" s="324"/>
      <c r="AE200" s="344"/>
      <c r="AF200" s="344"/>
      <c r="AG200" s="344"/>
      <c r="AH200" s="344"/>
      <c r="AI200" s="344"/>
      <c r="AJ200" s="344"/>
      <c r="AK200" s="344"/>
      <c r="AL200" s="344"/>
      <c r="AM200" s="344"/>
      <c r="AN200" s="344"/>
      <c r="AO200" s="344"/>
      <c r="AP200" s="344"/>
      <c r="AQ200" s="344"/>
      <c r="AR200" s="343"/>
      <c r="AS200" s="343"/>
      <c r="AT200" s="344"/>
      <c r="AU200" s="344"/>
      <c r="AV200" s="344"/>
      <c r="AW200" s="344"/>
      <c r="AX200" s="343"/>
      <c r="AY200" s="343"/>
      <c r="AZ200" s="344"/>
      <c r="BA200" s="344"/>
      <c r="BB200" s="93"/>
      <c r="BC200" s="93"/>
      <c r="BD200" s="343"/>
      <c r="BE200" s="343"/>
      <c r="BF200" s="93"/>
      <c r="BG200" s="26"/>
      <c r="BH200" s="93"/>
      <c r="BI200" s="343"/>
      <c r="BJ200" s="343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  <c r="BZ200" s="206"/>
      <c r="CA200" s="206"/>
      <c r="CB200" s="206"/>
      <c r="CC200" s="206"/>
      <c r="CD200" s="206"/>
      <c r="CE200" s="206"/>
      <c r="CF200" s="206"/>
      <c r="CG200" s="206"/>
      <c r="CH200" s="206"/>
      <c r="CI200" s="206"/>
      <c r="CJ200" s="206"/>
      <c r="CK200" s="206"/>
      <c r="CL200" s="206"/>
      <c r="CM200" s="206"/>
      <c r="CN200" s="206"/>
      <c r="CO200" s="206"/>
      <c r="CP200" s="206"/>
      <c r="CQ200" s="206"/>
      <c r="CR200" s="206"/>
      <c r="CS200" s="206"/>
      <c r="CT200" s="206"/>
      <c r="CU200" s="206"/>
      <c r="CV200" s="206"/>
      <c r="CW200" s="206"/>
      <c r="CX200" s="206"/>
      <c r="CY200" s="206"/>
      <c r="CZ200" s="206"/>
      <c r="DA200" s="206"/>
      <c r="DB200" s="206"/>
      <c r="DC200" s="206"/>
      <c r="DD200" s="206"/>
      <c r="DE200" s="206"/>
      <c r="DF200" s="206"/>
      <c r="DG200" s="206"/>
      <c r="DH200" s="206"/>
      <c r="DI200" s="206"/>
    </row>
    <row r="201" spans="1:113" ht="13.5" thickBot="1">
      <c r="A201" s="35"/>
      <c r="B201" s="130" t="s">
        <v>226</v>
      </c>
      <c r="C201" s="448">
        <f>+sum!H201/население!F201</f>
        <v>21.030582891748676</v>
      </c>
      <c r="D201" s="448">
        <f>+sum!I201/население!G201</f>
        <v>22.124608537992419</v>
      </c>
      <c r="E201" s="448">
        <f>+sum!J201/население!H201</f>
        <v>21.902055824837039</v>
      </c>
      <c r="F201" s="448">
        <f>+sum!K201/население!I201</f>
        <v>21.354354866200783</v>
      </c>
      <c r="G201" s="448">
        <f>+sum!L201/население!J201</f>
        <v>24.87081589958159</v>
      </c>
      <c r="H201" s="448">
        <f>+sum!M201/население!K201</f>
        <v>29.396236463696077</v>
      </c>
      <c r="I201" s="448">
        <f>+sum!N201/население!L201</f>
        <v>29.284926470588236</v>
      </c>
      <c r="J201" s="448">
        <f>+sum!O201/население!M201</f>
        <v>44.450037707390649</v>
      </c>
      <c r="K201" s="448"/>
      <c r="L201" s="300">
        <f t="shared" si="20"/>
        <v>105.202070013347</v>
      </c>
      <c r="M201" s="37">
        <f t="shared" si="20"/>
        <v>104.14383632433832</v>
      </c>
      <c r="N201" s="37">
        <f t="shared" si="20"/>
        <v>101.53952924709063</v>
      </c>
      <c r="O201" s="315">
        <f t="shared" si="19"/>
        <v>118.2602309579333</v>
      </c>
      <c r="P201" s="306">
        <f t="shared" si="22"/>
        <v>139.77851500839597</v>
      </c>
      <c r="Q201" s="306">
        <f t="shared" si="22"/>
        <v>139.24923822286516</v>
      </c>
      <c r="R201" s="300">
        <f t="shared" si="21"/>
        <v>33.436429872368066</v>
      </c>
      <c r="S201" s="37">
        <f t="shared" si="21"/>
        <v>32.150237546553242</v>
      </c>
      <c r="T201" s="37">
        <f t="shared" si="21"/>
        <v>34.501991229604442</v>
      </c>
      <c r="U201" s="37">
        <f t="shared" si="21"/>
        <v>28.713465277622152</v>
      </c>
      <c r="V201" s="315">
        <f t="shared" si="21"/>
        <v>35.516785539841031</v>
      </c>
      <c r="W201" s="334">
        <f t="shared" si="23"/>
        <v>45.048733648884578</v>
      </c>
      <c r="X201" s="325"/>
      <c r="Y201" s="327"/>
      <c r="Z201" s="327"/>
      <c r="AA201" s="327"/>
      <c r="AB201" s="327"/>
      <c r="AC201" s="345"/>
      <c r="AD201" s="327"/>
      <c r="AE201" s="345"/>
      <c r="AF201" s="345"/>
      <c r="AG201" s="345"/>
      <c r="AH201" s="345"/>
      <c r="AI201" s="345"/>
      <c r="AJ201" s="345"/>
      <c r="AK201" s="345"/>
      <c r="AL201" s="345"/>
      <c r="AM201" s="345"/>
      <c r="AN201" s="345"/>
      <c r="AO201" s="345"/>
      <c r="AP201" s="345"/>
      <c r="AQ201" s="345"/>
      <c r="AR201" s="292"/>
      <c r="AS201" s="292"/>
      <c r="AT201" s="345"/>
      <c r="AU201" s="345"/>
      <c r="AV201" s="345"/>
      <c r="AW201" s="345"/>
      <c r="AX201" s="292"/>
      <c r="AY201" s="292"/>
      <c r="AZ201" s="345"/>
      <c r="BA201" s="345"/>
      <c r="BB201" s="46"/>
      <c r="BC201" s="46"/>
      <c r="BD201" s="292"/>
      <c r="BE201" s="292"/>
      <c r="BF201" s="347"/>
      <c r="BG201" s="6"/>
      <c r="BH201" s="46"/>
      <c r="BI201" s="292"/>
      <c r="BJ201" s="292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  <c r="BZ201" s="206"/>
      <c r="CA201" s="206"/>
      <c r="CB201" s="206"/>
      <c r="CC201" s="206"/>
      <c r="CD201" s="206"/>
      <c r="CE201" s="206"/>
      <c r="CF201" s="206"/>
      <c r="CG201" s="206"/>
      <c r="CH201" s="206"/>
      <c r="CI201" s="206"/>
      <c r="CJ201" s="206"/>
      <c r="CK201" s="206"/>
      <c r="CL201" s="206"/>
      <c r="CM201" s="206"/>
      <c r="CN201" s="206"/>
      <c r="CO201" s="206"/>
      <c r="CP201" s="206"/>
      <c r="CQ201" s="206"/>
      <c r="CR201" s="206"/>
      <c r="CS201" s="206"/>
      <c r="CT201" s="206"/>
      <c r="CU201" s="206"/>
      <c r="CV201" s="206"/>
      <c r="CW201" s="206"/>
      <c r="CX201" s="206"/>
      <c r="CY201" s="206"/>
      <c r="CZ201" s="206"/>
      <c r="DA201" s="206"/>
      <c r="DB201" s="206"/>
      <c r="DC201" s="206"/>
      <c r="DD201" s="206"/>
      <c r="DE201" s="206"/>
      <c r="DF201" s="206"/>
      <c r="DG201" s="206"/>
      <c r="DH201" s="206"/>
      <c r="DI201" s="206"/>
    </row>
    <row r="202" spans="1:113" ht="13.5" thickBot="1">
      <c r="A202" s="35"/>
      <c r="B202" s="130" t="s">
        <v>66</v>
      </c>
      <c r="C202" s="448">
        <f>+sum!H202/население!F202</f>
        <v>30.297279049355208</v>
      </c>
      <c r="D202" s="448">
        <f>+sum!I202/население!G202</f>
        <v>42.027970981975919</v>
      </c>
      <c r="E202" s="448">
        <f>+sum!J202/население!H202</f>
        <v>35.001595259799451</v>
      </c>
      <c r="F202" s="448">
        <f>+sum!K202/население!I202</f>
        <v>34.528422676436563</v>
      </c>
      <c r="G202" s="448">
        <f>+sum!L202/население!J202</f>
        <v>36.277212216131559</v>
      </c>
      <c r="H202" s="448">
        <f>+sum!M202/население!K202</f>
        <v>41.97711561382598</v>
      </c>
      <c r="I202" s="448">
        <f>+sum!N202/население!L202</f>
        <v>53.769542982384934</v>
      </c>
      <c r="J202" s="448">
        <f>+sum!O202/население!M202</f>
        <v>50.102022361065437</v>
      </c>
      <c r="K202" s="448"/>
      <c r="L202" s="300">
        <f t="shared" si="20"/>
        <v>138.71863183987924</v>
      </c>
      <c r="M202" s="37">
        <f t="shared" si="20"/>
        <v>115.52719042122814</v>
      </c>
      <c r="N202" s="37">
        <f t="shared" si="20"/>
        <v>113.96542448643223</v>
      </c>
      <c r="O202" s="315">
        <f t="shared" si="19"/>
        <v>119.73752546238509</v>
      </c>
      <c r="P202" s="306">
        <f t="shared" si="22"/>
        <v>138.550777267635</v>
      </c>
      <c r="Q202" s="306">
        <f t="shared" si="22"/>
        <v>177.4731747190653</v>
      </c>
      <c r="R202" s="300">
        <f t="shared" si="21"/>
        <v>48.16950873267492</v>
      </c>
      <c r="S202" s="37">
        <f t="shared" si="21"/>
        <v>61.072685121179596</v>
      </c>
      <c r="T202" s="37">
        <f t="shared" si="21"/>
        <v>55.137505918796577</v>
      </c>
      <c r="U202" s="37">
        <f t="shared" si="21"/>
        <v>46.4275634559271</v>
      </c>
      <c r="V202" s="315">
        <f t="shared" si="21"/>
        <v>51.805697547916864</v>
      </c>
      <c r="W202" s="334">
        <f t="shared" si="23"/>
        <v>64.328503513402396</v>
      </c>
      <c r="X202" s="325"/>
      <c r="Y202" s="327"/>
      <c r="Z202" s="327"/>
      <c r="AA202" s="327"/>
      <c r="AB202" s="327"/>
      <c r="AC202" s="345"/>
      <c r="AD202" s="327"/>
      <c r="AE202" s="345"/>
      <c r="AF202" s="345"/>
      <c r="AG202" s="345"/>
      <c r="AH202" s="345"/>
      <c r="AI202" s="345"/>
      <c r="AJ202" s="345"/>
      <c r="AK202" s="345"/>
      <c r="AL202" s="345"/>
      <c r="AM202" s="345"/>
      <c r="AN202" s="345"/>
      <c r="AO202" s="345"/>
      <c r="AP202" s="345"/>
      <c r="AQ202" s="345"/>
      <c r="AR202" s="292"/>
      <c r="AS202" s="292"/>
      <c r="AT202" s="345"/>
      <c r="AU202" s="345"/>
      <c r="AV202" s="345"/>
      <c r="AW202" s="345"/>
      <c r="AX202" s="292"/>
      <c r="AY202" s="292"/>
      <c r="AZ202" s="345"/>
      <c r="BA202" s="345"/>
      <c r="BB202" s="46"/>
      <c r="BC202" s="46"/>
      <c r="BD202" s="292"/>
      <c r="BE202" s="292"/>
      <c r="BF202" s="347"/>
      <c r="BG202" s="6"/>
      <c r="BH202" s="46"/>
      <c r="BI202" s="292"/>
      <c r="BJ202" s="292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  <c r="BZ202" s="206"/>
      <c r="CA202" s="206"/>
      <c r="CB202" s="206"/>
      <c r="CC202" s="206"/>
      <c r="CD202" s="206"/>
      <c r="CE202" s="206"/>
      <c r="CF202" s="206"/>
      <c r="CG202" s="206"/>
      <c r="CH202" s="206"/>
      <c r="CI202" s="206"/>
      <c r="CJ202" s="206"/>
      <c r="CK202" s="206"/>
      <c r="CL202" s="206"/>
      <c r="CM202" s="206"/>
      <c r="CN202" s="206"/>
      <c r="CO202" s="206"/>
      <c r="CP202" s="206"/>
      <c r="CQ202" s="206"/>
      <c r="CR202" s="206"/>
      <c r="CS202" s="206"/>
      <c r="CT202" s="206"/>
      <c r="CU202" s="206"/>
      <c r="CV202" s="206"/>
      <c r="CW202" s="206"/>
      <c r="CX202" s="206"/>
      <c r="CY202" s="206"/>
      <c r="CZ202" s="206"/>
      <c r="DA202" s="206"/>
      <c r="DB202" s="206"/>
      <c r="DC202" s="206"/>
      <c r="DD202" s="206"/>
      <c r="DE202" s="206"/>
      <c r="DF202" s="206"/>
      <c r="DG202" s="206"/>
      <c r="DH202" s="206"/>
      <c r="DI202" s="206"/>
    </row>
    <row r="203" spans="1:113" ht="13.5" thickBot="1">
      <c r="A203" s="35"/>
      <c r="B203" s="130" t="s">
        <v>227</v>
      </c>
      <c r="C203" s="448">
        <f>+sum!H203/население!F203</f>
        <v>14.598271188923889</v>
      </c>
      <c r="D203" s="448">
        <f>+sum!I203/население!G203</f>
        <v>14.78950334057796</v>
      </c>
      <c r="E203" s="448">
        <f>+sum!J203/население!H203</f>
        <v>19.785865322055955</v>
      </c>
      <c r="F203" s="448">
        <f>+sum!K203/население!I203</f>
        <v>18.854983896275499</v>
      </c>
      <c r="G203" s="448">
        <f>+sum!L203/население!J203</f>
        <v>18.096568504069133</v>
      </c>
      <c r="H203" s="448">
        <f>+sum!M203/население!K203</f>
        <v>19.414609315347416</v>
      </c>
      <c r="I203" s="448">
        <f>+sum!N203/население!L203</f>
        <v>19.472719449225472</v>
      </c>
      <c r="J203" s="448">
        <f>+sum!O203/население!M203</f>
        <v>21.43108862526169</v>
      </c>
      <c r="K203" s="448"/>
      <c r="L203" s="300">
        <f t="shared" si="20"/>
        <v>101.30996437303592</v>
      </c>
      <c r="M203" s="37">
        <f t="shared" si="20"/>
        <v>135.53567450554033</v>
      </c>
      <c r="N203" s="37">
        <f t="shared" si="20"/>
        <v>129.15901925826188</v>
      </c>
      <c r="O203" s="315">
        <f t="shared" si="19"/>
        <v>123.96377810681787</v>
      </c>
      <c r="P203" s="306">
        <f t="shared" si="22"/>
        <v>132.9925240057043</v>
      </c>
      <c r="Q203" s="306">
        <f t="shared" si="22"/>
        <v>133.39058575648301</v>
      </c>
      <c r="R203" s="300">
        <f t="shared" si="21"/>
        <v>23.20972620581885</v>
      </c>
      <c r="S203" s="37">
        <f t="shared" si="21"/>
        <v>21.491274965548822</v>
      </c>
      <c r="T203" s="37">
        <f t="shared" si="21"/>
        <v>31.168386989388409</v>
      </c>
      <c r="U203" s="37">
        <f t="shared" si="21"/>
        <v>25.352764286629654</v>
      </c>
      <c r="V203" s="315">
        <f t="shared" si="21"/>
        <v>25.842816945015386</v>
      </c>
      <c r="W203" s="334">
        <f t="shared" si="23"/>
        <v>29.752229167987604</v>
      </c>
      <c r="X203" s="325"/>
      <c r="Y203" s="327"/>
      <c r="Z203" s="327"/>
      <c r="AA203" s="327"/>
      <c r="AB203" s="327"/>
      <c r="AC203" s="345"/>
      <c r="AD203" s="327"/>
      <c r="AE203" s="345"/>
      <c r="AF203" s="345"/>
      <c r="AG203" s="345"/>
      <c r="AH203" s="345"/>
      <c r="AI203" s="345"/>
      <c r="AJ203" s="345"/>
      <c r="AK203" s="345"/>
      <c r="AL203" s="345"/>
      <c r="AM203" s="345"/>
      <c r="AN203" s="345"/>
      <c r="AO203" s="345"/>
      <c r="AP203" s="345"/>
      <c r="AQ203" s="345"/>
      <c r="AR203" s="292"/>
      <c r="AS203" s="292"/>
      <c r="AT203" s="345"/>
      <c r="AU203" s="345"/>
      <c r="AV203" s="345"/>
      <c r="AW203" s="345"/>
      <c r="AX203" s="292"/>
      <c r="AY203" s="292"/>
      <c r="AZ203" s="345"/>
      <c r="BA203" s="345"/>
      <c r="BB203" s="46"/>
      <c r="BC203" s="46"/>
      <c r="BD203" s="292"/>
      <c r="BE203" s="292"/>
      <c r="BF203" s="347"/>
      <c r="BG203" s="6"/>
      <c r="BH203" s="46"/>
      <c r="BI203" s="292"/>
      <c r="BJ203" s="292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  <c r="BZ203" s="206"/>
      <c r="CA203" s="206"/>
      <c r="CB203" s="206"/>
      <c r="CC203" s="206"/>
      <c r="CD203" s="206"/>
      <c r="CE203" s="206"/>
      <c r="CF203" s="206"/>
      <c r="CG203" s="206"/>
      <c r="CH203" s="206"/>
      <c r="CI203" s="206"/>
      <c r="CJ203" s="206"/>
      <c r="CK203" s="206"/>
      <c r="CL203" s="206"/>
      <c r="CM203" s="206"/>
      <c r="CN203" s="206"/>
      <c r="CO203" s="206"/>
      <c r="CP203" s="206"/>
      <c r="CQ203" s="206"/>
      <c r="CR203" s="206"/>
      <c r="CS203" s="206"/>
      <c r="CT203" s="206"/>
      <c r="CU203" s="206"/>
      <c r="CV203" s="206"/>
      <c r="CW203" s="206"/>
      <c r="CX203" s="206"/>
      <c r="CY203" s="206"/>
      <c r="CZ203" s="206"/>
      <c r="DA203" s="206"/>
      <c r="DB203" s="206"/>
      <c r="DC203" s="206"/>
      <c r="DD203" s="206"/>
      <c r="DE203" s="206"/>
      <c r="DF203" s="206"/>
      <c r="DG203" s="206"/>
      <c r="DH203" s="206"/>
      <c r="DI203" s="206"/>
    </row>
    <row r="204" spans="1:113" ht="13.5" thickBot="1">
      <c r="A204" s="35"/>
      <c r="B204" s="130" t="s">
        <v>228</v>
      </c>
      <c r="C204" s="448">
        <f>+sum!H204/население!F204</f>
        <v>30.95046500244738</v>
      </c>
      <c r="D204" s="448">
        <f>+sum!I204/население!G204</f>
        <v>45.724130573927887</v>
      </c>
      <c r="E204" s="448">
        <f>+sum!J204/население!H204</f>
        <v>43.728047182175622</v>
      </c>
      <c r="F204" s="448">
        <f>+sum!K204/население!I204</f>
        <v>42.641225626740948</v>
      </c>
      <c r="G204" s="448">
        <f>+sum!L204/население!J204</f>
        <v>43.343693284936478</v>
      </c>
      <c r="H204" s="448">
        <f>+sum!M204/население!K204</f>
        <v>41.945255894192066</v>
      </c>
      <c r="I204" s="448">
        <f>+sum!N204/население!L204</f>
        <v>44.008241111372733</v>
      </c>
      <c r="J204" s="448">
        <f>+sum!O204/население!M204</f>
        <v>44.300314085527909</v>
      </c>
      <c r="K204" s="448"/>
      <c r="L204" s="300">
        <f t="shared" si="20"/>
        <v>147.73325883896183</v>
      </c>
      <c r="M204" s="37">
        <f t="shared" si="20"/>
        <v>141.28397482466858</v>
      </c>
      <c r="N204" s="37">
        <f t="shared" si="20"/>
        <v>137.77248782326578</v>
      </c>
      <c r="O204" s="315">
        <f t="shared" si="19"/>
        <v>140.04213921021579</v>
      </c>
      <c r="P204" s="306">
        <f t="shared" si="22"/>
        <v>135.52383103412268</v>
      </c>
      <c r="Q204" s="306">
        <f t="shared" si="22"/>
        <v>142.18927278763928</v>
      </c>
      <c r="R204" s="300">
        <f t="shared" si="21"/>
        <v>49.208006164087124</v>
      </c>
      <c r="S204" s="37">
        <f t="shared" si="21"/>
        <v>66.443736486322067</v>
      </c>
      <c r="T204" s="37">
        <f t="shared" si="21"/>
        <v>68.884159205560707</v>
      </c>
      <c r="U204" s="37">
        <f t="shared" si="21"/>
        <v>57.336190163562208</v>
      </c>
      <c r="V204" s="315">
        <f t="shared" si="21"/>
        <v>61.896990638398599</v>
      </c>
      <c r="W204" s="334">
        <f t="shared" si="23"/>
        <v>64.279679575491542</v>
      </c>
      <c r="X204" s="325"/>
      <c r="Y204" s="327"/>
      <c r="Z204" s="327"/>
      <c r="AA204" s="327"/>
      <c r="AB204" s="327"/>
      <c r="AC204" s="345"/>
      <c r="AD204" s="327"/>
      <c r="AE204" s="345"/>
      <c r="AF204" s="345"/>
      <c r="AG204" s="345"/>
      <c r="AH204" s="345"/>
      <c r="AI204" s="345"/>
      <c r="AJ204" s="345"/>
      <c r="AK204" s="345"/>
      <c r="AL204" s="345"/>
      <c r="AM204" s="345"/>
      <c r="AN204" s="345"/>
      <c r="AO204" s="345"/>
      <c r="AP204" s="345"/>
      <c r="AQ204" s="345"/>
      <c r="AR204" s="292"/>
      <c r="AS204" s="292"/>
      <c r="AT204" s="345"/>
      <c r="AU204" s="345"/>
      <c r="AV204" s="345"/>
      <c r="AW204" s="345"/>
      <c r="AX204" s="292"/>
      <c r="AY204" s="292"/>
      <c r="AZ204" s="345"/>
      <c r="BA204" s="345"/>
      <c r="BB204" s="46"/>
      <c r="BC204" s="46"/>
      <c r="BD204" s="292"/>
      <c r="BE204" s="292"/>
      <c r="BF204" s="347"/>
      <c r="BG204" s="6"/>
      <c r="BH204" s="46"/>
      <c r="BI204" s="292"/>
      <c r="BJ204" s="292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  <c r="BZ204" s="206"/>
      <c r="CA204" s="206"/>
      <c r="CB204" s="206"/>
      <c r="CC204" s="206"/>
      <c r="CD204" s="206"/>
      <c r="CE204" s="206"/>
      <c r="CF204" s="206"/>
      <c r="CG204" s="206"/>
      <c r="CH204" s="206"/>
      <c r="CI204" s="206"/>
      <c r="CJ204" s="206"/>
      <c r="CK204" s="206"/>
      <c r="CL204" s="206"/>
      <c r="CM204" s="206"/>
      <c r="CN204" s="206"/>
      <c r="CO204" s="206"/>
      <c r="CP204" s="206"/>
      <c r="CQ204" s="206"/>
      <c r="CR204" s="206"/>
      <c r="CS204" s="206"/>
      <c r="CT204" s="206"/>
      <c r="CU204" s="206"/>
      <c r="CV204" s="206"/>
      <c r="CW204" s="206"/>
      <c r="CX204" s="206"/>
      <c r="CY204" s="206"/>
      <c r="CZ204" s="206"/>
      <c r="DA204" s="206"/>
      <c r="DB204" s="206"/>
      <c r="DC204" s="206"/>
      <c r="DD204" s="206"/>
      <c r="DE204" s="206"/>
      <c r="DF204" s="206"/>
      <c r="DG204" s="206"/>
      <c r="DH204" s="206"/>
      <c r="DI204" s="206"/>
    </row>
    <row r="205" spans="1:113" ht="13.5" thickBot="1">
      <c r="A205" s="35"/>
      <c r="B205" s="130" t="s">
        <v>229</v>
      </c>
      <c r="C205" s="448">
        <f>+sum!H205/население!F205</f>
        <v>20.871288102261552</v>
      </c>
      <c r="D205" s="448">
        <f>+sum!I205/население!G205</f>
        <v>24.893716223376074</v>
      </c>
      <c r="E205" s="448">
        <f>+sum!J205/население!H205</f>
        <v>37.131737169851839</v>
      </c>
      <c r="F205" s="448">
        <f>+sum!K205/население!I205</f>
        <v>45.451298345568098</v>
      </c>
      <c r="G205" s="448">
        <f>+sum!L205/население!J205</f>
        <v>46.066689045541011</v>
      </c>
      <c r="H205" s="448">
        <f>+sum!M205/население!K205</f>
        <v>53.076643165794863</v>
      </c>
      <c r="I205" s="448">
        <f>+sum!N205/население!L205</f>
        <v>60.392416950346288</v>
      </c>
      <c r="J205" s="448">
        <f>+sum!O205/население!M205</f>
        <v>60.186001917545539</v>
      </c>
      <c r="K205" s="448"/>
      <c r="L205" s="300">
        <f t="shared" si="20"/>
        <v>119.27254370408822</v>
      </c>
      <c r="M205" s="37">
        <f t="shared" si="20"/>
        <v>177.90822007688328</v>
      </c>
      <c r="N205" s="37">
        <f t="shared" si="20"/>
        <v>217.76949330043087</v>
      </c>
      <c r="O205" s="315">
        <f t="shared" si="20"/>
        <v>220.71799699104031</v>
      </c>
      <c r="P205" s="306">
        <f t="shared" si="22"/>
        <v>254.30458774628116</v>
      </c>
      <c r="Q205" s="306">
        <f t="shared" si="22"/>
        <v>289.35644342814828</v>
      </c>
      <c r="R205" s="300">
        <f t="shared" si="21"/>
        <v>33.1831677975537</v>
      </c>
      <c r="S205" s="37">
        <f t="shared" si="21"/>
        <v>36.174149188840275</v>
      </c>
      <c r="T205" s="37">
        <f t="shared" si="21"/>
        <v>58.493087608762764</v>
      </c>
      <c r="U205" s="37">
        <f t="shared" si="21"/>
        <v>61.114666542043025</v>
      </c>
      <c r="V205" s="315">
        <f t="shared" si="21"/>
        <v>65.78556658402789</v>
      </c>
      <c r="W205" s="334">
        <f t="shared" si="23"/>
        <v>81.338152382386667</v>
      </c>
      <c r="X205" s="325"/>
      <c r="Y205" s="327"/>
      <c r="Z205" s="327"/>
      <c r="AA205" s="327"/>
      <c r="AB205" s="327"/>
      <c r="AC205" s="345"/>
      <c r="AD205" s="327"/>
      <c r="AE205" s="345"/>
      <c r="AF205" s="345"/>
      <c r="AG205" s="345"/>
      <c r="AH205" s="345"/>
      <c r="AI205" s="345"/>
      <c r="AJ205" s="345"/>
      <c r="AK205" s="345"/>
      <c r="AL205" s="345"/>
      <c r="AM205" s="345"/>
      <c r="AN205" s="345"/>
      <c r="AO205" s="345"/>
      <c r="AP205" s="345"/>
      <c r="AQ205" s="345"/>
      <c r="AR205" s="292"/>
      <c r="AS205" s="292"/>
      <c r="AT205" s="345"/>
      <c r="AU205" s="345"/>
      <c r="AV205" s="345"/>
      <c r="AW205" s="345"/>
      <c r="AX205" s="292"/>
      <c r="AY205" s="292"/>
      <c r="AZ205" s="345"/>
      <c r="BA205" s="345"/>
      <c r="BB205" s="46"/>
      <c r="BC205" s="46"/>
      <c r="BD205" s="292"/>
      <c r="BE205" s="292"/>
      <c r="BF205" s="347"/>
      <c r="BG205" s="6"/>
      <c r="BH205" s="46"/>
      <c r="BI205" s="292"/>
      <c r="BJ205" s="292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  <c r="BZ205" s="206"/>
      <c r="CA205" s="206"/>
      <c r="CB205" s="206"/>
      <c r="CC205" s="206"/>
      <c r="CD205" s="206"/>
      <c r="CE205" s="206"/>
      <c r="CF205" s="206"/>
      <c r="CG205" s="206"/>
      <c r="CH205" s="206"/>
      <c r="CI205" s="206"/>
      <c r="CJ205" s="206"/>
      <c r="CK205" s="206"/>
      <c r="CL205" s="206"/>
      <c r="CM205" s="206"/>
      <c r="CN205" s="206"/>
      <c r="CO205" s="206"/>
      <c r="CP205" s="206"/>
      <c r="CQ205" s="206"/>
      <c r="CR205" s="206"/>
      <c r="CS205" s="206"/>
      <c r="CT205" s="206"/>
      <c r="CU205" s="206"/>
      <c r="CV205" s="206"/>
      <c r="CW205" s="206"/>
      <c r="CX205" s="206"/>
      <c r="CY205" s="206"/>
      <c r="CZ205" s="206"/>
      <c r="DA205" s="206"/>
      <c r="DB205" s="206"/>
      <c r="DC205" s="206"/>
      <c r="DD205" s="206"/>
      <c r="DE205" s="206"/>
      <c r="DF205" s="206"/>
      <c r="DG205" s="206"/>
      <c r="DH205" s="206"/>
      <c r="DI205" s="206"/>
    </row>
    <row r="206" spans="1:113" ht="13.5" thickBot="1">
      <c r="A206" s="35"/>
      <c r="B206" s="130" t="s">
        <v>225</v>
      </c>
      <c r="C206" s="448">
        <f>+sum!H206/население!F206</f>
        <v>53.737382290009954</v>
      </c>
      <c r="D206" s="448">
        <f>+sum!I206/население!G206</f>
        <v>55.085382256415777</v>
      </c>
      <c r="E206" s="448">
        <f>+sum!J206/население!H206</f>
        <v>62.057553956834532</v>
      </c>
      <c r="F206" s="448">
        <f>+sum!K206/население!I206</f>
        <v>62.198575519228676</v>
      </c>
      <c r="G206" s="448">
        <f>+sum!L206/население!J206</f>
        <v>64.342527716724746</v>
      </c>
      <c r="H206" s="448">
        <f>+sum!M206/население!K206</f>
        <v>65.882789952550993</v>
      </c>
      <c r="I206" s="448">
        <f>+sum!N206/население!L206</f>
        <v>69.430751739393713</v>
      </c>
      <c r="J206" s="448">
        <f>+sum!O206/население!M206</f>
        <v>69.005397573579245</v>
      </c>
      <c r="K206" s="448"/>
      <c r="L206" s="300">
        <f t="shared" ref="L206:O269" si="24">+D206/$C206*100</f>
        <v>102.50849577884335</v>
      </c>
      <c r="M206" s="37">
        <f t="shared" si="24"/>
        <v>115.48302375787914</v>
      </c>
      <c r="N206" s="37">
        <f t="shared" si="24"/>
        <v>115.74545105966523</v>
      </c>
      <c r="O206" s="315">
        <f t="shared" si="24"/>
        <v>119.73513590498497</v>
      </c>
      <c r="P206" s="306">
        <f t="shared" si="22"/>
        <v>122.60141291772399</v>
      </c>
      <c r="Q206" s="306">
        <f t="shared" si="22"/>
        <v>129.20382195896661</v>
      </c>
      <c r="R206" s="300">
        <f t="shared" si="21"/>
        <v>85.436824253193606</v>
      </c>
      <c r="S206" s="37">
        <f t="shared" si="21"/>
        <v>80.046981253714762</v>
      </c>
      <c r="T206" s="37">
        <f t="shared" si="21"/>
        <v>97.758365674576609</v>
      </c>
      <c r="U206" s="37">
        <f t="shared" si="21"/>
        <v>83.633368916036616</v>
      </c>
      <c r="V206" s="315">
        <f t="shared" si="21"/>
        <v>91.884390412967335</v>
      </c>
      <c r="W206" s="334">
        <f t="shared" si="23"/>
        <v>100.96313724660763</v>
      </c>
      <c r="X206" s="325"/>
      <c r="Y206" s="327"/>
      <c r="Z206" s="327"/>
      <c r="AA206" s="327"/>
      <c r="AB206" s="327"/>
      <c r="AC206" s="345"/>
      <c r="AD206" s="327"/>
      <c r="AE206" s="345"/>
      <c r="AF206" s="345"/>
      <c r="AG206" s="345"/>
      <c r="AH206" s="345"/>
      <c r="AI206" s="345"/>
      <c r="AJ206" s="345"/>
      <c r="AK206" s="345"/>
      <c r="AL206" s="345"/>
      <c r="AM206" s="345"/>
      <c r="AN206" s="345"/>
      <c r="AO206" s="345"/>
      <c r="AP206" s="345"/>
      <c r="AQ206" s="345"/>
      <c r="AR206" s="292"/>
      <c r="AS206" s="292"/>
      <c r="AT206" s="345"/>
      <c r="AU206" s="345"/>
      <c r="AV206" s="345"/>
      <c r="AW206" s="345"/>
      <c r="AX206" s="292"/>
      <c r="AY206" s="292"/>
      <c r="AZ206" s="345"/>
      <c r="BA206" s="345"/>
      <c r="BB206" s="46"/>
      <c r="BC206" s="46"/>
      <c r="BD206" s="292"/>
      <c r="BE206" s="292"/>
      <c r="BF206" s="347"/>
      <c r="BG206" s="6"/>
      <c r="BH206" s="46"/>
      <c r="BI206" s="292"/>
      <c r="BJ206" s="292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  <c r="BZ206" s="206"/>
      <c r="CA206" s="206"/>
      <c r="CB206" s="206"/>
      <c r="CC206" s="206"/>
      <c r="CD206" s="206"/>
      <c r="CE206" s="206"/>
      <c r="CF206" s="206"/>
      <c r="CG206" s="206"/>
      <c r="CH206" s="206"/>
      <c r="CI206" s="206"/>
      <c r="CJ206" s="206"/>
      <c r="CK206" s="206"/>
      <c r="CL206" s="206"/>
      <c r="CM206" s="206"/>
      <c r="CN206" s="206"/>
      <c r="CO206" s="206"/>
      <c r="CP206" s="206"/>
      <c r="CQ206" s="206"/>
      <c r="CR206" s="206"/>
      <c r="CS206" s="206"/>
      <c r="CT206" s="206"/>
      <c r="CU206" s="206"/>
      <c r="CV206" s="206"/>
      <c r="CW206" s="206"/>
      <c r="CX206" s="206"/>
      <c r="CY206" s="206"/>
      <c r="CZ206" s="206"/>
      <c r="DA206" s="206"/>
      <c r="DB206" s="206"/>
      <c r="DC206" s="206"/>
      <c r="DD206" s="206"/>
      <c r="DE206" s="206"/>
      <c r="DF206" s="206"/>
      <c r="DG206" s="206"/>
      <c r="DH206" s="206"/>
      <c r="DI206" s="206"/>
    </row>
    <row r="207" spans="1:113" ht="13.5" thickBot="1">
      <c r="A207" s="35"/>
      <c r="B207" s="130" t="s">
        <v>230</v>
      </c>
      <c r="C207" s="448">
        <f>+sum!H207/население!F207</f>
        <v>35.982688479182897</v>
      </c>
      <c r="D207" s="448">
        <f>+sum!I207/население!G207</f>
        <v>42.378365873970573</v>
      </c>
      <c r="E207" s="448">
        <f>+sum!J207/население!H207</f>
        <v>36.124378109452735</v>
      </c>
      <c r="F207" s="448">
        <f>+sum!K207/население!I207</f>
        <v>43.062505955216771</v>
      </c>
      <c r="G207" s="448">
        <f>+sum!L207/население!J207</f>
        <v>44.35621861722673</v>
      </c>
      <c r="H207" s="448">
        <f>+sum!M207/население!K207</f>
        <v>46.969779684148953</v>
      </c>
      <c r="I207" s="448">
        <f>+sum!N207/население!L207</f>
        <v>49.505404065443727</v>
      </c>
      <c r="J207" s="448">
        <f>+sum!O207/население!M207</f>
        <v>50.499798387096774</v>
      </c>
      <c r="K207" s="448"/>
      <c r="L207" s="300">
        <f t="shared" si="24"/>
        <v>117.77431777641567</v>
      </c>
      <c r="M207" s="37">
        <f t="shared" si="24"/>
        <v>100.39377166148051</v>
      </c>
      <c r="N207" s="37">
        <f t="shared" si="24"/>
        <v>119.67562118136273</v>
      </c>
      <c r="O207" s="315">
        <f t="shared" si="24"/>
        <v>123.2709963928576</v>
      </c>
      <c r="P207" s="306">
        <f t="shared" si="22"/>
        <v>130.53438102970662</v>
      </c>
      <c r="Q207" s="306">
        <f t="shared" si="22"/>
        <v>137.58117071792492</v>
      </c>
      <c r="R207" s="300">
        <f t="shared" si="21"/>
        <v>57.20871580908549</v>
      </c>
      <c r="S207" s="37">
        <f t="shared" si="21"/>
        <v>61.581859283216502</v>
      </c>
      <c r="T207" s="37">
        <f t="shared" si="21"/>
        <v>56.906209475270877</v>
      </c>
      <c r="U207" s="37">
        <f t="shared" si="21"/>
        <v>57.902651579026539</v>
      </c>
      <c r="V207" s="315">
        <f t="shared" si="21"/>
        <v>63.342928126971863</v>
      </c>
      <c r="W207" s="334">
        <f t="shared" si="23"/>
        <v>71.979591576328417</v>
      </c>
      <c r="X207" s="325"/>
      <c r="Y207" s="327"/>
      <c r="Z207" s="327"/>
      <c r="AA207" s="327"/>
      <c r="AB207" s="327"/>
      <c r="AC207" s="345"/>
      <c r="AD207" s="327"/>
      <c r="AE207" s="345"/>
      <c r="AF207" s="345"/>
      <c r="AG207" s="345"/>
      <c r="AH207" s="345"/>
      <c r="AI207" s="345"/>
      <c r="AJ207" s="345"/>
      <c r="AK207" s="345"/>
      <c r="AL207" s="345"/>
      <c r="AM207" s="345"/>
      <c r="AN207" s="345"/>
      <c r="AO207" s="345"/>
      <c r="AP207" s="345"/>
      <c r="AQ207" s="345"/>
      <c r="AR207" s="292"/>
      <c r="AS207" s="292"/>
      <c r="AT207" s="345"/>
      <c r="AU207" s="345"/>
      <c r="AV207" s="345"/>
      <c r="AW207" s="345"/>
      <c r="AX207" s="292"/>
      <c r="AY207" s="292"/>
      <c r="AZ207" s="345"/>
      <c r="BA207" s="345"/>
      <c r="BB207" s="46"/>
      <c r="BC207" s="46"/>
      <c r="BD207" s="292"/>
      <c r="BE207" s="292"/>
      <c r="BF207" s="347"/>
      <c r="BG207" s="6"/>
      <c r="BH207" s="46"/>
      <c r="BI207" s="292"/>
      <c r="BJ207" s="292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  <c r="BZ207" s="206"/>
      <c r="CA207" s="206"/>
      <c r="CB207" s="206"/>
      <c r="CC207" s="206"/>
      <c r="CD207" s="206"/>
      <c r="CE207" s="206"/>
      <c r="CF207" s="206"/>
      <c r="CG207" s="206"/>
      <c r="CH207" s="206"/>
      <c r="CI207" s="206"/>
      <c r="CJ207" s="206"/>
      <c r="CK207" s="206"/>
      <c r="CL207" s="206"/>
      <c r="CM207" s="206"/>
      <c r="CN207" s="206"/>
      <c r="CO207" s="206"/>
      <c r="CP207" s="206"/>
      <c r="CQ207" s="206"/>
      <c r="CR207" s="206"/>
      <c r="CS207" s="206"/>
      <c r="CT207" s="206"/>
      <c r="CU207" s="206"/>
      <c r="CV207" s="206"/>
      <c r="CW207" s="206"/>
      <c r="CX207" s="206"/>
      <c r="CY207" s="206"/>
      <c r="CZ207" s="206"/>
      <c r="DA207" s="206"/>
      <c r="DB207" s="206"/>
      <c r="DC207" s="206"/>
      <c r="DD207" s="206"/>
      <c r="DE207" s="206"/>
      <c r="DF207" s="206"/>
      <c r="DG207" s="206"/>
      <c r="DH207" s="206"/>
      <c r="DI207" s="206"/>
    </row>
    <row r="208" spans="1:113" ht="13.5" thickBot="1">
      <c r="A208" s="35"/>
      <c r="B208" s="130" t="s">
        <v>231</v>
      </c>
      <c r="C208" s="448">
        <f>+sum!H208/население!F208</f>
        <v>17.111656843483956</v>
      </c>
      <c r="D208" s="448">
        <f>+sum!I208/население!G208</f>
        <v>20.752901023890786</v>
      </c>
      <c r="E208" s="448">
        <f>+sum!J208/население!H208</f>
        <v>25.417467248908299</v>
      </c>
      <c r="F208" s="448">
        <f>+sum!K208/население!I208</f>
        <v>25.028520499108733</v>
      </c>
      <c r="G208" s="448">
        <f>+sum!L208/население!J208</f>
        <v>24.687579559919985</v>
      </c>
      <c r="H208" s="448">
        <f>+sum!M208/население!K208</f>
        <v>30.027298050139276</v>
      </c>
      <c r="I208" s="448">
        <f>+sum!N208/население!L208</f>
        <v>24.776768457672979</v>
      </c>
      <c r="J208" s="448">
        <f>+sum!O208/население!M208</f>
        <v>37.437908496732028</v>
      </c>
      <c r="K208" s="448"/>
      <c r="L208" s="300">
        <f t="shared" si="24"/>
        <v>121.27931978599371</v>
      </c>
      <c r="M208" s="37">
        <f t="shared" si="24"/>
        <v>148.53890234823845</v>
      </c>
      <c r="N208" s="37">
        <f t="shared" si="24"/>
        <v>146.265909420919</v>
      </c>
      <c r="O208" s="315">
        <f t="shared" si="24"/>
        <v>144.27346098470241</v>
      </c>
      <c r="P208" s="306">
        <f t="shared" si="22"/>
        <v>175.47861276550515</v>
      </c>
      <c r="Q208" s="306">
        <f t="shared" si="22"/>
        <v>144.79467817932465</v>
      </c>
      <c r="R208" s="300">
        <f t="shared" si="21"/>
        <v>27.205746839839701</v>
      </c>
      <c r="S208" s="37">
        <f t="shared" si="21"/>
        <v>30.156949288050061</v>
      </c>
      <c r="T208" s="37">
        <f t="shared" si="21"/>
        <v>40.039767915581834</v>
      </c>
      <c r="U208" s="37">
        <f t="shared" si="21"/>
        <v>33.653817163022119</v>
      </c>
      <c r="V208" s="315">
        <f t="shared" si="21"/>
        <v>35.255114760517053</v>
      </c>
      <c r="W208" s="334">
        <f t="shared" si="23"/>
        <v>46.015814089907394</v>
      </c>
      <c r="X208" s="325"/>
      <c r="Y208" s="327"/>
      <c r="Z208" s="327"/>
      <c r="AA208" s="327"/>
      <c r="AB208" s="327"/>
      <c r="AC208" s="345"/>
      <c r="AD208" s="327"/>
      <c r="AE208" s="345"/>
      <c r="AF208" s="345"/>
      <c r="AG208" s="345"/>
      <c r="AH208" s="345"/>
      <c r="AI208" s="345"/>
      <c r="AJ208" s="345"/>
      <c r="AK208" s="345"/>
      <c r="AL208" s="345"/>
      <c r="AM208" s="345"/>
      <c r="AN208" s="345"/>
      <c r="AO208" s="345"/>
      <c r="AP208" s="345"/>
      <c r="AQ208" s="345"/>
      <c r="AR208" s="292"/>
      <c r="AS208" s="292"/>
      <c r="AT208" s="345"/>
      <c r="AU208" s="345"/>
      <c r="AV208" s="345"/>
      <c r="AW208" s="345"/>
      <c r="AX208" s="292"/>
      <c r="AY208" s="292"/>
      <c r="AZ208" s="345"/>
      <c r="BA208" s="345"/>
      <c r="BB208" s="46"/>
      <c r="BC208" s="46"/>
      <c r="BD208" s="292"/>
      <c r="BE208" s="292"/>
      <c r="BF208" s="347"/>
      <c r="BG208" s="6"/>
      <c r="BH208" s="46"/>
      <c r="BI208" s="292"/>
      <c r="BJ208" s="292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  <c r="BZ208" s="206"/>
      <c r="CA208" s="206"/>
      <c r="CB208" s="206"/>
      <c r="CC208" s="206"/>
      <c r="CD208" s="206"/>
      <c r="CE208" s="206"/>
      <c r="CF208" s="206"/>
      <c r="CG208" s="206"/>
      <c r="CH208" s="206"/>
      <c r="CI208" s="206"/>
      <c r="CJ208" s="206"/>
      <c r="CK208" s="206"/>
      <c r="CL208" s="206"/>
      <c r="CM208" s="206"/>
      <c r="CN208" s="206"/>
      <c r="CO208" s="206"/>
      <c r="CP208" s="206"/>
      <c r="CQ208" s="206"/>
      <c r="CR208" s="206"/>
      <c r="CS208" s="206"/>
      <c r="CT208" s="206"/>
      <c r="CU208" s="206"/>
      <c r="CV208" s="206"/>
      <c r="CW208" s="206"/>
      <c r="CX208" s="206"/>
      <c r="CY208" s="206"/>
      <c r="CZ208" s="206"/>
      <c r="DA208" s="206"/>
      <c r="DB208" s="206"/>
      <c r="DC208" s="206"/>
      <c r="DD208" s="206"/>
      <c r="DE208" s="206"/>
      <c r="DF208" s="206"/>
      <c r="DG208" s="206"/>
      <c r="DH208" s="206"/>
      <c r="DI208" s="206"/>
    </row>
    <row r="209" spans="1:113" ht="13.5" thickBot="1">
      <c r="A209" s="56"/>
      <c r="B209" s="131" t="s">
        <v>232</v>
      </c>
      <c r="C209" s="449">
        <f>+sum!H209/население!F209</f>
        <v>29.915742881263661</v>
      </c>
      <c r="D209" s="449">
        <f>+sum!I209/население!G209</f>
        <v>38.756194701419176</v>
      </c>
      <c r="E209" s="449">
        <f>+sum!J209/население!H209</f>
        <v>38.65612826018689</v>
      </c>
      <c r="F209" s="449">
        <f>+sum!K209/население!I209</f>
        <v>38.754205751719169</v>
      </c>
      <c r="G209" s="449">
        <f>+sum!L209/население!J209</f>
        <v>37.42238673994833</v>
      </c>
      <c r="H209" s="449">
        <f>+sum!M209/население!K209</f>
        <v>37.506182047929521</v>
      </c>
      <c r="I209" s="449">
        <f>+sum!N209/население!L209</f>
        <v>38.830104415087938</v>
      </c>
      <c r="J209" s="449">
        <f>+sum!O209/население!M209</f>
        <v>38.464689495486695</v>
      </c>
      <c r="K209" s="449"/>
      <c r="L209" s="299">
        <f t="shared" si="24"/>
        <v>129.55116927981194</v>
      </c>
      <c r="M209" s="25">
        <f t="shared" si="24"/>
        <v>129.21667502496607</v>
      </c>
      <c r="N209" s="25">
        <f t="shared" si="24"/>
        <v>129.54452077468238</v>
      </c>
      <c r="O209" s="314">
        <f t="shared" si="24"/>
        <v>125.09262059270507</v>
      </c>
      <c r="P209" s="310">
        <f t="shared" si="22"/>
        <v>125.37272497892667</v>
      </c>
      <c r="Q209" s="310">
        <f t="shared" si="22"/>
        <v>129.79822887636655</v>
      </c>
      <c r="R209" s="299">
        <f t="shared" si="21"/>
        <v>47.56290608196236</v>
      </c>
      <c r="S209" s="25">
        <f t="shared" si="21"/>
        <v>56.318323730402973</v>
      </c>
      <c r="T209" s="25">
        <f t="shared" si="21"/>
        <v>60.894438808387797</v>
      </c>
      <c r="U209" s="25">
        <f t="shared" si="21"/>
        <v>52.10963047987358</v>
      </c>
      <c r="V209" s="314">
        <f t="shared" si="21"/>
        <v>53.441064804556561</v>
      </c>
      <c r="W209" s="333">
        <f t="shared" si="23"/>
        <v>57.476949722812044</v>
      </c>
      <c r="X209" s="323"/>
      <c r="Y209" s="324"/>
      <c r="Z209" s="324"/>
      <c r="AA209" s="324"/>
      <c r="AB209" s="324"/>
      <c r="AC209" s="344"/>
      <c r="AD209" s="324"/>
      <c r="AE209" s="344"/>
      <c r="AF209" s="344"/>
      <c r="AG209" s="344"/>
      <c r="AH209" s="344"/>
      <c r="AI209" s="344"/>
      <c r="AJ209" s="344"/>
      <c r="AK209" s="344"/>
      <c r="AL209" s="344"/>
      <c r="AM209" s="344"/>
      <c r="AN209" s="344"/>
      <c r="AO209" s="344"/>
      <c r="AP209" s="344"/>
      <c r="AQ209" s="344"/>
      <c r="AR209" s="343"/>
      <c r="AS209" s="343"/>
      <c r="AT209" s="344"/>
      <c r="AU209" s="344"/>
      <c r="AV209" s="344"/>
      <c r="AW209" s="344"/>
      <c r="AX209" s="292"/>
      <c r="AY209" s="292"/>
      <c r="AZ209" s="344"/>
      <c r="BA209" s="344"/>
      <c r="BB209" s="93"/>
      <c r="BC209" s="93"/>
      <c r="BD209" s="343"/>
      <c r="BE209" s="343"/>
      <c r="BF209" s="347"/>
      <c r="BG209" s="26"/>
      <c r="BH209" s="93"/>
      <c r="BI209" s="343"/>
      <c r="BJ209" s="343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  <c r="BZ209" s="206"/>
      <c r="CA209" s="206"/>
      <c r="CB209" s="206"/>
      <c r="CC209" s="206"/>
      <c r="CD209" s="206"/>
      <c r="CE209" s="206"/>
      <c r="CF209" s="206"/>
      <c r="CG209" s="206"/>
      <c r="CH209" s="206"/>
      <c r="CI209" s="206"/>
      <c r="CJ209" s="206"/>
      <c r="CK209" s="206"/>
      <c r="CL209" s="206"/>
      <c r="CM209" s="206"/>
      <c r="CN209" s="206"/>
      <c r="CO209" s="206"/>
      <c r="CP209" s="206"/>
      <c r="CQ209" s="206"/>
      <c r="CR209" s="206"/>
      <c r="CS209" s="206"/>
      <c r="CT209" s="206"/>
      <c r="CU209" s="206"/>
      <c r="CV209" s="206"/>
      <c r="CW209" s="206"/>
      <c r="CX209" s="206"/>
      <c r="CY209" s="206"/>
      <c r="CZ209" s="206"/>
      <c r="DA209" s="206"/>
      <c r="DB209" s="206"/>
      <c r="DC209" s="206"/>
      <c r="DD209" s="206"/>
      <c r="DE209" s="206"/>
      <c r="DF209" s="206"/>
      <c r="DG209" s="206"/>
      <c r="DH209" s="206"/>
      <c r="DI209" s="206"/>
    </row>
    <row r="210" spans="1:113" ht="13.5" thickBot="1">
      <c r="A210" s="35"/>
      <c r="B210" s="130" t="s">
        <v>233</v>
      </c>
      <c r="C210" s="448">
        <f>+sum!H210/население!F210</f>
        <v>18.213893967093234</v>
      </c>
      <c r="D210" s="448">
        <f>+sum!I210/население!G210</f>
        <v>24.76105610561056</v>
      </c>
      <c r="E210" s="448">
        <f>+sum!J210/население!H210</f>
        <v>25.946398659966498</v>
      </c>
      <c r="F210" s="448">
        <f>+sum!K210/население!I210</f>
        <v>24.269336071184121</v>
      </c>
      <c r="G210" s="448">
        <f>+sum!L210/население!J210</f>
        <v>36.556451612903224</v>
      </c>
      <c r="H210" s="448">
        <f>+sum!M210/население!K210</f>
        <v>39.425188374596338</v>
      </c>
      <c r="I210" s="448">
        <f>+sum!N210/население!L210</f>
        <v>42.196005917159766</v>
      </c>
      <c r="J210" s="448">
        <f>+sum!O210/население!M210</f>
        <v>44.6542750929368</v>
      </c>
      <c r="K210" s="448"/>
      <c r="L210" s="300">
        <f t="shared" si="24"/>
        <v>135.94597701263652</v>
      </c>
      <c r="M210" s="37">
        <f t="shared" si="24"/>
        <v>142.45388002611335</v>
      </c>
      <c r="N210" s="37">
        <f t="shared" si="24"/>
        <v>133.24627954368879</v>
      </c>
      <c r="O210" s="315">
        <f t="shared" si="24"/>
        <v>200.70640401744521</v>
      </c>
      <c r="P210" s="306">
        <f t="shared" si="22"/>
        <v>216.45667008836895</v>
      </c>
      <c r="Q210" s="306">
        <f t="shared" si="22"/>
        <v>231.66932888373375</v>
      </c>
      <c r="R210" s="300">
        <f t="shared" si="21"/>
        <v>28.95818872297658</v>
      </c>
      <c r="S210" s="37">
        <f t="shared" si="21"/>
        <v>35.98137496226849</v>
      </c>
      <c r="T210" s="37">
        <f t="shared" si="21"/>
        <v>40.872985904401752</v>
      </c>
      <c r="U210" s="37">
        <f t="shared" si="21"/>
        <v>32.633003570333003</v>
      </c>
      <c r="V210" s="315">
        <f t="shared" si="21"/>
        <v>52.204465558160571</v>
      </c>
      <c r="W210" s="334">
        <f t="shared" si="23"/>
        <v>60.417761720541776</v>
      </c>
      <c r="X210" s="325"/>
      <c r="Y210" s="327"/>
      <c r="Z210" s="327"/>
      <c r="AA210" s="327"/>
      <c r="AB210" s="327"/>
      <c r="AC210" s="345"/>
      <c r="AD210" s="327"/>
      <c r="AE210" s="345"/>
      <c r="AF210" s="345"/>
      <c r="AG210" s="345"/>
      <c r="AH210" s="345"/>
      <c r="AI210" s="345"/>
      <c r="AJ210" s="345"/>
      <c r="AK210" s="345"/>
      <c r="AL210" s="345"/>
      <c r="AM210" s="345"/>
      <c r="AN210" s="345"/>
      <c r="AO210" s="345"/>
      <c r="AP210" s="345"/>
      <c r="AQ210" s="345"/>
      <c r="AR210" s="292"/>
      <c r="AS210" s="292"/>
      <c r="AT210" s="345"/>
      <c r="AU210" s="345"/>
      <c r="AV210" s="345"/>
      <c r="AW210" s="345"/>
      <c r="AX210" s="292"/>
      <c r="AY210" s="292"/>
      <c r="AZ210" s="345"/>
      <c r="BA210" s="345"/>
      <c r="BB210" s="46"/>
      <c r="BC210" s="46"/>
      <c r="BD210" s="292"/>
      <c r="BE210" s="292"/>
      <c r="BF210" s="347"/>
      <c r="BG210" s="6"/>
      <c r="BH210" s="46"/>
      <c r="BI210" s="292"/>
      <c r="BJ210" s="292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  <c r="BZ210" s="206"/>
      <c r="CA210" s="206"/>
      <c r="CB210" s="206"/>
      <c r="CC210" s="206"/>
      <c r="CD210" s="206"/>
      <c r="CE210" s="206"/>
      <c r="CF210" s="206"/>
      <c r="CG210" s="206"/>
      <c r="CH210" s="206"/>
      <c r="CI210" s="206"/>
      <c r="CJ210" s="206"/>
      <c r="CK210" s="206"/>
      <c r="CL210" s="206"/>
      <c r="CM210" s="206"/>
      <c r="CN210" s="206"/>
      <c r="CO210" s="206"/>
      <c r="CP210" s="206"/>
      <c r="CQ210" s="206"/>
      <c r="CR210" s="206"/>
      <c r="CS210" s="206"/>
      <c r="CT210" s="206"/>
      <c r="CU210" s="206"/>
      <c r="CV210" s="206"/>
      <c r="CW210" s="206"/>
      <c r="CX210" s="206"/>
      <c r="CY210" s="206"/>
      <c r="CZ210" s="206"/>
      <c r="DA210" s="206"/>
      <c r="DB210" s="206"/>
      <c r="DC210" s="206"/>
      <c r="DD210" s="206"/>
      <c r="DE210" s="206"/>
      <c r="DF210" s="206"/>
      <c r="DG210" s="206"/>
      <c r="DH210" s="206"/>
      <c r="DI210" s="206"/>
    </row>
    <row r="211" spans="1:113" ht="13.5" thickBot="1">
      <c r="A211" s="35"/>
      <c r="B211" s="130" t="s">
        <v>234</v>
      </c>
      <c r="C211" s="448">
        <f>+sum!H211/население!F211</f>
        <v>14.254390166028097</v>
      </c>
      <c r="D211" s="448">
        <f>+sum!I211/население!G211</f>
        <v>19.519367007084369</v>
      </c>
      <c r="E211" s="448">
        <f>+sum!J211/население!H211</f>
        <v>18.872574626865671</v>
      </c>
      <c r="F211" s="448">
        <f>+sum!K211/население!I211</f>
        <v>20.306850349122477</v>
      </c>
      <c r="G211" s="448">
        <f>+sum!L211/население!J211</f>
        <v>19.366889312977101</v>
      </c>
      <c r="H211" s="448">
        <f>+sum!M211/население!K211</f>
        <v>19.941159476117104</v>
      </c>
      <c r="I211" s="448">
        <f>+sum!N211/население!L211</f>
        <v>22.360636532265939</v>
      </c>
      <c r="J211" s="448">
        <f>+sum!O211/население!M211</f>
        <v>26.397322756569164</v>
      </c>
      <c r="K211" s="448"/>
      <c r="L211" s="300">
        <f t="shared" si="24"/>
        <v>136.9358266452119</v>
      </c>
      <c r="M211" s="37">
        <f t="shared" si="24"/>
        <v>132.39833066898859</v>
      </c>
      <c r="N211" s="37">
        <f t="shared" si="24"/>
        <v>142.46032353961351</v>
      </c>
      <c r="O211" s="315">
        <f t="shared" si="24"/>
        <v>135.86613729104604</v>
      </c>
      <c r="P211" s="306">
        <f t="shared" si="22"/>
        <v>139.89486217124917</v>
      </c>
      <c r="Q211" s="306">
        <f t="shared" si="22"/>
        <v>156.86841928570979</v>
      </c>
      <c r="R211" s="300">
        <f t="shared" si="21"/>
        <v>22.66299130238426</v>
      </c>
      <c r="S211" s="37">
        <f t="shared" si="21"/>
        <v>28.364446989354981</v>
      </c>
      <c r="T211" s="37">
        <f t="shared" si="21"/>
        <v>29.729693388772084</v>
      </c>
      <c r="U211" s="37">
        <f t="shared" si="21"/>
        <v>27.304971096096381</v>
      </c>
      <c r="V211" s="315">
        <f t="shared" si="21"/>
        <v>27.656899439089926</v>
      </c>
      <c r="W211" s="334">
        <f t="shared" si="23"/>
        <v>30.559149399922237</v>
      </c>
      <c r="X211" s="325"/>
      <c r="Y211" s="327"/>
      <c r="Z211" s="327"/>
      <c r="AA211" s="327"/>
      <c r="AB211" s="327"/>
      <c r="AC211" s="345"/>
      <c r="AD211" s="327"/>
      <c r="AE211" s="345"/>
      <c r="AF211" s="345"/>
      <c r="AG211" s="345"/>
      <c r="AH211" s="345"/>
      <c r="AI211" s="345"/>
      <c r="AJ211" s="345"/>
      <c r="AK211" s="345"/>
      <c r="AL211" s="345"/>
      <c r="AM211" s="345"/>
      <c r="AN211" s="345"/>
      <c r="AO211" s="345"/>
      <c r="AP211" s="345"/>
      <c r="AQ211" s="345"/>
      <c r="AR211" s="292"/>
      <c r="AS211" s="292"/>
      <c r="AT211" s="345"/>
      <c r="AU211" s="345"/>
      <c r="AV211" s="345"/>
      <c r="AW211" s="345"/>
      <c r="AX211" s="292"/>
      <c r="AY211" s="292"/>
      <c r="AZ211" s="345"/>
      <c r="BA211" s="345"/>
      <c r="BB211" s="46"/>
      <c r="BC211" s="46"/>
      <c r="BD211" s="292"/>
      <c r="BE211" s="292"/>
      <c r="BF211" s="347"/>
      <c r="BG211" s="6"/>
      <c r="BH211" s="46"/>
      <c r="BI211" s="292"/>
      <c r="BJ211" s="292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  <c r="BZ211" s="206"/>
      <c r="CA211" s="206"/>
      <c r="CB211" s="206"/>
      <c r="CC211" s="206"/>
      <c r="CD211" s="206"/>
      <c r="CE211" s="206"/>
      <c r="CF211" s="206"/>
      <c r="CG211" s="206"/>
      <c r="CH211" s="206"/>
      <c r="CI211" s="206"/>
      <c r="CJ211" s="206"/>
      <c r="CK211" s="206"/>
      <c r="CL211" s="206"/>
      <c r="CM211" s="206"/>
      <c r="CN211" s="206"/>
      <c r="CO211" s="206"/>
      <c r="CP211" s="206"/>
      <c r="CQ211" s="206"/>
      <c r="CR211" s="206"/>
      <c r="CS211" s="206"/>
      <c r="CT211" s="206"/>
      <c r="CU211" s="206"/>
      <c r="CV211" s="206"/>
      <c r="CW211" s="206"/>
      <c r="CX211" s="206"/>
      <c r="CY211" s="206"/>
      <c r="CZ211" s="206"/>
      <c r="DA211" s="206"/>
      <c r="DB211" s="206"/>
      <c r="DC211" s="206"/>
      <c r="DD211" s="206"/>
      <c r="DE211" s="206"/>
      <c r="DF211" s="206"/>
      <c r="DG211" s="206"/>
      <c r="DH211" s="206"/>
      <c r="DI211" s="206"/>
    </row>
    <row r="212" spans="1:113" ht="13.5" thickBot="1">
      <c r="A212" s="35"/>
      <c r="B212" s="130" t="s">
        <v>235</v>
      </c>
      <c r="C212" s="448">
        <f>+sum!H212/население!F212</f>
        <v>21.22656277176749</v>
      </c>
      <c r="D212" s="448">
        <f>+sum!I212/население!G212</f>
        <v>21.2496022626834</v>
      </c>
      <c r="E212" s="448">
        <f>+sum!J212/население!H212</f>
        <v>18.381626943372172</v>
      </c>
      <c r="F212" s="448">
        <f>+sum!K212/население!I212</f>
        <v>19.580757478860228</v>
      </c>
      <c r="G212" s="448">
        <f>+sum!L212/население!J212</f>
        <v>21.068486795146324</v>
      </c>
      <c r="H212" s="448">
        <f>+sum!M212/население!K212</f>
        <v>21.078215693299892</v>
      </c>
      <c r="I212" s="448">
        <f>+sum!N212/население!L212</f>
        <v>26.104583438845278</v>
      </c>
      <c r="J212" s="448">
        <f>+sum!O212/население!M212</f>
        <v>29.780520613684288</v>
      </c>
      <c r="K212" s="448"/>
      <c r="L212" s="300">
        <f t="shared" si="24"/>
        <v>100.10854084650273</v>
      </c>
      <c r="M212" s="37">
        <f t="shared" si="24"/>
        <v>86.597284454460805</v>
      </c>
      <c r="N212" s="37">
        <f t="shared" si="24"/>
        <v>92.246482341002121</v>
      </c>
      <c r="O212" s="315">
        <f t="shared" si="24"/>
        <v>99.255291691260467</v>
      </c>
      <c r="P212" s="306">
        <f t="shared" si="22"/>
        <v>99.301125292574881</v>
      </c>
      <c r="Q212" s="306">
        <f t="shared" si="22"/>
        <v>122.98073748221651</v>
      </c>
      <c r="R212" s="300">
        <f t="shared" si="21"/>
        <v>33.748017408879726</v>
      </c>
      <c r="S212" s="37">
        <f t="shared" si="21"/>
        <v>30.878727609660938</v>
      </c>
      <c r="T212" s="37">
        <f t="shared" si="21"/>
        <v>28.956310615686519</v>
      </c>
      <c r="U212" s="37">
        <f t="shared" si="21"/>
        <v>26.328653031269106</v>
      </c>
      <c r="V212" s="315">
        <f t="shared" si="21"/>
        <v>30.086866879376213</v>
      </c>
      <c r="W212" s="334">
        <f t="shared" si="23"/>
        <v>32.30164942147892</v>
      </c>
      <c r="X212" s="325"/>
      <c r="Y212" s="327"/>
      <c r="Z212" s="327"/>
      <c r="AA212" s="327"/>
      <c r="AB212" s="327"/>
      <c r="AC212" s="345"/>
      <c r="AD212" s="327"/>
      <c r="AE212" s="345"/>
      <c r="AF212" s="345"/>
      <c r="AG212" s="345"/>
      <c r="AH212" s="345"/>
      <c r="AI212" s="345"/>
      <c r="AJ212" s="345"/>
      <c r="AK212" s="345"/>
      <c r="AL212" s="345"/>
      <c r="AM212" s="345"/>
      <c r="AN212" s="345"/>
      <c r="AO212" s="345"/>
      <c r="AP212" s="345"/>
      <c r="AQ212" s="345"/>
      <c r="AR212" s="292"/>
      <c r="AS212" s="292"/>
      <c r="AT212" s="345"/>
      <c r="AU212" s="345"/>
      <c r="AV212" s="345"/>
      <c r="AW212" s="345"/>
      <c r="AX212" s="292"/>
      <c r="AY212" s="292"/>
      <c r="AZ212" s="345"/>
      <c r="BA212" s="345"/>
      <c r="BB212" s="46"/>
      <c r="BC212" s="46"/>
      <c r="BD212" s="292"/>
      <c r="BE212" s="292"/>
      <c r="BF212" s="347"/>
      <c r="BG212" s="6"/>
      <c r="BH212" s="46"/>
      <c r="BI212" s="292"/>
      <c r="BJ212" s="292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  <c r="BZ212" s="206"/>
      <c r="CA212" s="206"/>
      <c r="CB212" s="206"/>
      <c r="CC212" s="206"/>
      <c r="CD212" s="206"/>
      <c r="CE212" s="206"/>
      <c r="CF212" s="206"/>
      <c r="CG212" s="206"/>
      <c r="CH212" s="206"/>
      <c r="CI212" s="206"/>
      <c r="CJ212" s="206"/>
      <c r="CK212" s="206"/>
      <c r="CL212" s="206"/>
      <c r="CM212" s="206"/>
      <c r="CN212" s="206"/>
      <c r="CO212" s="206"/>
      <c r="CP212" s="206"/>
      <c r="CQ212" s="206"/>
      <c r="CR212" s="206"/>
      <c r="CS212" s="206"/>
      <c r="CT212" s="206"/>
      <c r="CU212" s="206"/>
      <c r="CV212" s="206"/>
      <c r="CW212" s="206"/>
      <c r="CX212" s="206"/>
      <c r="CY212" s="206"/>
      <c r="CZ212" s="206"/>
      <c r="DA212" s="206"/>
      <c r="DB212" s="206"/>
      <c r="DC212" s="206"/>
      <c r="DD212" s="206"/>
      <c r="DE212" s="206"/>
      <c r="DF212" s="206"/>
      <c r="DG212" s="206"/>
      <c r="DH212" s="206"/>
      <c r="DI212" s="206"/>
    </row>
    <row r="213" spans="1:113" ht="13.5" thickBot="1">
      <c r="A213" s="35"/>
      <c r="B213" s="130" t="s">
        <v>236</v>
      </c>
      <c r="C213" s="448">
        <f>+sum!H213/население!F213</f>
        <v>7.2628549501151189</v>
      </c>
      <c r="D213" s="448">
        <f>+sum!I213/население!G213</f>
        <v>9.6201382033563672</v>
      </c>
      <c r="E213" s="448">
        <f>+sum!J213/население!H213</f>
        <v>14.945562130177516</v>
      </c>
      <c r="F213" s="448">
        <f>+sum!K213/население!I213</f>
        <v>8.9330190532311917</v>
      </c>
      <c r="G213" s="448">
        <f>+sum!L213/население!J213</f>
        <v>10.156109040988429</v>
      </c>
      <c r="H213" s="448">
        <f>+sum!M213/население!K213</f>
        <v>17.091140729125833</v>
      </c>
      <c r="I213" s="448">
        <f>+sum!N213/население!L213</f>
        <v>14.128836754643206</v>
      </c>
      <c r="J213" s="448">
        <f>+sum!O213/население!M213</f>
        <v>11.419494018434987</v>
      </c>
      <c r="K213" s="448"/>
      <c r="L213" s="300">
        <f t="shared" si="24"/>
        <v>132.4567029003365</v>
      </c>
      <c r="M213" s="37">
        <f t="shared" si="24"/>
        <v>205.78081529689123</v>
      </c>
      <c r="N213" s="37">
        <f t="shared" si="24"/>
        <v>122.99597217055258</v>
      </c>
      <c r="O213" s="315">
        <f t="shared" si="24"/>
        <v>139.83631933648147</v>
      </c>
      <c r="P213" s="306">
        <f t="shared" si="22"/>
        <v>235.32262239183135</v>
      </c>
      <c r="Q213" s="306">
        <f t="shared" si="22"/>
        <v>194.53557659745442</v>
      </c>
      <c r="R213" s="300">
        <f t="shared" si="21"/>
        <v>11.547180668396262</v>
      </c>
      <c r="S213" s="37">
        <f t="shared" si="21"/>
        <v>13.979444108015121</v>
      </c>
      <c r="T213" s="37">
        <f t="shared" si="21"/>
        <v>23.543527496270077</v>
      </c>
      <c r="U213" s="37">
        <f t="shared" si="21"/>
        <v>12.011504632962263</v>
      </c>
      <c r="V213" s="315">
        <f t="shared" si="21"/>
        <v>14.503438414905197</v>
      </c>
      <c r="W213" s="334">
        <f t="shared" si="23"/>
        <v>26.191592499021098</v>
      </c>
      <c r="X213" s="325"/>
      <c r="Y213" s="327"/>
      <c r="Z213" s="327"/>
      <c r="AA213" s="327"/>
      <c r="AB213" s="327"/>
      <c r="AC213" s="345"/>
      <c r="AD213" s="327"/>
      <c r="AE213" s="345"/>
      <c r="AF213" s="345"/>
      <c r="AG213" s="345"/>
      <c r="AH213" s="345"/>
      <c r="AI213" s="345"/>
      <c r="AJ213" s="345"/>
      <c r="AK213" s="345"/>
      <c r="AL213" s="345"/>
      <c r="AM213" s="345"/>
      <c r="AN213" s="345"/>
      <c r="AO213" s="345"/>
      <c r="AP213" s="345"/>
      <c r="AQ213" s="345"/>
      <c r="AR213" s="292"/>
      <c r="AS213" s="292"/>
      <c r="AT213" s="345"/>
      <c r="AU213" s="345"/>
      <c r="AV213" s="345"/>
      <c r="AW213" s="345"/>
      <c r="AX213" s="292"/>
      <c r="AY213" s="292"/>
      <c r="AZ213" s="345"/>
      <c r="BA213" s="345"/>
      <c r="BB213" s="46"/>
      <c r="BC213" s="46"/>
      <c r="BD213" s="292"/>
      <c r="BE213" s="292"/>
      <c r="BF213" s="347"/>
      <c r="BG213" s="6"/>
      <c r="BH213" s="46"/>
      <c r="BI213" s="292"/>
      <c r="BJ213" s="292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  <c r="BZ213" s="206"/>
      <c r="CA213" s="206"/>
      <c r="CB213" s="206"/>
      <c r="CC213" s="206"/>
      <c r="CD213" s="206"/>
      <c r="CE213" s="206"/>
      <c r="CF213" s="206"/>
      <c r="CG213" s="206"/>
      <c r="CH213" s="206"/>
      <c r="CI213" s="206"/>
      <c r="CJ213" s="206"/>
      <c r="CK213" s="206"/>
      <c r="CL213" s="206"/>
      <c r="CM213" s="206"/>
      <c r="CN213" s="206"/>
      <c r="CO213" s="206"/>
      <c r="CP213" s="206"/>
      <c r="CQ213" s="206"/>
      <c r="CR213" s="206"/>
      <c r="CS213" s="206"/>
      <c r="CT213" s="206"/>
      <c r="CU213" s="206"/>
      <c r="CV213" s="206"/>
      <c r="CW213" s="206"/>
      <c r="CX213" s="206"/>
      <c r="CY213" s="206"/>
      <c r="CZ213" s="206"/>
      <c r="DA213" s="206"/>
      <c r="DB213" s="206"/>
      <c r="DC213" s="206"/>
      <c r="DD213" s="206"/>
      <c r="DE213" s="206"/>
      <c r="DF213" s="206"/>
      <c r="DG213" s="206"/>
      <c r="DH213" s="206"/>
      <c r="DI213" s="206"/>
    </row>
    <row r="214" spans="1:113" ht="13.5" thickBot="1">
      <c r="A214" s="35"/>
      <c r="B214" s="130" t="s">
        <v>232</v>
      </c>
      <c r="C214" s="448">
        <f>+sum!H214/население!F214</f>
        <v>43.651311074768934</v>
      </c>
      <c r="D214" s="448">
        <f>+sum!I214/население!G214</f>
        <v>59.569656413868671</v>
      </c>
      <c r="E214" s="448">
        <f>+sum!J214/население!H214</f>
        <v>60.243374497016788</v>
      </c>
      <c r="F214" s="448">
        <f>+sum!K214/население!I214</f>
        <v>59.912991944070555</v>
      </c>
      <c r="G214" s="448">
        <f>+sum!L214/население!J214</f>
        <v>54.746724267927377</v>
      </c>
      <c r="H214" s="448">
        <f>+sum!M214/население!K214</f>
        <v>54.170710967313752</v>
      </c>
      <c r="I214" s="448">
        <f>+sum!N214/население!L214</f>
        <v>53.240674729471671</v>
      </c>
      <c r="J214" s="448">
        <f>+sum!O214/население!M214</f>
        <v>49.497616222629702</v>
      </c>
      <c r="K214" s="448"/>
      <c r="L214" s="300">
        <f t="shared" si="24"/>
        <v>136.46704977963597</v>
      </c>
      <c r="M214" s="37">
        <f t="shared" si="24"/>
        <v>138.0104583659076</v>
      </c>
      <c r="N214" s="37">
        <f t="shared" si="24"/>
        <v>137.25359094357444</v>
      </c>
      <c r="O214" s="315">
        <f t="shared" si="24"/>
        <v>125.41828165058655</v>
      </c>
      <c r="P214" s="306">
        <f t="shared" si="22"/>
        <v>124.0987031856305</v>
      </c>
      <c r="Q214" s="306">
        <f t="shared" si="22"/>
        <v>121.96809996904199</v>
      </c>
      <c r="R214" s="300">
        <f t="shared" si="21"/>
        <v>69.401024645925787</v>
      </c>
      <c r="S214" s="37">
        <f t="shared" si="21"/>
        <v>86.563276407069026</v>
      </c>
      <c r="T214" s="37">
        <f t="shared" si="21"/>
        <v>94.900515054883655</v>
      </c>
      <c r="U214" s="37">
        <f t="shared" si="21"/>
        <v>80.560130457857795</v>
      </c>
      <c r="V214" s="315">
        <f t="shared" si="21"/>
        <v>78.181096779599372</v>
      </c>
      <c r="W214" s="334">
        <f t="shared" si="23"/>
        <v>83.01477411746194</v>
      </c>
      <c r="X214" s="325"/>
      <c r="Y214" s="327"/>
      <c r="Z214" s="327"/>
      <c r="AA214" s="327"/>
      <c r="AB214" s="327"/>
      <c r="AC214" s="345"/>
      <c r="AD214" s="327"/>
      <c r="AE214" s="345"/>
      <c r="AF214" s="345"/>
      <c r="AG214" s="345"/>
      <c r="AH214" s="345"/>
      <c r="AI214" s="345"/>
      <c r="AJ214" s="345"/>
      <c r="AK214" s="345"/>
      <c r="AL214" s="345"/>
      <c r="AM214" s="345"/>
      <c r="AN214" s="345"/>
      <c r="AO214" s="345"/>
      <c r="AP214" s="345"/>
      <c r="AQ214" s="345"/>
      <c r="AR214" s="292"/>
      <c r="AS214" s="292"/>
      <c r="AT214" s="345"/>
      <c r="AU214" s="345"/>
      <c r="AV214" s="345"/>
      <c r="AW214" s="345"/>
      <c r="AX214" s="292"/>
      <c r="AY214" s="292"/>
      <c r="AZ214" s="345"/>
      <c r="BA214" s="345"/>
      <c r="BB214" s="46"/>
      <c r="BC214" s="46"/>
      <c r="BD214" s="292"/>
      <c r="BE214" s="292"/>
      <c r="BF214" s="347"/>
      <c r="BG214" s="6"/>
      <c r="BH214" s="46"/>
      <c r="BI214" s="292"/>
      <c r="BJ214" s="292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  <c r="BZ214" s="206"/>
      <c r="CA214" s="206"/>
      <c r="CB214" s="206"/>
      <c r="CC214" s="206"/>
      <c r="CD214" s="206"/>
      <c r="CE214" s="206"/>
      <c r="CF214" s="206"/>
      <c r="CG214" s="206"/>
      <c r="CH214" s="206"/>
      <c r="CI214" s="206"/>
      <c r="CJ214" s="206"/>
      <c r="CK214" s="206"/>
      <c r="CL214" s="206"/>
      <c r="CM214" s="206"/>
      <c r="CN214" s="206"/>
      <c r="CO214" s="206"/>
      <c r="CP214" s="206"/>
      <c r="CQ214" s="206"/>
      <c r="CR214" s="206"/>
      <c r="CS214" s="206"/>
      <c r="CT214" s="206"/>
      <c r="CU214" s="206"/>
      <c r="CV214" s="206"/>
      <c r="CW214" s="206"/>
      <c r="CX214" s="206"/>
      <c r="CY214" s="206"/>
      <c r="CZ214" s="206"/>
      <c r="DA214" s="206"/>
      <c r="DB214" s="206"/>
      <c r="DC214" s="206"/>
      <c r="DD214" s="206"/>
      <c r="DE214" s="206"/>
      <c r="DF214" s="206"/>
      <c r="DG214" s="206"/>
      <c r="DH214" s="206"/>
      <c r="DI214" s="206"/>
    </row>
    <row r="215" spans="1:113" ht="13.5" thickBot="1">
      <c r="A215" s="35"/>
      <c r="B215" s="130" t="s">
        <v>237</v>
      </c>
      <c r="C215" s="448">
        <f>+sum!H215/население!F215</f>
        <v>22.542604780048492</v>
      </c>
      <c r="D215" s="448">
        <f>+sum!I215/население!G215</f>
        <v>28.001303780964797</v>
      </c>
      <c r="E215" s="448">
        <f>+sum!J215/население!H215</f>
        <v>30.862146892655367</v>
      </c>
      <c r="F215" s="448">
        <f>+sum!K215/население!I215</f>
        <v>30.645610687022902</v>
      </c>
      <c r="G215" s="448">
        <f>+sum!L215/население!J215</f>
        <v>34.289509404692652</v>
      </c>
      <c r="H215" s="448">
        <f>+sum!M215/население!K215</f>
        <v>33.80855199222546</v>
      </c>
      <c r="I215" s="448">
        <f>+sum!N215/население!L215</f>
        <v>35.852641878669274</v>
      </c>
      <c r="J215" s="448">
        <f>+sum!O215/население!M215</f>
        <v>36.897364771151182</v>
      </c>
      <c r="K215" s="448"/>
      <c r="L215" s="300">
        <f t="shared" si="24"/>
        <v>124.2150321765281</v>
      </c>
      <c r="M215" s="37">
        <f t="shared" si="24"/>
        <v>136.90585978764153</v>
      </c>
      <c r="N215" s="37">
        <f t="shared" si="24"/>
        <v>135.9452955239052</v>
      </c>
      <c r="O215" s="315">
        <f t="shared" si="24"/>
        <v>152.10979272031975</v>
      </c>
      <c r="P215" s="306">
        <f t="shared" si="22"/>
        <v>149.97624419227711</v>
      </c>
      <c r="Q215" s="306">
        <f t="shared" si="22"/>
        <v>159.04391807641031</v>
      </c>
      <c r="R215" s="300">
        <f t="shared" si="21"/>
        <v>35.840386723866374</v>
      </c>
      <c r="S215" s="37">
        <f t="shared" si="21"/>
        <v>40.689920756125893</v>
      </c>
      <c r="T215" s="37">
        <f t="shared" si="21"/>
        <v>48.61669287728072</v>
      </c>
      <c r="U215" s="37">
        <f t="shared" si="21"/>
        <v>41.206661773993062</v>
      </c>
      <c r="V215" s="315">
        <f t="shared" si="21"/>
        <v>48.96715719781912</v>
      </c>
      <c r="W215" s="334">
        <f t="shared" si="23"/>
        <v>51.810457288746939</v>
      </c>
      <c r="X215" s="325"/>
      <c r="Y215" s="327"/>
      <c r="Z215" s="327"/>
      <c r="AA215" s="327"/>
      <c r="AB215" s="327"/>
      <c r="AC215" s="345"/>
      <c r="AD215" s="327"/>
      <c r="AE215" s="345"/>
      <c r="AF215" s="345"/>
      <c r="AG215" s="345"/>
      <c r="AH215" s="345"/>
      <c r="AI215" s="345"/>
      <c r="AJ215" s="345"/>
      <c r="AK215" s="345"/>
      <c r="AL215" s="345"/>
      <c r="AM215" s="345"/>
      <c r="AN215" s="345"/>
      <c r="AO215" s="345"/>
      <c r="AP215" s="345"/>
      <c r="AQ215" s="345"/>
      <c r="AR215" s="292"/>
      <c r="AS215" s="292"/>
      <c r="AT215" s="345"/>
      <c r="AU215" s="345"/>
      <c r="AV215" s="345"/>
      <c r="AW215" s="345"/>
      <c r="AX215" s="292"/>
      <c r="AY215" s="292"/>
      <c r="AZ215" s="345"/>
      <c r="BA215" s="345"/>
      <c r="BB215" s="46"/>
      <c r="BC215" s="46"/>
      <c r="BD215" s="292"/>
      <c r="BE215" s="292"/>
      <c r="BF215" s="347"/>
      <c r="BG215" s="6"/>
      <c r="BH215" s="46"/>
      <c r="BI215" s="292"/>
      <c r="BJ215" s="292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  <c r="BZ215" s="206"/>
      <c r="CA215" s="206"/>
      <c r="CB215" s="206"/>
      <c r="CC215" s="206"/>
      <c r="CD215" s="206"/>
      <c r="CE215" s="206"/>
      <c r="CF215" s="206"/>
      <c r="CG215" s="206"/>
      <c r="CH215" s="206"/>
      <c r="CI215" s="206"/>
      <c r="CJ215" s="206"/>
      <c r="CK215" s="206"/>
      <c r="CL215" s="206"/>
      <c r="CM215" s="206"/>
      <c r="CN215" s="206"/>
      <c r="CO215" s="206"/>
      <c r="CP215" s="206"/>
      <c r="CQ215" s="206"/>
      <c r="CR215" s="206"/>
      <c r="CS215" s="206"/>
      <c r="CT215" s="206"/>
      <c r="CU215" s="206"/>
      <c r="CV215" s="206"/>
      <c r="CW215" s="206"/>
      <c r="CX215" s="206"/>
      <c r="CY215" s="206"/>
      <c r="CZ215" s="206"/>
      <c r="DA215" s="206"/>
      <c r="DB215" s="206"/>
      <c r="DC215" s="206"/>
      <c r="DD215" s="206"/>
      <c r="DE215" s="206"/>
      <c r="DF215" s="206"/>
      <c r="DG215" s="206"/>
      <c r="DH215" s="206"/>
      <c r="DI215" s="206"/>
    </row>
    <row r="216" spans="1:113" ht="13.5" thickBot="1">
      <c r="A216" s="35"/>
      <c r="B216" s="130" t="s">
        <v>238</v>
      </c>
      <c r="C216" s="448">
        <f>+sum!H216/население!F216</f>
        <v>23.808987424757138</v>
      </c>
      <c r="D216" s="448">
        <f>+sum!I216/население!G216</f>
        <v>31.445869039052791</v>
      </c>
      <c r="E216" s="448">
        <f>+sum!J216/население!H216</f>
        <v>31.683829391442998</v>
      </c>
      <c r="F216" s="448">
        <f>+sum!K216/население!I216</f>
        <v>33.27168058173983</v>
      </c>
      <c r="G216" s="448">
        <f>+sum!L216/население!J216</f>
        <v>34.352620459347101</v>
      </c>
      <c r="H216" s="448">
        <f>+sum!M216/население!K216</f>
        <v>34.396060206700426</v>
      </c>
      <c r="I216" s="448">
        <f>+sum!N216/население!L216</f>
        <v>36.957322295175565</v>
      </c>
      <c r="J216" s="448">
        <f>+sum!O216/население!M216</f>
        <v>36.889840348330914</v>
      </c>
      <c r="K216" s="448"/>
      <c r="L216" s="300">
        <f t="shared" si="24"/>
        <v>132.07562538486894</v>
      </c>
      <c r="M216" s="37">
        <f t="shared" si="24"/>
        <v>133.07508138081258</v>
      </c>
      <c r="N216" s="37">
        <f t="shared" si="24"/>
        <v>139.74420662318116</v>
      </c>
      <c r="O216" s="315">
        <f t="shared" si="24"/>
        <v>144.28425638810009</v>
      </c>
      <c r="P216" s="306">
        <f t="shared" si="22"/>
        <v>144.46670743727051</v>
      </c>
      <c r="Q216" s="306">
        <f t="shared" si="22"/>
        <v>155.22425055652087</v>
      </c>
      <c r="R216" s="300">
        <f t="shared" si="21"/>
        <v>37.853802838357339</v>
      </c>
      <c r="S216" s="37">
        <f t="shared" si="21"/>
        <v>45.695369376921349</v>
      </c>
      <c r="T216" s="37">
        <f t="shared" si="21"/>
        <v>49.911077413299559</v>
      </c>
      <c r="U216" s="37">
        <f t="shared" si="21"/>
        <v>44.737724510892242</v>
      </c>
      <c r="V216" s="315">
        <f t="shared" si="21"/>
        <v>49.057282982288989</v>
      </c>
      <c r="W216" s="334">
        <f t="shared" si="23"/>
        <v>52.710793666946245</v>
      </c>
      <c r="X216" s="325"/>
      <c r="Y216" s="327"/>
      <c r="Z216" s="327"/>
      <c r="AA216" s="327"/>
      <c r="AB216" s="327"/>
      <c r="AC216" s="345"/>
      <c r="AD216" s="327"/>
      <c r="AE216" s="345"/>
      <c r="AF216" s="345"/>
      <c r="AG216" s="345"/>
      <c r="AH216" s="345"/>
      <c r="AI216" s="345"/>
      <c r="AJ216" s="345"/>
      <c r="AK216" s="345"/>
      <c r="AL216" s="345"/>
      <c r="AM216" s="345"/>
      <c r="AN216" s="345"/>
      <c r="AO216" s="345"/>
      <c r="AP216" s="345"/>
      <c r="AQ216" s="345"/>
      <c r="AR216" s="292"/>
      <c r="AS216" s="292"/>
      <c r="AT216" s="345"/>
      <c r="AU216" s="345"/>
      <c r="AV216" s="345"/>
      <c r="AW216" s="345"/>
      <c r="AX216" s="292"/>
      <c r="AY216" s="292"/>
      <c r="AZ216" s="345"/>
      <c r="BA216" s="345"/>
      <c r="BB216" s="46"/>
      <c r="BC216" s="46"/>
      <c r="BD216" s="292"/>
      <c r="BE216" s="292"/>
      <c r="BF216" s="347"/>
      <c r="BG216" s="6"/>
      <c r="BH216" s="46"/>
      <c r="BI216" s="292"/>
      <c r="BJ216" s="292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  <c r="BZ216" s="206"/>
      <c r="CA216" s="206"/>
      <c r="CB216" s="206"/>
      <c r="CC216" s="206"/>
      <c r="CD216" s="206"/>
      <c r="CE216" s="206"/>
      <c r="CF216" s="206"/>
      <c r="CG216" s="206"/>
      <c r="CH216" s="206"/>
      <c r="CI216" s="206"/>
      <c r="CJ216" s="206"/>
      <c r="CK216" s="206"/>
      <c r="CL216" s="206"/>
      <c r="CM216" s="206"/>
      <c r="CN216" s="206"/>
      <c r="CO216" s="206"/>
      <c r="CP216" s="206"/>
      <c r="CQ216" s="206"/>
      <c r="CR216" s="206"/>
      <c r="CS216" s="206"/>
      <c r="CT216" s="206"/>
      <c r="CU216" s="206"/>
      <c r="CV216" s="206"/>
      <c r="CW216" s="206"/>
      <c r="CX216" s="206"/>
      <c r="CY216" s="206"/>
      <c r="CZ216" s="206"/>
      <c r="DA216" s="206"/>
      <c r="DB216" s="206"/>
      <c r="DC216" s="206"/>
      <c r="DD216" s="206"/>
      <c r="DE216" s="206"/>
      <c r="DF216" s="206"/>
      <c r="DG216" s="206"/>
      <c r="DH216" s="206"/>
      <c r="DI216" s="206"/>
    </row>
    <row r="217" spans="1:113" ht="13.5" thickBot="1">
      <c r="A217" s="56"/>
      <c r="B217" s="131" t="s">
        <v>239</v>
      </c>
      <c r="C217" s="449">
        <f>+sum!H217/население!F217</f>
        <v>33.350687463439336</v>
      </c>
      <c r="D217" s="449">
        <f>+sum!I217/население!G217</f>
        <v>27.042794254878888</v>
      </c>
      <c r="E217" s="449">
        <f>+sum!J217/население!H217</f>
        <v>30.828310241394085</v>
      </c>
      <c r="F217" s="449">
        <f>+sum!K217/население!I217</f>
        <v>29.285061782310478</v>
      </c>
      <c r="G217" s="449">
        <f>+sum!L217/население!J217</f>
        <v>31.858627718797209</v>
      </c>
      <c r="H217" s="449">
        <f>+sum!M217/население!K217</f>
        <v>28.674366978118471</v>
      </c>
      <c r="I217" s="449">
        <f>+sum!N217/население!L217</f>
        <v>30.328803717832528</v>
      </c>
      <c r="J217" s="449">
        <f>+sum!O217/население!M217</f>
        <v>29.118461203716972</v>
      </c>
      <c r="K217" s="449"/>
      <c r="L217" s="299">
        <f t="shared" si="24"/>
        <v>81.086167367687793</v>
      </c>
      <c r="M217" s="25">
        <f t="shared" si="24"/>
        <v>92.436805913490076</v>
      </c>
      <c r="N217" s="25">
        <f t="shared" si="24"/>
        <v>87.809469638112276</v>
      </c>
      <c r="O217" s="314">
        <f t="shared" si="24"/>
        <v>95.526149959344025</v>
      </c>
      <c r="P217" s="310">
        <f t="shared" si="22"/>
        <v>85.978338556147378</v>
      </c>
      <c r="Q217" s="310">
        <f t="shared" si="22"/>
        <v>90.939066101952037</v>
      </c>
      <c r="R217" s="299">
        <f t="shared" si="21"/>
        <v>53.024109141742969</v>
      </c>
      <c r="S217" s="25">
        <f t="shared" si="21"/>
        <v>39.297068588758577</v>
      </c>
      <c r="T217" s="25">
        <f t="shared" si="21"/>
        <v>48.563390490765386</v>
      </c>
      <c r="U217" s="25">
        <f t="shared" si="21"/>
        <v>39.37724224908856</v>
      </c>
      <c r="V217" s="314">
        <f t="shared" si="21"/>
        <v>45.495734955007691</v>
      </c>
      <c r="W217" s="333">
        <f t="shared" si="23"/>
        <v>43.942493187619966</v>
      </c>
      <c r="X217" s="323"/>
      <c r="Y217" s="324"/>
      <c r="Z217" s="324"/>
      <c r="AA217" s="324"/>
      <c r="AB217" s="324"/>
      <c r="AC217" s="344"/>
      <c r="AD217" s="324"/>
      <c r="AE217" s="344"/>
      <c r="AF217" s="344"/>
      <c r="AG217" s="344"/>
      <c r="AH217" s="344"/>
      <c r="AI217" s="344"/>
      <c r="AJ217" s="344"/>
      <c r="AK217" s="344"/>
      <c r="AL217" s="344"/>
      <c r="AM217" s="344"/>
      <c r="AN217" s="344"/>
      <c r="AO217" s="344"/>
      <c r="AP217" s="344"/>
      <c r="AQ217" s="344"/>
      <c r="AR217" s="343"/>
      <c r="AS217" s="343"/>
      <c r="AT217" s="344"/>
      <c r="AU217" s="344"/>
      <c r="AV217" s="344"/>
      <c r="AW217" s="344"/>
      <c r="AX217" s="343"/>
      <c r="AY217" s="343"/>
      <c r="AZ217" s="344"/>
      <c r="BA217" s="344"/>
      <c r="BB217" s="93"/>
      <c r="BC217" s="93"/>
      <c r="BD217" s="343"/>
      <c r="BE217" s="343"/>
      <c r="BF217" s="93"/>
      <c r="BG217" s="26"/>
      <c r="BH217" s="93"/>
      <c r="BI217" s="343"/>
      <c r="BJ217" s="343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  <c r="BZ217" s="206"/>
      <c r="CA217" s="206"/>
      <c r="CB217" s="206"/>
      <c r="CC217" s="206"/>
      <c r="CD217" s="206"/>
      <c r="CE217" s="206"/>
      <c r="CF217" s="206"/>
      <c r="CG217" s="206"/>
      <c r="CH217" s="206"/>
      <c r="CI217" s="206"/>
      <c r="CJ217" s="206"/>
      <c r="CK217" s="206"/>
      <c r="CL217" s="206"/>
      <c r="CM217" s="206"/>
      <c r="CN217" s="206"/>
      <c r="CO217" s="206"/>
      <c r="CP217" s="206"/>
      <c r="CQ217" s="206"/>
      <c r="CR217" s="206"/>
      <c r="CS217" s="206"/>
      <c r="CT217" s="206"/>
      <c r="CU217" s="206"/>
      <c r="CV217" s="206"/>
      <c r="CW217" s="206"/>
      <c r="CX217" s="206"/>
      <c r="CY217" s="206"/>
      <c r="CZ217" s="206"/>
      <c r="DA217" s="206"/>
      <c r="DB217" s="206"/>
      <c r="DC217" s="206"/>
      <c r="DD217" s="206"/>
      <c r="DE217" s="206"/>
      <c r="DF217" s="206"/>
      <c r="DG217" s="206"/>
      <c r="DH217" s="206"/>
      <c r="DI217" s="206"/>
    </row>
    <row r="218" spans="1:113" ht="13.5" thickBot="1">
      <c r="A218" s="35"/>
      <c r="B218" s="130" t="s">
        <v>240</v>
      </c>
      <c r="C218" s="448">
        <f>+sum!H218/население!F218</f>
        <v>10.474262694583976</v>
      </c>
      <c r="D218" s="448">
        <f>+sum!I218/население!G218</f>
        <v>11.465008257638315</v>
      </c>
      <c r="E218" s="448">
        <f>+sum!J218/население!H218</f>
        <v>12.127224614746018</v>
      </c>
      <c r="F218" s="448">
        <f>+sum!K218/население!I218</f>
        <v>15.051943296542344</v>
      </c>
      <c r="G218" s="448">
        <f>+sum!L218/население!J218</f>
        <v>27.442775544742965</v>
      </c>
      <c r="H218" s="448">
        <f>+sum!M218/население!K218</f>
        <v>15.262185324049277</v>
      </c>
      <c r="I218" s="448">
        <f>+sum!N218/население!L218</f>
        <v>17.449606085302907</v>
      </c>
      <c r="J218" s="448">
        <f>+sum!O218/население!M218</f>
        <v>19.110661563696009</v>
      </c>
      <c r="K218" s="448"/>
      <c r="L218" s="300">
        <f t="shared" si="24"/>
        <v>109.45885731476483</v>
      </c>
      <c r="M218" s="37">
        <f t="shared" si="24"/>
        <v>115.78117685569175</v>
      </c>
      <c r="N218" s="37">
        <f t="shared" si="24"/>
        <v>143.70408433927662</v>
      </c>
      <c r="O218" s="315">
        <f t="shared" si="24"/>
        <v>262.00197899307085</v>
      </c>
      <c r="P218" s="306">
        <f t="shared" si="22"/>
        <v>145.71130941694864</v>
      </c>
      <c r="Q218" s="306">
        <f t="shared" si="22"/>
        <v>166.5950778027148</v>
      </c>
      <c r="R218" s="300">
        <f t="shared" ref="R218:V268" si="25">+C218/C$3*100</f>
        <v>16.652983507633888</v>
      </c>
      <c r="S218" s="37">
        <f t="shared" si="25"/>
        <v>16.660305574369872</v>
      </c>
      <c r="T218" s="37">
        <f t="shared" si="25"/>
        <v>19.103841239548274</v>
      </c>
      <c r="U218" s="37">
        <f t="shared" si="25"/>
        <v>20.239124708472119</v>
      </c>
      <c r="V218" s="315">
        <f t="shared" si="25"/>
        <v>39.189674258214716</v>
      </c>
      <c r="W218" s="334">
        <f t="shared" si="23"/>
        <v>23.388780479164929</v>
      </c>
      <c r="X218" s="325"/>
      <c r="Y218" s="327"/>
      <c r="Z218" s="327"/>
      <c r="AA218" s="327"/>
      <c r="AB218" s="327"/>
      <c r="AC218" s="345"/>
      <c r="AD218" s="327"/>
      <c r="AE218" s="345"/>
      <c r="AF218" s="345"/>
      <c r="AG218" s="345"/>
      <c r="AH218" s="345"/>
      <c r="AI218" s="345"/>
      <c r="AJ218" s="345"/>
      <c r="AK218" s="345"/>
      <c r="AL218" s="345"/>
      <c r="AM218" s="345"/>
      <c r="AN218" s="345"/>
      <c r="AO218" s="345"/>
      <c r="AP218" s="345"/>
      <c r="AQ218" s="345"/>
      <c r="AR218" s="292"/>
      <c r="AS218" s="292"/>
      <c r="AT218" s="345"/>
      <c r="AU218" s="345"/>
      <c r="AV218" s="345"/>
      <c r="AW218" s="345"/>
      <c r="AX218" s="292"/>
      <c r="AY218" s="292"/>
      <c r="AZ218" s="345"/>
      <c r="BA218" s="345"/>
      <c r="BB218" s="46"/>
      <c r="BC218" s="46"/>
      <c r="BD218" s="292"/>
      <c r="BE218" s="292"/>
      <c r="BF218" s="347"/>
      <c r="BG218" s="6"/>
      <c r="BH218" s="46"/>
      <c r="BI218" s="292"/>
      <c r="BJ218" s="292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  <c r="BZ218" s="206"/>
      <c r="CA218" s="206"/>
      <c r="CB218" s="206"/>
      <c r="CC218" s="206"/>
      <c r="CD218" s="206"/>
      <c r="CE218" s="206"/>
      <c r="CF218" s="206"/>
      <c r="CG218" s="206"/>
      <c r="CH218" s="206"/>
      <c r="CI218" s="206"/>
      <c r="CJ218" s="206"/>
      <c r="CK218" s="206"/>
      <c r="CL218" s="206"/>
      <c r="CM218" s="206"/>
      <c r="CN218" s="206"/>
      <c r="CO218" s="206"/>
      <c r="CP218" s="206"/>
      <c r="CQ218" s="206"/>
      <c r="CR218" s="206"/>
      <c r="CS218" s="206"/>
      <c r="CT218" s="206"/>
      <c r="CU218" s="206"/>
      <c r="CV218" s="206"/>
      <c r="CW218" s="206"/>
      <c r="CX218" s="206"/>
      <c r="CY218" s="206"/>
      <c r="CZ218" s="206"/>
      <c r="DA218" s="206"/>
      <c r="DB218" s="206"/>
      <c r="DC218" s="206"/>
      <c r="DD218" s="206"/>
      <c r="DE218" s="206"/>
      <c r="DF218" s="206"/>
      <c r="DG218" s="206"/>
      <c r="DH218" s="206"/>
      <c r="DI218" s="206"/>
    </row>
    <row r="219" spans="1:113" ht="13.5" thickBot="1">
      <c r="A219" s="35"/>
      <c r="B219" s="130" t="s">
        <v>241</v>
      </c>
      <c r="C219" s="448">
        <f>+sum!H219/население!F219</f>
        <v>28.292647730825657</v>
      </c>
      <c r="D219" s="448">
        <f>+sum!I219/население!G219</f>
        <v>39.175942549371634</v>
      </c>
      <c r="E219" s="448">
        <f>+sum!J219/население!H219</f>
        <v>55.238292046599334</v>
      </c>
      <c r="F219" s="448">
        <f>+sum!K219/население!I219</f>
        <v>58.530880626223095</v>
      </c>
      <c r="G219" s="448">
        <f>+sum!L219/население!J219</f>
        <v>63.037059458321266</v>
      </c>
      <c r="H219" s="448">
        <f>+sum!M219/население!K219</f>
        <v>56.372494963418511</v>
      </c>
      <c r="I219" s="448">
        <f>+sum!N219/население!L219</f>
        <v>59.09425578326556</v>
      </c>
      <c r="J219" s="448">
        <f>+sum!O219/население!M219</f>
        <v>58.535829549805811</v>
      </c>
      <c r="K219" s="448"/>
      <c r="L219" s="300">
        <f t="shared" si="24"/>
        <v>138.4668657457899</v>
      </c>
      <c r="M219" s="37">
        <f t="shared" si="24"/>
        <v>195.23903373106936</v>
      </c>
      <c r="N219" s="37">
        <f t="shared" si="24"/>
        <v>206.87664577413165</v>
      </c>
      <c r="O219" s="315">
        <f t="shared" si="24"/>
        <v>222.80367697661808</v>
      </c>
      <c r="P219" s="306">
        <f t="shared" si="22"/>
        <v>199.24785937230982</v>
      </c>
      <c r="Q219" s="306">
        <f t="shared" si="22"/>
        <v>208.86788803043225</v>
      </c>
      <c r="R219" s="300">
        <f t="shared" si="25"/>
        <v>44.982354346751343</v>
      </c>
      <c r="S219" s="37">
        <f t="shared" si="25"/>
        <v>56.928277709844124</v>
      </c>
      <c r="T219" s="37">
        <f t="shared" si="25"/>
        <v>87.016081183067641</v>
      </c>
      <c r="U219" s="37">
        <f t="shared" si="25"/>
        <v>78.701717708632827</v>
      </c>
      <c r="V219" s="315">
        <f t="shared" si="25"/>
        <v>90.020115579765488</v>
      </c>
      <c r="W219" s="334">
        <f t="shared" si="23"/>
        <v>86.38893328628599</v>
      </c>
      <c r="X219" s="325"/>
      <c r="Y219" s="327"/>
      <c r="Z219" s="327"/>
      <c r="AA219" s="327"/>
      <c r="AB219" s="327"/>
      <c r="AC219" s="345"/>
      <c r="AD219" s="327"/>
      <c r="AE219" s="345"/>
      <c r="AF219" s="345"/>
      <c r="AG219" s="345"/>
      <c r="AH219" s="345"/>
      <c r="AI219" s="345"/>
      <c r="AJ219" s="345"/>
      <c r="AK219" s="345"/>
      <c r="AL219" s="345"/>
      <c r="AM219" s="345"/>
      <c r="AN219" s="345"/>
      <c r="AO219" s="345"/>
      <c r="AP219" s="345"/>
      <c r="AQ219" s="345"/>
      <c r="AR219" s="292"/>
      <c r="AS219" s="292"/>
      <c r="AT219" s="345"/>
      <c r="AU219" s="345"/>
      <c r="AV219" s="345"/>
      <c r="AW219" s="345"/>
      <c r="AX219" s="292"/>
      <c r="AY219" s="292"/>
      <c r="AZ219" s="345"/>
      <c r="BA219" s="345"/>
      <c r="BB219" s="46"/>
      <c r="BC219" s="46"/>
      <c r="BD219" s="292"/>
      <c r="BE219" s="292"/>
      <c r="BF219" s="347"/>
      <c r="BG219" s="6"/>
      <c r="BH219" s="46"/>
      <c r="BI219" s="292"/>
      <c r="BJ219" s="292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  <c r="BZ219" s="206"/>
      <c r="CA219" s="206"/>
      <c r="CB219" s="206"/>
      <c r="CC219" s="206"/>
      <c r="CD219" s="206"/>
      <c r="CE219" s="206"/>
      <c r="CF219" s="206"/>
      <c r="CG219" s="206"/>
      <c r="CH219" s="206"/>
      <c r="CI219" s="206"/>
      <c r="CJ219" s="206"/>
      <c r="CK219" s="206"/>
      <c r="CL219" s="206"/>
      <c r="CM219" s="206"/>
      <c r="CN219" s="206"/>
      <c r="CO219" s="206"/>
      <c r="CP219" s="206"/>
      <c r="CQ219" s="206"/>
      <c r="CR219" s="206"/>
      <c r="CS219" s="206"/>
      <c r="CT219" s="206"/>
      <c r="CU219" s="206"/>
      <c r="CV219" s="206"/>
      <c r="CW219" s="206"/>
      <c r="CX219" s="206"/>
      <c r="CY219" s="206"/>
      <c r="CZ219" s="206"/>
      <c r="DA219" s="206"/>
      <c r="DB219" s="206"/>
      <c r="DC219" s="206"/>
      <c r="DD219" s="206"/>
      <c r="DE219" s="206"/>
      <c r="DF219" s="206"/>
      <c r="DG219" s="206"/>
      <c r="DH219" s="206"/>
      <c r="DI219" s="206"/>
    </row>
    <row r="220" spans="1:113" ht="13.5" thickBot="1">
      <c r="A220" s="35"/>
      <c r="B220" s="130" t="s">
        <v>239</v>
      </c>
      <c r="C220" s="448">
        <f>+sum!H220/население!F220</f>
        <v>40.525509483691813</v>
      </c>
      <c r="D220" s="448">
        <f>+sum!I220/население!G220</f>
        <v>27.036309095272379</v>
      </c>
      <c r="E220" s="448">
        <f>+sum!J220/население!H220</f>
        <v>28.089256118557614</v>
      </c>
      <c r="F220" s="448">
        <f>+sum!K220/население!I220</f>
        <v>23.968447132551191</v>
      </c>
      <c r="G220" s="448">
        <f>+sum!L220/население!J220</f>
        <v>24.778042142659256</v>
      </c>
      <c r="H220" s="448">
        <f>+sum!M220/население!K220</f>
        <v>23.70351527882627</v>
      </c>
      <c r="I220" s="448">
        <f>+sum!N220/население!L220</f>
        <v>24.545944377668171</v>
      </c>
      <c r="J220" s="448">
        <f>+sum!O220/население!M220</f>
        <v>23.190196617283334</v>
      </c>
      <c r="K220" s="448"/>
      <c r="L220" s="300">
        <f t="shared" si="24"/>
        <v>66.7142978329545</v>
      </c>
      <c r="M220" s="37">
        <f t="shared" si="24"/>
        <v>69.312530493567834</v>
      </c>
      <c r="N220" s="37">
        <f t="shared" si="24"/>
        <v>59.144098218423437</v>
      </c>
      <c r="O220" s="315">
        <f t="shared" si="24"/>
        <v>61.14183993820086</v>
      </c>
      <c r="P220" s="306">
        <f t="shared" si="22"/>
        <v>58.490357260937053</v>
      </c>
      <c r="Q220" s="306">
        <f t="shared" si="22"/>
        <v>60.569119772685141</v>
      </c>
      <c r="R220" s="300">
        <f t="shared" si="25"/>
        <v>64.431326647873945</v>
      </c>
      <c r="S220" s="37">
        <f t="shared" si="25"/>
        <v>39.287644719336498</v>
      </c>
      <c r="T220" s="37">
        <f t="shared" si="25"/>
        <v>44.248598213761454</v>
      </c>
      <c r="U220" s="37">
        <f t="shared" si="25"/>
        <v>32.228422671214773</v>
      </c>
      <c r="V220" s="315">
        <f t="shared" si="25"/>
        <v>35.384299913248</v>
      </c>
      <c r="W220" s="334">
        <f t="shared" si="23"/>
        <v>36.324831842227312</v>
      </c>
      <c r="X220" s="325"/>
      <c r="Y220" s="327"/>
      <c r="Z220" s="327"/>
      <c r="AA220" s="327"/>
      <c r="AB220" s="327"/>
      <c r="AC220" s="345"/>
      <c r="AD220" s="327"/>
      <c r="AE220" s="345"/>
      <c r="AF220" s="345"/>
      <c r="AG220" s="345"/>
      <c r="AH220" s="345"/>
      <c r="AI220" s="345"/>
      <c r="AJ220" s="345"/>
      <c r="AK220" s="345"/>
      <c r="AL220" s="345"/>
      <c r="AM220" s="345"/>
      <c r="AN220" s="345"/>
      <c r="AO220" s="345"/>
      <c r="AP220" s="345"/>
      <c r="AQ220" s="345"/>
      <c r="AR220" s="292"/>
      <c r="AS220" s="292"/>
      <c r="AT220" s="345"/>
      <c r="AU220" s="345"/>
      <c r="AV220" s="345"/>
      <c r="AW220" s="345"/>
      <c r="AX220" s="292"/>
      <c r="AY220" s="292"/>
      <c r="AZ220" s="345"/>
      <c r="BA220" s="345"/>
      <c r="BB220" s="46"/>
      <c r="BC220" s="46"/>
      <c r="BD220" s="292"/>
      <c r="BE220" s="292"/>
      <c r="BF220" s="347"/>
      <c r="BG220" s="6"/>
      <c r="BH220" s="46"/>
      <c r="BI220" s="292"/>
      <c r="BJ220" s="292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  <c r="BZ220" s="206"/>
      <c r="CA220" s="206"/>
      <c r="CB220" s="206"/>
      <c r="CC220" s="206"/>
      <c r="CD220" s="206"/>
      <c r="CE220" s="206"/>
      <c r="CF220" s="206"/>
      <c r="CG220" s="206"/>
      <c r="CH220" s="206"/>
      <c r="CI220" s="206"/>
      <c r="CJ220" s="206"/>
      <c r="CK220" s="206"/>
      <c r="CL220" s="206"/>
      <c r="CM220" s="206"/>
      <c r="CN220" s="206"/>
      <c r="CO220" s="206"/>
      <c r="CP220" s="206"/>
      <c r="CQ220" s="206"/>
      <c r="CR220" s="206"/>
      <c r="CS220" s="206"/>
      <c r="CT220" s="206"/>
      <c r="CU220" s="206"/>
      <c r="CV220" s="206"/>
      <c r="CW220" s="206"/>
      <c r="CX220" s="206"/>
      <c r="CY220" s="206"/>
      <c r="CZ220" s="206"/>
      <c r="DA220" s="206"/>
      <c r="DB220" s="206"/>
      <c r="DC220" s="206"/>
      <c r="DD220" s="206"/>
      <c r="DE220" s="206"/>
      <c r="DF220" s="206"/>
      <c r="DG220" s="206"/>
      <c r="DH220" s="206"/>
      <c r="DI220" s="206"/>
    </row>
    <row r="221" spans="1:113" ht="13.5" thickBot="1">
      <c r="A221" s="35"/>
      <c r="B221" s="130" t="s">
        <v>242</v>
      </c>
      <c r="C221" s="448">
        <f>+sum!H221/население!F221</f>
        <v>16.214711450809901</v>
      </c>
      <c r="D221" s="448">
        <f>+sum!I221/население!G221</f>
        <v>14.693115942028985</v>
      </c>
      <c r="E221" s="448">
        <f>+sum!J221/население!H221</f>
        <v>13.072301425661914</v>
      </c>
      <c r="F221" s="448">
        <f>+sum!K221/население!I221</f>
        <v>15.247917580008767</v>
      </c>
      <c r="G221" s="448">
        <f>+sum!L221/население!J221</f>
        <v>14.864025774328184</v>
      </c>
      <c r="H221" s="448">
        <f>+sum!M221/население!K221</f>
        <v>14.834555588149017</v>
      </c>
      <c r="I221" s="448">
        <f>+sum!N221/население!L221</f>
        <v>20.524127800220345</v>
      </c>
      <c r="J221" s="448">
        <f>+sum!O221/население!M221</f>
        <v>15.737481481481481</v>
      </c>
      <c r="K221" s="448"/>
      <c r="L221" s="300">
        <f t="shared" si="24"/>
        <v>90.615956914207601</v>
      </c>
      <c r="M221" s="37">
        <f t="shared" si="24"/>
        <v>80.62000650038685</v>
      </c>
      <c r="N221" s="37">
        <f t="shared" si="24"/>
        <v>94.037551184712299</v>
      </c>
      <c r="O221" s="315">
        <f t="shared" si="24"/>
        <v>91.669998688664592</v>
      </c>
      <c r="P221" s="306">
        <f t="shared" si="22"/>
        <v>91.488249008637482</v>
      </c>
      <c r="Q221" s="306">
        <f t="shared" si="22"/>
        <v>126.57720035588542</v>
      </c>
      <c r="R221" s="300">
        <f t="shared" si="25"/>
        <v>25.779697363424265</v>
      </c>
      <c r="S221" s="37">
        <f t="shared" si="25"/>
        <v>21.351210215724098</v>
      </c>
      <c r="T221" s="37">
        <f t="shared" si="25"/>
        <v>20.592607047758214</v>
      </c>
      <c r="U221" s="37">
        <f t="shared" si="25"/>
        <v>20.502635398393569</v>
      </c>
      <c r="V221" s="315">
        <f t="shared" si="25"/>
        <v>21.226582103981759</v>
      </c>
      <c r="W221" s="334">
        <f t="shared" si="23"/>
        <v>22.733452437539441</v>
      </c>
      <c r="X221" s="325"/>
      <c r="Y221" s="327"/>
      <c r="Z221" s="327"/>
      <c r="AA221" s="327"/>
      <c r="AB221" s="327"/>
      <c r="AC221" s="345"/>
      <c r="AD221" s="327"/>
      <c r="AE221" s="345"/>
      <c r="AF221" s="345"/>
      <c r="AG221" s="345"/>
      <c r="AH221" s="345"/>
      <c r="AI221" s="345"/>
      <c r="AJ221" s="345"/>
      <c r="AK221" s="345"/>
      <c r="AL221" s="345"/>
      <c r="AM221" s="345"/>
      <c r="AN221" s="345"/>
      <c r="AO221" s="345"/>
      <c r="AP221" s="345"/>
      <c r="AQ221" s="345"/>
      <c r="AR221" s="292"/>
      <c r="AS221" s="292"/>
      <c r="AT221" s="345"/>
      <c r="AU221" s="345"/>
      <c r="AV221" s="345"/>
      <c r="AW221" s="345"/>
      <c r="AX221" s="292"/>
      <c r="AY221" s="292"/>
      <c r="AZ221" s="345"/>
      <c r="BA221" s="345"/>
      <c r="BB221" s="46"/>
      <c r="BC221" s="46"/>
      <c r="BD221" s="292"/>
      <c r="BE221" s="292"/>
      <c r="BF221" s="347"/>
      <c r="BG221" s="6"/>
      <c r="BH221" s="46"/>
      <c r="BI221" s="292"/>
      <c r="BJ221" s="292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  <c r="BZ221" s="206"/>
      <c r="CA221" s="206"/>
      <c r="CB221" s="206"/>
      <c r="CC221" s="206"/>
      <c r="CD221" s="206"/>
      <c r="CE221" s="206"/>
      <c r="CF221" s="206"/>
      <c r="CG221" s="206"/>
      <c r="CH221" s="206"/>
      <c r="CI221" s="206"/>
      <c r="CJ221" s="206"/>
      <c r="CK221" s="206"/>
      <c r="CL221" s="206"/>
      <c r="CM221" s="206"/>
      <c r="CN221" s="206"/>
      <c r="CO221" s="206"/>
      <c r="CP221" s="206"/>
      <c r="CQ221" s="206"/>
      <c r="CR221" s="206"/>
      <c r="CS221" s="206"/>
      <c r="CT221" s="206"/>
      <c r="CU221" s="206"/>
      <c r="CV221" s="206"/>
      <c r="CW221" s="206"/>
      <c r="CX221" s="206"/>
      <c r="CY221" s="206"/>
      <c r="CZ221" s="206"/>
      <c r="DA221" s="206"/>
      <c r="DB221" s="206"/>
      <c r="DC221" s="206"/>
      <c r="DD221" s="206"/>
      <c r="DE221" s="206"/>
      <c r="DF221" s="206"/>
      <c r="DG221" s="206"/>
      <c r="DH221" s="206"/>
      <c r="DI221" s="206"/>
    </row>
    <row r="222" spans="1:113" ht="13.5" thickBot="1">
      <c r="A222" s="56"/>
      <c r="B222" s="131" t="s">
        <v>243</v>
      </c>
      <c r="C222" s="449">
        <f>+sum!H222/население!F222</f>
        <v>37.686836595283715</v>
      </c>
      <c r="D222" s="449">
        <f>+sum!I222/население!G222</f>
        <v>44.130856393031337</v>
      </c>
      <c r="E222" s="449">
        <f>+sum!J222/население!H222</f>
        <v>34.72204942978496</v>
      </c>
      <c r="F222" s="449">
        <f>+sum!K222/население!I222</f>
        <v>36.635221517640552</v>
      </c>
      <c r="G222" s="449">
        <f>+sum!L222/население!J222</f>
        <v>40.26397685510986</v>
      </c>
      <c r="H222" s="449">
        <f>+sum!M222/население!K222</f>
        <v>40.912412523675293</v>
      </c>
      <c r="I222" s="449">
        <f>+sum!N222/население!L222</f>
        <v>53.451066940827047</v>
      </c>
      <c r="J222" s="449">
        <f>+sum!O222/население!M222</f>
        <v>57.405436140265842</v>
      </c>
      <c r="K222" s="449"/>
      <c r="L222" s="299">
        <f t="shared" si="24"/>
        <v>117.09886098148672</v>
      </c>
      <c r="M222" s="25">
        <f t="shared" si="24"/>
        <v>92.133096239046552</v>
      </c>
      <c r="N222" s="25">
        <f t="shared" si="24"/>
        <v>97.209595782908536</v>
      </c>
      <c r="O222" s="314">
        <f t="shared" si="24"/>
        <v>106.83830348379162</v>
      </c>
      <c r="P222" s="310">
        <f t="shared" si="22"/>
        <v>108.55889275884525</v>
      </c>
      <c r="Q222" s="310">
        <f t="shared" si="22"/>
        <v>141.82953988639136</v>
      </c>
      <c r="R222" s="299">
        <f t="shared" si="25"/>
        <v>59.918133292634622</v>
      </c>
      <c r="S222" s="25">
        <f t="shared" si="25"/>
        <v>64.128480001460332</v>
      </c>
      <c r="T222" s="25">
        <f t="shared" si="25"/>
        <v>54.697141422761689</v>
      </c>
      <c r="U222" s="25">
        <f t="shared" si="25"/>
        <v>49.260404614223724</v>
      </c>
      <c r="V222" s="314">
        <f t="shared" si="25"/>
        <v>57.498999498770687</v>
      </c>
      <c r="W222" s="333">
        <f t="shared" si="23"/>
        <v>62.696882200838225</v>
      </c>
      <c r="X222" s="323"/>
      <c r="Y222" s="324"/>
      <c r="Z222" s="324"/>
      <c r="AA222" s="324"/>
      <c r="AB222" s="324"/>
      <c r="AC222" s="344"/>
      <c r="AD222" s="324"/>
      <c r="AE222" s="344"/>
      <c r="AF222" s="344"/>
      <c r="AG222" s="344"/>
      <c r="AH222" s="344"/>
      <c r="AI222" s="344"/>
      <c r="AJ222" s="344"/>
      <c r="AK222" s="344"/>
      <c r="AL222" s="344"/>
      <c r="AM222" s="344"/>
      <c r="AN222" s="344"/>
      <c r="AO222" s="344"/>
      <c r="AP222" s="344"/>
      <c r="AQ222" s="344"/>
      <c r="AR222" s="343"/>
      <c r="AS222" s="343"/>
      <c r="AT222" s="93"/>
      <c r="AU222" s="344"/>
      <c r="AV222" s="344"/>
      <c r="AW222" s="344"/>
      <c r="AX222" s="343"/>
      <c r="AY222" s="343"/>
      <c r="AZ222" s="344"/>
      <c r="BA222" s="344"/>
      <c r="BB222" s="93"/>
      <c r="BC222" s="93"/>
      <c r="BD222" s="343"/>
      <c r="BE222" s="343"/>
      <c r="BF222" s="93"/>
      <c r="BG222" s="26"/>
      <c r="BH222" s="93"/>
      <c r="BI222" s="343"/>
      <c r="BJ222" s="343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  <c r="BZ222" s="206"/>
      <c r="CA222" s="206"/>
      <c r="CB222" s="206"/>
      <c r="CC222" s="206"/>
      <c r="CD222" s="206"/>
      <c r="CE222" s="206"/>
      <c r="CF222" s="206"/>
      <c r="CG222" s="206"/>
      <c r="CH222" s="206"/>
      <c r="CI222" s="206"/>
      <c r="CJ222" s="206"/>
      <c r="CK222" s="206"/>
      <c r="CL222" s="206"/>
      <c r="CM222" s="206"/>
      <c r="CN222" s="206"/>
      <c r="CO222" s="206"/>
      <c r="CP222" s="206"/>
      <c r="CQ222" s="206"/>
      <c r="CR222" s="206"/>
      <c r="CS222" s="206"/>
      <c r="CT222" s="206"/>
      <c r="CU222" s="206"/>
      <c r="CV222" s="206"/>
      <c r="CW222" s="206"/>
      <c r="CX222" s="206"/>
      <c r="CY222" s="206"/>
      <c r="CZ222" s="206"/>
      <c r="DA222" s="206"/>
      <c r="DB222" s="206"/>
      <c r="DC222" s="206"/>
      <c r="DD222" s="206"/>
      <c r="DE222" s="206"/>
      <c r="DF222" s="206"/>
      <c r="DG222" s="206"/>
      <c r="DH222" s="206"/>
      <c r="DI222" s="206"/>
    </row>
    <row r="223" spans="1:113" ht="13.5" thickBot="1">
      <c r="A223" s="35"/>
      <c r="B223" s="130" t="s">
        <v>244</v>
      </c>
      <c r="C223" s="448">
        <f>+sum!H223/население!F223</f>
        <v>11.997331143502361</v>
      </c>
      <c r="D223" s="448">
        <f>+sum!I223/население!G223</f>
        <v>15.903529883674288</v>
      </c>
      <c r="E223" s="448">
        <f>+sum!J223/население!H223</f>
        <v>14.515041389057137</v>
      </c>
      <c r="F223" s="448">
        <f>+sum!K223/население!I223</f>
        <v>22.200965980680387</v>
      </c>
      <c r="G223" s="448">
        <f>+sum!L223/население!J223</f>
        <v>17.845464480874316</v>
      </c>
      <c r="H223" s="448">
        <f>+sum!M223/население!K223</f>
        <v>17.377675097276263</v>
      </c>
      <c r="I223" s="448">
        <f>+sum!N223/население!L223</f>
        <v>23.155226022482658</v>
      </c>
      <c r="J223" s="448">
        <f>+sum!O223/население!M223</f>
        <v>27.728780004949272</v>
      </c>
      <c r="K223" s="448"/>
      <c r="L223" s="300">
        <f t="shared" si="24"/>
        <v>132.55889742017737</v>
      </c>
      <c r="M223" s="37">
        <f t="shared" si="24"/>
        <v>120.98558600608722</v>
      </c>
      <c r="N223" s="37">
        <f t="shared" si="24"/>
        <v>185.04920565357753</v>
      </c>
      <c r="O223" s="315">
        <f t="shared" si="24"/>
        <v>148.74528565912968</v>
      </c>
      <c r="P223" s="306">
        <f t="shared" si="22"/>
        <v>144.84617361493639</v>
      </c>
      <c r="Q223" s="306">
        <f t="shared" si="22"/>
        <v>193.0031416614128</v>
      </c>
      <c r="R223" s="300">
        <f t="shared" si="25"/>
        <v>19.074503236554801</v>
      </c>
      <c r="S223" s="37">
        <f t="shared" si="25"/>
        <v>23.110115720729134</v>
      </c>
      <c r="T223" s="37">
        <f t="shared" si="25"/>
        <v>22.865334410055134</v>
      </c>
      <c r="U223" s="37">
        <f t="shared" si="25"/>
        <v>29.851834429561979</v>
      </c>
      <c r="V223" s="315">
        <f t="shared" si="25"/>
        <v>25.484227674120113</v>
      </c>
      <c r="W223" s="334">
        <f t="shared" si="23"/>
        <v>26.630696683259153</v>
      </c>
      <c r="X223" s="325"/>
      <c r="Y223" s="327"/>
      <c r="Z223" s="327"/>
      <c r="AA223" s="327"/>
      <c r="AB223" s="327"/>
      <c r="AC223" s="345"/>
      <c r="AD223" s="327"/>
      <c r="AE223" s="345"/>
      <c r="AF223" s="345"/>
      <c r="AG223" s="345"/>
      <c r="AH223" s="345"/>
      <c r="AI223" s="345"/>
      <c r="AJ223" s="345"/>
      <c r="AK223" s="345"/>
      <c r="AL223" s="345"/>
      <c r="AM223" s="345"/>
      <c r="AN223" s="345"/>
      <c r="AO223" s="345"/>
      <c r="AP223" s="345"/>
      <c r="AQ223" s="345"/>
      <c r="AR223" s="292"/>
      <c r="AS223" s="292"/>
      <c r="AT223" s="46"/>
      <c r="AU223" s="345"/>
      <c r="AV223" s="345"/>
      <c r="AW223" s="345"/>
      <c r="AX223" s="292"/>
      <c r="AY223" s="292"/>
      <c r="AZ223" s="345"/>
      <c r="BA223" s="345"/>
      <c r="BB223" s="46"/>
      <c r="BC223" s="46"/>
      <c r="BD223" s="292"/>
      <c r="BE223" s="292"/>
      <c r="BF223" s="347"/>
      <c r="BG223" s="6"/>
      <c r="BH223" s="46"/>
      <c r="BI223" s="292"/>
      <c r="BJ223" s="292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  <c r="BZ223" s="206"/>
      <c r="CA223" s="206"/>
      <c r="CB223" s="206"/>
      <c r="CC223" s="206"/>
      <c r="CD223" s="206"/>
      <c r="CE223" s="206"/>
      <c r="CF223" s="206"/>
      <c r="CG223" s="206"/>
      <c r="CH223" s="206"/>
      <c r="CI223" s="206"/>
      <c r="CJ223" s="206"/>
      <c r="CK223" s="206"/>
      <c r="CL223" s="206"/>
      <c r="CM223" s="206"/>
      <c r="CN223" s="206"/>
      <c r="CO223" s="206"/>
      <c r="CP223" s="206"/>
      <c r="CQ223" s="206"/>
      <c r="CR223" s="206"/>
      <c r="CS223" s="206"/>
      <c r="CT223" s="206"/>
      <c r="CU223" s="206"/>
      <c r="CV223" s="206"/>
      <c r="CW223" s="206"/>
      <c r="CX223" s="206"/>
      <c r="CY223" s="206"/>
      <c r="CZ223" s="206"/>
      <c r="DA223" s="206"/>
      <c r="DB223" s="206"/>
      <c r="DC223" s="206"/>
      <c r="DD223" s="206"/>
      <c r="DE223" s="206"/>
      <c r="DF223" s="206"/>
      <c r="DG223" s="206"/>
      <c r="DH223" s="206"/>
      <c r="DI223" s="206"/>
    </row>
    <row r="224" spans="1:113" ht="13.5" thickBot="1">
      <c r="A224" s="35"/>
      <c r="B224" s="130" t="s">
        <v>245</v>
      </c>
      <c r="C224" s="448">
        <f>+sum!H224/население!F224</f>
        <v>13.649776035834266</v>
      </c>
      <c r="D224" s="448">
        <f>+sum!I224/население!G224</f>
        <v>18.087593257806024</v>
      </c>
      <c r="E224" s="448">
        <f>+sum!J224/население!H224</f>
        <v>15.434502103786816</v>
      </c>
      <c r="F224" s="448">
        <f>+sum!K224/население!I224</f>
        <v>20.273065902578796</v>
      </c>
      <c r="G224" s="448">
        <f>+sum!L224/население!J224</f>
        <v>24.195945945945947</v>
      </c>
      <c r="H224" s="448">
        <f>+sum!M224/население!K224</f>
        <v>22.808465926148305</v>
      </c>
      <c r="I224" s="448">
        <f>+sum!N224/население!L224</f>
        <v>22.674354243542435</v>
      </c>
      <c r="J224" s="448">
        <f>+sum!O224/население!M224</f>
        <v>25.73170731707317</v>
      </c>
      <c r="K224" s="448"/>
      <c r="L224" s="300">
        <f t="shared" si="24"/>
        <v>132.51201492479666</v>
      </c>
      <c r="M224" s="37">
        <f t="shared" si="24"/>
        <v>113.07513078066023</v>
      </c>
      <c r="N224" s="37">
        <f t="shared" si="24"/>
        <v>148.52306623461547</v>
      </c>
      <c r="O224" s="315">
        <f t="shared" si="24"/>
        <v>177.2625857188074</v>
      </c>
      <c r="P224" s="306">
        <f t="shared" si="22"/>
        <v>167.09773014787979</v>
      </c>
      <c r="Q224" s="306">
        <f t="shared" si="22"/>
        <v>166.11521085779185</v>
      </c>
      <c r="R224" s="300">
        <f t="shared" si="25"/>
        <v>21.701717995404234</v>
      </c>
      <c r="S224" s="37">
        <f t="shared" si="25"/>
        <v>26.283873854098282</v>
      </c>
      <c r="T224" s="37">
        <f t="shared" si="25"/>
        <v>24.313747553062239</v>
      </c>
      <c r="U224" s="37">
        <f t="shared" si="25"/>
        <v>27.259543896874781</v>
      </c>
      <c r="V224" s="315">
        <f t="shared" si="25"/>
        <v>34.553037044120678</v>
      </c>
      <c r="W224" s="334">
        <f t="shared" si="23"/>
        <v>34.953199118385541</v>
      </c>
      <c r="X224" s="325"/>
      <c r="Y224" s="327"/>
      <c r="Z224" s="327"/>
      <c r="AA224" s="327"/>
      <c r="AB224" s="327"/>
      <c r="AC224" s="345"/>
      <c r="AD224" s="327"/>
      <c r="AE224" s="345"/>
      <c r="AF224" s="345"/>
      <c r="AG224" s="345"/>
      <c r="AH224" s="345"/>
      <c r="AI224" s="345"/>
      <c r="AJ224" s="345"/>
      <c r="AK224" s="345"/>
      <c r="AL224" s="345"/>
      <c r="AM224" s="345"/>
      <c r="AN224" s="345"/>
      <c r="AO224" s="345"/>
      <c r="AP224" s="345"/>
      <c r="AQ224" s="345"/>
      <c r="AR224" s="292"/>
      <c r="AS224" s="292"/>
      <c r="AT224" s="46"/>
      <c r="AU224" s="345"/>
      <c r="AV224" s="345"/>
      <c r="AW224" s="345"/>
      <c r="AX224" s="292"/>
      <c r="AY224" s="292"/>
      <c r="AZ224" s="345"/>
      <c r="BA224" s="345"/>
      <c r="BB224" s="46"/>
      <c r="BC224" s="46"/>
      <c r="BD224" s="292"/>
      <c r="BE224" s="292"/>
      <c r="BF224" s="347"/>
      <c r="BG224" s="6"/>
      <c r="BH224" s="46"/>
      <c r="BI224" s="292"/>
      <c r="BJ224" s="292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  <c r="BZ224" s="206"/>
      <c r="CA224" s="206"/>
      <c r="CB224" s="206"/>
      <c r="CC224" s="206"/>
      <c r="CD224" s="206"/>
      <c r="CE224" s="206"/>
      <c r="CF224" s="206"/>
      <c r="CG224" s="206"/>
      <c r="CH224" s="206"/>
      <c r="CI224" s="206"/>
      <c r="CJ224" s="206"/>
      <c r="CK224" s="206"/>
      <c r="CL224" s="206"/>
      <c r="CM224" s="206"/>
      <c r="CN224" s="206"/>
      <c r="CO224" s="206"/>
      <c r="CP224" s="206"/>
      <c r="CQ224" s="206"/>
      <c r="CR224" s="206"/>
      <c r="CS224" s="206"/>
      <c r="CT224" s="206"/>
      <c r="CU224" s="206"/>
      <c r="CV224" s="206"/>
      <c r="CW224" s="206"/>
      <c r="CX224" s="206"/>
      <c r="CY224" s="206"/>
      <c r="CZ224" s="206"/>
      <c r="DA224" s="206"/>
      <c r="DB224" s="206"/>
      <c r="DC224" s="206"/>
      <c r="DD224" s="206"/>
      <c r="DE224" s="206"/>
      <c r="DF224" s="206"/>
      <c r="DG224" s="206"/>
      <c r="DH224" s="206"/>
      <c r="DI224" s="206"/>
    </row>
    <row r="225" spans="1:113" ht="13.5" thickBot="1">
      <c r="A225" s="35"/>
      <c r="B225" s="130" t="s">
        <v>246</v>
      </c>
      <c r="C225" s="448">
        <f>+sum!H225/население!F225</f>
        <v>39.670259114881908</v>
      </c>
      <c r="D225" s="448">
        <f>+sum!I225/население!G225</f>
        <v>40.989079925650557</v>
      </c>
      <c r="E225" s="448">
        <f>+sum!J225/население!H225</f>
        <v>35.978550587493103</v>
      </c>
      <c r="F225" s="448">
        <f>+sum!K225/население!I225</f>
        <v>40.556702693982899</v>
      </c>
      <c r="G225" s="448">
        <f>+sum!L225/население!J225</f>
        <v>39.965864947516323</v>
      </c>
      <c r="H225" s="448">
        <f>+sum!M225/население!K225</f>
        <v>43.408925395884495</v>
      </c>
      <c r="I225" s="448">
        <f>+sum!N225/население!L225</f>
        <v>50.241397425794588</v>
      </c>
      <c r="J225" s="448">
        <f>+sum!O225/население!M225</f>
        <v>54.772023969233523</v>
      </c>
      <c r="K225" s="448"/>
      <c r="L225" s="300">
        <f t="shared" si="24"/>
        <v>103.32445726394035</v>
      </c>
      <c r="M225" s="37">
        <f t="shared" si="24"/>
        <v>90.694014584835685</v>
      </c>
      <c r="N225" s="37">
        <f t="shared" si="24"/>
        <v>102.23452933981076</v>
      </c>
      <c r="O225" s="315">
        <f t="shared" si="24"/>
        <v>100.74515730229632</v>
      </c>
      <c r="P225" s="306">
        <f t="shared" si="22"/>
        <v>109.42435558632401</v>
      </c>
      <c r="Q225" s="306">
        <f t="shared" si="22"/>
        <v>126.64751515814278</v>
      </c>
      <c r="R225" s="300">
        <f t="shared" si="25"/>
        <v>63.071567903799895</v>
      </c>
      <c r="S225" s="37">
        <f t="shared" si="25"/>
        <v>59.563027032156477</v>
      </c>
      <c r="T225" s="37">
        <f t="shared" si="25"/>
        <v>56.676489492638893</v>
      </c>
      <c r="U225" s="37">
        <f t="shared" si="25"/>
        <v>54.533301608736764</v>
      </c>
      <c r="V225" s="315">
        <f t="shared" si="25"/>
        <v>57.073280586627931</v>
      </c>
      <c r="W225" s="334">
        <f t="shared" si="23"/>
        <v>66.522703358932958</v>
      </c>
      <c r="X225" s="325"/>
      <c r="Y225" s="327"/>
      <c r="Z225" s="327"/>
      <c r="AA225" s="327"/>
      <c r="AB225" s="327"/>
      <c r="AC225" s="345"/>
      <c r="AD225" s="327"/>
      <c r="AE225" s="345"/>
      <c r="AF225" s="345"/>
      <c r="AG225" s="345"/>
      <c r="AH225" s="345"/>
      <c r="AI225" s="345"/>
      <c r="AJ225" s="345"/>
      <c r="AK225" s="345"/>
      <c r="AL225" s="345"/>
      <c r="AM225" s="345"/>
      <c r="AN225" s="345"/>
      <c r="AO225" s="345"/>
      <c r="AP225" s="345"/>
      <c r="AQ225" s="345"/>
      <c r="AR225" s="292"/>
      <c r="AS225" s="292"/>
      <c r="AT225" s="46"/>
      <c r="AU225" s="345"/>
      <c r="AV225" s="345"/>
      <c r="AW225" s="345"/>
      <c r="AX225" s="292"/>
      <c r="AY225" s="292"/>
      <c r="AZ225" s="345"/>
      <c r="BA225" s="345"/>
      <c r="BB225" s="46"/>
      <c r="BC225" s="46"/>
      <c r="BD225" s="292"/>
      <c r="BE225" s="292"/>
      <c r="BF225" s="347"/>
      <c r="BG225" s="6"/>
      <c r="BH225" s="46"/>
      <c r="BI225" s="292"/>
      <c r="BJ225" s="292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  <c r="BZ225" s="206"/>
      <c r="CA225" s="206"/>
      <c r="CB225" s="206"/>
      <c r="CC225" s="206"/>
      <c r="CD225" s="206"/>
      <c r="CE225" s="206"/>
      <c r="CF225" s="206"/>
      <c r="CG225" s="206"/>
      <c r="CH225" s="206"/>
      <c r="CI225" s="206"/>
      <c r="CJ225" s="206"/>
      <c r="CK225" s="206"/>
      <c r="CL225" s="206"/>
      <c r="CM225" s="206"/>
      <c r="CN225" s="206"/>
      <c r="CO225" s="206"/>
      <c r="CP225" s="206"/>
      <c r="CQ225" s="206"/>
      <c r="CR225" s="206"/>
      <c r="CS225" s="206"/>
      <c r="CT225" s="206"/>
      <c r="CU225" s="206"/>
      <c r="CV225" s="206"/>
      <c r="CW225" s="206"/>
      <c r="CX225" s="206"/>
      <c r="CY225" s="206"/>
      <c r="CZ225" s="206"/>
      <c r="DA225" s="206"/>
      <c r="DB225" s="206"/>
      <c r="DC225" s="206"/>
      <c r="DD225" s="206"/>
      <c r="DE225" s="206"/>
      <c r="DF225" s="206"/>
      <c r="DG225" s="206"/>
      <c r="DH225" s="206"/>
      <c r="DI225" s="206"/>
    </row>
    <row r="226" spans="1:113" ht="13.5" thickBot="1">
      <c r="A226" s="35"/>
      <c r="B226" s="130" t="s">
        <v>247</v>
      </c>
      <c r="C226" s="448">
        <f>+sum!H226/население!F226</f>
        <v>10.558832891246684</v>
      </c>
      <c r="D226" s="448">
        <f>+sum!I226/население!G226</f>
        <v>18.1078636814823</v>
      </c>
      <c r="E226" s="448">
        <f>+sum!J226/население!H226</f>
        <v>12.448375934814154</v>
      </c>
      <c r="F226" s="448">
        <f>+sum!K226/население!I226</f>
        <v>18.702096317280454</v>
      </c>
      <c r="G226" s="448">
        <f>+sum!L226/население!J226</f>
        <v>16.858148661126499</v>
      </c>
      <c r="H226" s="448">
        <f>+sum!M226/население!K226</f>
        <v>20.422460523214706</v>
      </c>
      <c r="I226" s="448">
        <f>+sum!N226/население!L226</f>
        <v>22.635633442862357</v>
      </c>
      <c r="J226" s="448">
        <f>+sum!O226/население!M226</f>
        <v>19.854822588705648</v>
      </c>
      <c r="K226" s="448"/>
      <c r="L226" s="300">
        <f t="shared" si="24"/>
        <v>171.49493573758321</v>
      </c>
      <c r="M226" s="37">
        <f t="shared" si="24"/>
        <v>117.89537786069053</v>
      </c>
      <c r="N226" s="37">
        <f t="shared" si="24"/>
        <v>177.12276072466841</v>
      </c>
      <c r="O226" s="315">
        <f t="shared" si="24"/>
        <v>159.65920509171022</v>
      </c>
      <c r="P226" s="306">
        <f t="shared" si="22"/>
        <v>193.41588917601877</v>
      </c>
      <c r="Q226" s="306">
        <f t="shared" si="22"/>
        <v>214.37628264414897</v>
      </c>
      <c r="R226" s="300">
        <f t="shared" si="25"/>
        <v>16.78744128584005</v>
      </c>
      <c r="S226" s="37">
        <f t="shared" si="25"/>
        <v>26.313329694423889</v>
      </c>
      <c r="T226" s="37">
        <f t="shared" si="25"/>
        <v>19.609746261295204</v>
      </c>
      <c r="U226" s="37">
        <f t="shared" si="25"/>
        <v>25.147188786065023</v>
      </c>
      <c r="V226" s="315">
        <f t="shared" si="25"/>
        <v>24.07429064705758</v>
      </c>
      <c r="W226" s="334">
        <f t="shared" si="23"/>
        <v>31.296726902484721</v>
      </c>
      <c r="X226" s="325"/>
      <c r="Y226" s="327"/>
      <c r="Z226" s="327"/>
      <c r="AA226" s="327"/>
      <c r="AB226" s="327"/>
      <c r="AC226" s="345"/>
      <c r="AD226" s="327"/>
      <c r="AE226" s="345"/>
      <c r="AF226" s="345"/>
      <c r="AG226" s="345"/>
      <c r="AH226" s="345"/>
      <c r="AI226" s="345"/>
      <c r="AJ226" s="345"/>
      <c r="AK226" s="345"/>
      <c r="AL226" s="345"/>
      <c r="AM226" s="345"/>
      <c r="AN226" s="345"/>
      <c r="AO226" s="345"/>
      <c r="AP226" s="345"/>
      <c r="AQ226" s="345"/>
      <c r="AR226" s="292"/>
      <c r="AS226" s="292"/>
      <c r="AT226" s="46"/>
      <c r="AU226" s="345"/>
      <c r="AV226" s="345"/>
      <c r="AW226" s="345"/>
      <c r="AX226" s="292"/>
      <c r="AY226" s="292"/>
      <c r="AZ226" s="345"/>
      <c r="BA226" s="345"/>
      <c r="BB226" s="46"/>
      <c r="BC226" s="46"/>
      <c r="BD226" s="292"/>
      <c r="BE226" s="292"/>
      <c r="BF226" s="347"/>
      <c r="BG226" s="6"/>
      <c r="BH226" s="46"/>
      <c r="BI226" s="292"/>
      <c r="BJ226" s="292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  <c r="BZ226" s="206"/>
      <c r="CA226" s="206"/>
      <c r="CB226" s="206"/>
      <c r="CC226" s="206"/>
      <c r="CD226" s="206"/>
      <c r="CE226" s="206"/>
      <c r="CF226" s="206"/>
      <c r="CG226" s="206"/>
      <c r="CH226" s="206"/>
      <c r="CI226" s="206"/>
      <c r="CJ226" s="206"/>
      <c r="CK226" s="206"/>
      <c r="CL226" s="206"/>
      <c r="CM226" s="206"/>
      <c r="CN226" s="206"/>
      <c r="CO226" s="206"/>
      <c r="CP226" s="206"/>
      <c r="CQ226" s="206"/>
      <c r="CR226" s="206"/>
      <c r="CS226" s="206"/>
      <c r="CT226" s="206"/>
      <c r="CU226" s="206"/>
      <c r="CV226" s="206"/>
      <c r="CW226" s="206"/>
      <c r="CX226" s="206"/>
      <c r="CY226" s="206"/>
      <c r="CZ226" s="206"/>
      <c r="DA226" s="206"/>
      <c r="DB226" s="206"/>
      <c r="DC226" s="206"/>
      <c r="DD226" s="206"/>
      <c r="DE226" s="206"/>
      <c r="DF226" s="206"/>
      <c r="DG226" s="206"/>
      <c r="DH226" s="206"/>
      <c r="DI226" s="206"/>
    </row>
    <row r="227" spans="1:113" ht="13.5" thickBot="1">
      <c r="A227" s="35"/>
      <c r="B227" s="130" t="s">
        <v>248</v>
      </c>
      <c r="C227" s="448">
        <f>+sum!H227/население!F227</f>
        <v>27.428606597735104</v>
      </c>
      <c r="D227" s="448">
        <f>+sum!I227/население!G227</f>
        <v>18.519690175295555</v>
      </c>
      <c r="E227" s="448">
        <f>+sum!J227/население!H227</f>
        <v>19.822757653271722</v>
      </c>
      <c r="F227" s="448">
        <f>+sum!K227/население!I227</f>
        <v>33.283252059862114</v>
      </c>
      <c r="G227" s="448">
        <f>+sum!L227/население!J227</f>
        <v>34.044683598794663</v>
      </c>
      <c r="H227" s="448">
        <f>+sum!M227/население!K227</f>
        <v>36.031073943661973</v>
      </c>
      <c r="I227" s="448">
        <f>+sum!N227/население!L227</f>
        <v>34.446910239061793</v>
      </c>
      <c r="J227" s="448">
        <f>+sum!O227/население!M227</f>
        <v>37.718047527296079</v>
      </c>
      <c r="K227" s="448"/>
      <c r="L227" s="300">
        <f t="shared" si="24"/>
        <v>67.519617189831308</v>
      </c>
      <c r="M227" s="37">
        <f t="shared" si="24"/>
        <v>72.27037794515077</v>
      </c>
      <c r="N227" s="37">
        <f t="shared" si="24"/>
        <v>121.34503421187446</v>
      </c>
      <c r="O227" s="315">
        <f t="shared" si="24"/>
        <v>124.12108313809085</v>
      </c>
      <c r="P227" s="306">
        <f t="shared" si="22"/>
        <v>131.36312198461152</v>
      </c>
      <c r="Q227" s="306">
        <f t="shared" si="22"/>
        <v>125.58753255043666</v>
      </c>
      <c r="R227" s="300">
        <f t="shared" si="25"/>
        <v>43.608619205783917</v>
      </c>
      <c r="S227" s="37">
        <f t="shared" si="25"/>
        <v>26.911772807273721</v>
      </c>
      <c r="T227" s="37">
        <f t="shared" si="25"/>
        <v>31.226502944266148</v>
      </c>
      <c r="U227" s="37">
        <f t="shared" si="25"/>
        <v>44.753283736977821</v>
      </c>
      <c r="V227" s="315">
        <f t="shared" si="25"/>
        <v>48.617533539399297</v>
      </c>
      <c r="W227" s="334">
        <f t="shared" si="23"/>
        <v>55.216396669548686</v>
      </c>
      <c r="X227" s="325"/>
      <c r="Y227" s="327"/>
      <c r="Z227" s="327"/>
      <c r="AA227" s="327"/>
      <c r="AB227" s="327"/>
      <c r="AC227" s="345"/>
      <c r="AD227" s="327"/>
      <c r="AE227" s="345"/>
      <c r="AF227" s="345"/>
      <c r="AG227" s="345"/>
      <c r="AH227" s="345"/>
      <c r="AI227" s="345"/>
      <c r="AJ227" s="345"/>
      <c r="AK227" s="345"/>
      <c r="AL227" s="345"/>
      <c r="AM227" s="345"/>
      <c r="AN227" s="345"/>
      <c r="AO227" s="345"/>
      <c r="AP227" s="345"/>
      <c r="AQ227" s="345"/>
      <c r="AR227" s="292"/>
      <c r="AS227" s="292"/>
      <c r="AT227" s="46"/>
      <c r="AU227" s="345"/>
      <c r="AV227" s="345"/>
      <c r="AW227" s="345"/>
      <c r="AX227" s="292"/>
      <c r="AY227" s="292"/>
      <c r="AZ227" s="345"/>
      <c r="BA227" s="345"/>
      <c r="BB227" s="46"/>
      <c r="BC227" s="46"/>
      <c r="BD227" s="292"/>
      <c r="BE227" s="292"/>
      <c r="BF227" s="347"/>
      <c r="BG227" s="6"/>
      <c r="BH227" s="46"/>
      <c r="BI227" s="292"/>
      <c r="BJ227" s="292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  <c r="BZ227" s="206"/>
      <c r="CA227" s="206"/>
      <c r="CB227" s="206"/>
      <c r="CC227" s="206"/>
      <c r="CD227" s="206"/>
      <c r="CE227" s="206"/>
      <c r="CF227" s="206"/>
      <c r="CG227" s="206"/>
      <c r="CH227" s="206"/>
      <c r="CI227" s="206"/>
      <c r="CJ227" s="206"/>
      <c r="CK227" s="206"/>
      <c r="CL227" s="206"/>
      <c r="CM227" s="206"/>
      <c r="CN227" s="206"/>
      <c r="CO227" s="206"/>
      <c r="CP227" s="206"/>
      <c r="CQ227" s="206"/>
      <c r="CR227" s="206"/>
      <c r="CS227" s="206"/>
      <c r="CT227" s="206"/>
      <c r="CU227" s="206"/>
      <c r="CV227" s="206"/>
      <c r="CW227" s="206"/>
      <c r="CX227" s="206"/>
      <c r="CY227" s="206"/>
      <c r="CZ227" s="206"/>
      <c r="DA227" s="206"/>
      <c r="DB227" s="206"/>
      <c r="DC227" s="206"/>
      <c r="DD227" s="206"/>
      <c r="DE227" s="206"/>
      <c r="DF227" s="206"/>
      <c r="DG227" s="206"/>
      <c r="DH227" s="206"/>
      <c r="DI227" s="206"/>
    </row>
    <row r="228" spans="1:113" ht="13.5" thickBot="1">
      <c r="A228" s="35"/>
      <c r="B228" s="130" t="s">
        <v>249</v>
      </c>
      <c r="C228" s="448">
        <f>+sum!H228/население!F228</f>
        <v>17.201435406698565</v>
      </c>
      <c r="D228" s="448">
        <f>+sum!I228/население!G228</f>
        <v>19.940686274509805</v>
      </c>
      <c r="E228" s="448">
        <f>+sum!J228/население!H228</f>
        <v>25.830004951312098</v>
      </c>
      <c r="F228" s="448">
        <f>+sum!K228/население!I228</f>
        <v>26.969230769230769</v>
      </c>
      <c r="G228" s="448">
        <f>+sum!L228/население!J228</f>
        <v>33.413450093521512</v>
      </c>
      <c r="H228" s="448">
        <f>+sum!M228/население!K228</f>
        <v>31.136772853185594</v>
      </c>
      <c r="I228" s="448">
        <f>+sum!N228/население!L228</f>
        <v>41.775146354443855</v>
      </c>
      <c r="J228" s="448">
        <f>+sum!O228/население!M228</f>
        <v>39.702773511608996</v>
      </c>
      <c r="K228" s="448"/>
      <c r="L228" s="300">
        <f t="shared" si="24"/>
        <v>115.9245481731398</v>
      </c>
      <c r="M228" s="37">
        <f t="shared" si="24"/>
        <v>150.16191579717471</v>
      </c>
      <c r="N228" s="37">
        <f t="shared" si="24"/>
        <v>156.78476901252344</v>
      </c>
      <c r="O228" s="315">
        <f t="shared" si="24"/>
        <v>194.24803397808117</v>
      </c>
      <c r="P228" s="306">
        <f t="shared" si="22"/>
        <v>181.01264293943947</v>
      </c>
      <c r="Q228" s="306">
        <f t="shared" si="22"/>
        <v>242.85849039188801</v>
      </c>
      <c r="R228" s="300">
        <f t="shared" si="25"/>
        <v>27.348485376779873</v>
      </c>
      <c r="S228" s="37">
        <f t="shared" si="25"/>
        <v>28.97668446724785</v>
      </c>
      <c r="T228" s="37">
        <f t="shared" si="25"/>
        <v>40.689632581440115</v>
      </c>
      <c r="U228" s="37">
        <f t="shared" si="25"/>
        <v>36.263332519689413</v>
      </c>
      <c r="V228" s="315">
        <f t="shared" si="25"/>
        <v>47.716100103404713</v>
      </c>
      <c r="W228" s="334">
        <f t="shared" si="23"/>
        <v>47.716046531373415</v>
      </c>
      <c r="X228" s="325"/>
      <c r="Y228" s="327"/>
      <c r="Z228" s="327"/>
      <c r="AA228" s="327"/>
      <c r="AB228" s="327"/>
      <c r="AC228" s="345"/>
      <c r="AD228" s="327"/>
      <c r="AE228" s="345"/>
      <c r="AF228" s="345"/>
      <c r="AG228" s="345"/>
      <c r="AH228" s="345"/>
      <c r="AI228" s="345"/>
      <c r="AJ228" s="345"/>
      <c r="AK228" s="345"/>
      <c r="AL228" s="345"/>
      <c r="AM228" s="345"/>
      <c r="AN228" s="345"/>
      <c r="AO228" s="345"/>
      <c r="AP228" s="345"/>
      <c r="AQ228" s="345"/>
      <c r="AR228" s="292"/>
      <c r="AS228" s="292"/>
      <c r="AT228" s="46"/>
      <c r="AU228" s="345"/>
      <c r="AV228" s="345"/>
      <c r="AW228" s="345"/>
      <c r="AX228" s="292"/>
      <c r="AY228" s="292"/>
      <c r="AZ228" s="345"/>
      <c r="BA228" s="345"/>
      <c r="BB228" s="46"/>
      <c r="BC228" s="46"/>
      <c r="BD228" s="292"/>
      <c r="BE228" s="292"/>
      <c r="BF228" s="347"/>
      <c r="BG228" s="6"/>
      <c r="BH228" s="46"/>
      <c r="BI228" s="292"/>
      <c r="BJ228" s="292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  <c r="BZ228" s="206"/>
      <c r="CA228" s="206"/>
      <c r="CB228" s="206"/>
      <c r="CC228" s="206"/>
      <c r="CD228" s="206"/>
      <c r="CE228" s="206"/>
      <c r="CF228" s="206"/>
      <c r="CG228" s="206"/>
      <c r="CH228" s="206"/>
      <c r="CI228" s="206"/>
      <c r="CJ228" s="206"/>
      <c r="CK228" s="206"/>
      <c r="CL228" s="206"/>
      <c r="CM228" s="206"/>
      <c r="CN228" s="206"/>
      <c r="CO228" s="206"/>
      <c r="CP228" s="206"/>
      <c r="CQ228" s="206"/>
      <c r="CR228" s="206"/>
      <c r="CS228" s="206"/>
      <c r="CT228" s="206"/>
      <c r="CU228" s="206"/>
      <c r="CV228" s="206"/>
      <c r="CW228" s="206"/>
      <c r="CX228" s="206"/>
      <c r="CY228" s="206"/>
      <c r="CZ228" s="206"/>
      <c r="DA228" s="206"/>
      <c r="DB228" s="206"/>
      <c r="DC228" s="206"/>
      <c r="DD228" s="206"/>
      <c r="DE228" s="206"/>
      <c r="DF228" s="206"/>
      <c r="DG228" s="206"/>
      <c r="DH228" s="206"/>
      <c r="DI228" s="206"/>
    </row>
    <row r="229" spans="1:113" ht="13.5" thickBot="1">
      <c r="A229" s="35"/>
      <c r="B229" s="130" t="s">
        <v>250</v>
      </c>
      <c r="C229" s="448">
        <f>+sum!H229/население!F229</f>
        <v>5.9616570585869422</v>
      </c>
      <c r="D229" s="448">
        <f>+sum!I229/население!G229</f>
        <v>7.8142518477199836</v>
      </c>
      <c r="E229" s="448">
        <f>+sum!J229/население!H229</f>
        <v>10.141898643825838</v>
      </c>
      <c r="F229" s="448">
        <f>+sum!K229/население!I229</f>
        <v>9.8039560439560436</v>
      </c>
      <c r="G229" s="448">
        <f>+sum!L229/население!J229</f>
        <v>9.1034118357487923</v>
      </c>
      <c r="H229" s="448">
        <f>+sum!M229/население!K229</f>
        <v>9.516560410511584</v>
      </c>
      <c r="I229" s="448">
        <f>+sum!N229/население!L229</f>
        <v>27.037699057523561</v>
      </c>
      <c r="J229" s="448">
        <f>+sum!O229/население!M229</f>
        <v>45.41532797858099</v>
      </c>
      <c r="K229" s="448"/>
      <c r="L229" s="300">
        <f t="shared" si="24"/>
        <v>131.0751653596819</v>
      </c>
      <c r="M229" s="37">
        <f t="shared" si="24"/>
        <v>170.11878650781892</v>
      </c>
      <c r="N229" s="37">
        <f t="shared" si="24"/>
        <v>164.4501846988129</v>
      </c>
      <c r="O229" s="315">
        <f t="shared" si="24"/>
        <v>152.69935432861888</v>
      </c>
      <c r="P229" s="306">
        <f t="shared" si="22"/>
        <v>159.62945062068431</v>
      </c>
      <c r="Q229" s="306">
        <f t="shared" si="22"/>
        <v>453.52657477302387</v>
      </c>
      <c r="R229" s="300">
        <f t="shared" si="25"/>
        <v>9.4784119483801756</v>
      </c>
      <c r="S229" s="37">
        <f t="shared" si="25"/>
        <v>11.355231561334854</v>
      </c>
      <c r="T229" s="37">
        <f t="shared" si="25"/>
        <v>15.976386000441575</v>
      </c>
      <c r="U229" s="37">
        <f t="shared" si="25"/>
        <v>13.182582813448823</v>
      </c>
      <c r="V229" s="315">
        <f t="shared" si="25"/>
        <v>13.000133455878293</v>
      </c>
      <c r="W229" s="334">
        <f t="shared" si="23"/>
        <v>14.583805505718578</v>
      </c>
      <c r="X229" s="325"/>
      <c r="Y229" s="327"/>
      <c r="Z229" s="327"/>
      <c r="AA229" s="327"/>
      <c r="AB229" s="327"/>
      <c r="AC229" s="345"/>
      <c r="AD229" s="327"/>
      <c r="AE229" s="345"/>
      <c r="AF229" s="345"/>
      <c r="AG229" s="345"/>
      <c r="AH229" s="345"/>
      <c r="AI229" s="345"/>
      <c r="AJ229" s="345"/>
      <c r="AK229" s="345"/>
      <c r="AL229" s="345"/>
      <c r="AM229" s="345"/>
      <c r="AN229" s="345"/>
      <c r="AO229" s="345"/>
      <c r="AP229" s="345"/>
      <c r="AQ229" s="345"/>
      <c r="AR229" s="292"/>
      <c r="AS229" s="292"/>
      <c r="AT229" s="46"/>
      <c r="AU229" s="345"/>
      <c r="AV229" s="345"/>
      <c r="AW229" s="345"/>
      <c r="AX229" s="292"/>
      <c r="AY229" s="292"/>
      <c r="AZ229" s="345"/>
      <c r="BA229" s="345"/>
      <c r="BB229" s="46"/>
      <c r="BC229" s="46"/>
      <c r="BD229" s="292"/>
      <c r="BE229" s="292"/>
      <c r="BF229" s="347"/>
      <c r="BG229" s="6"/>
      <c r="BH229" s="46"/>
      <c r="BI229" s="292"/>
      <c r="BJ229" s="292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  <c r="BZ229" s="206"/>
      <c r="CA229" s="206"/>
      <c r="CB229" s="206"/>
      <c r="CC229" s="206"/>
      <c r="CD229" s="206"/>
      <c r="CE229" s="206"/>
      <c r="CF229" s="206"/>
      <c r="CG229" s="206"/>
      <c r="CH229" s="206"/>
      <c r="CI229" s="206"/>
      <c r="CJ229" s="206"/>
      <c r="CK229" s="206"/>
      <c r="CL229" s="206"/>
      <c r="CM229" s="206"/>
      <c r="CN229" s="206"/>
      <c r="CO229" s="206"/>
      <c r="CP229" s="206"/>
      <c r="CQ229" s="206"/>
      <c r="CR229" s="206"/>
      <c r="CS229" s="206"/>
      <c r="CT229" s="206"/>
      <c r="CU229" s="206"/>
      <c r="CV229" s="206"/>
      <c r="CW229" s="206"/>
      <c r="CX229" s="206"/>
      <c r="CY229" s="206"/>
      <c r="CZ229" s="206"/>
      <c r="DA229" s="206"/>
      <c r="DB229" s="206"/>
      <c r="DC229" s="206"/>
      <c r="DD229" s="206"/>
      <c r="DE229" s="206"/>
      <c r="DF229" s="206"/>
      <c r="DG229" s="206"/>
      <c r="DH229" s="206"/>
      <c r="DI229" s="206"/>
    </row>
    <row r="230" spans="1:113" ht="13.5" thickBot="1">
      <c r="A230" s="35"/>
      <c r="B230" s="130" t="s">
        <v>251</v>
      </c>
      <c r="C230" s="448">
        <f>+sum!H230/население!F230</f>
        <v>19.55883259685541</v>
      </c>
      <c r="D230" s="448">
        <f>+sum!I230/население!G230</f>
        <v>26.641513190642112</v>
      </c>
      <c r="E230" s="448">
        <f>+sum!J230/население!H230</f>
        <v>19.988333500955445</v>
      </c>
      <c r="F230" s="448">
        <f>+sum!K230/население!I230</f>
        <v>18.357252220067366</v>
      </c>
      <c r="G230" s="448">
        <f>+sum!L230/население!J230</f>
        <v>28.998653826240034</v>
      </c>
      <c r="H230" s="448">
        <f>+sum!M230/население!K230</f>
        <v>18.503674926501471</v>
      </c>
      <c r="I230" s="448">
        <f>+sum!N230/население!L230</f>
        <v>27.394649188782637</v>
      </c>
      <c r="J230" s="448">
        <f>+sum!O230/население!M230</f>
        <v>29.922622950819672</v>
      </c>
      <c r="K230" s="448"/>
      <c r="L230" s="300">
        <f t="shared" si="24"/>
        <v>136.21218474422358</v>
      </c>
      <c r="M230" s="37">
        <f t="shared" si="24"/>
        <v>102.19594345405405</v>
      </c>
      <c r="N230" s="37">
        <f t="shared" si="24"/>
        <v>93.856584380290514</v>
      </c>
      <c r="O230" s="315">
        <f t="shared" si="24"/>
        <v>148.26372526396244</v>
      </c>
      <c r="P230" s="306">
        <f t="shared" si="22"/>
        <v>94.605211404470097</v>
      </c>
      <c r="Q230" s="306">
        <f t="shared" si="22"/>
        <v>140.06280309995105</v>
      </c>
      <c r="R230" s="300">
        <f t="shared" si="25"/>
        <v>31.096500647479907</v>
      </c>
      <c r="S230" s="37">
        <f t="shared" si="25"/>
        <v>38.713949501431358</v>
      </c>
      <c r="T230" s="37">
        <f t="shared" si="25"/>
        <v>31.487332178302708</v>
      </c>
      <c r="U230" s="37">
        <f t="shared" si="25"/>
        <v>24.683504957939029</v>
      </c>
      <c r="V230" s="315">
        <f t="shared" si="25"/>
        <v>41.411547294995849</v>
      </c>
      <c r="W230" s="334">
        <f t="shared" si="23"/>
        <v>28.356253165909589</v>
      </c>
      <c r="X230" s="325"/>
      <c r="Y230" s="327"/>
      <c r="Z230" s="327"/>
      <c r="AA230" s="327"/>
      <c r="AB230" s="327"/>
      <c r="AC230" s="345"/>
      <c r="AD230" s="327"/>
      <c r="AE230" s="345"/>
      <c r="AF230" s="345"/>
      <c r="AG230" s="345"/>
      <c r="AH230" s="345"/>
      <c r="AI230" s="345"/>
      <c r="AJ230" s="345"/>
      <c r="AK230" s="345"/>
      <c r="AL230" s="345"/>
      <c r="AM230" s="345"/>
      <c r="AN230" s="345"/>
      <c r="AO230" s="345"/>
      <c r="AP230" s="345"/>
      <c r="AQ230" s="345"/>
      <c r="AR230" s="292"/>
      <c r="AS230" s="292"/>
      <c r="AT230" s="46"/>
      <c r="AU230" s="345"/>
      <c r="AV230" s="345"/>
      <c r="AW230" s="345"/>
      <c r="AX230" s="292"/>
      <c r="AY230" s="292"/>
      <c r="AZ230" s="345"/>
      <c r="BA230" s="345"/>
      <c r="BB230" s="46"/>
      <c r="BC230" s="46"/>
      <c r="BD230" s="292"/>
      <c r="BE230" s="292"/>
      <c r="BF230" s="347"/>
      <c r="BG230" s="6"/>
      <c r="BH230" s="46"/>
      <c r="BI230" s="292"/>
      <c r="BJ230" s="292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  <c r="BZ230" s="206"/>
      <c r="CA230" s="206"/>
      <c r="CB230" s="206"/>
      <c r="CC230" s="206"/>
      <c r="CD230" s="206"/>
      <c r="CE230" s="206"/>
      <c r="CF230" s="206"/>
      <c r="CG230" s="206"/>
      <c r="CH230" s="206"/>
      <c r="CI230" s="206"/>
      <c r="CJ230" s="206"/>
      <c r="CK230" s="206"/>
      <c r="CL230" s="206"/>
      <c r="CM230" s="206"/>
      <c r="CN230" s="206"/>
      <c r="CO230" s="206"/>
      <c r="CP230" s="206"/>
      <c r="CQ230" s="206"/>
      <c r="CR230" s="206"/>
      <c r="CS230" s="206"/>
      <c r="CT230" s="206"/>
      <c r="CU230" s="206"/>
      <c r="CV230" s="206"/>
      <c r="CW230" s="206"/>
      <c r="CX230" s="206"/>
      <c r="CY230" s="206"/>
      <c r="CZ230" s="206"/>
      <c r="DA230" s="206"/>
      <c r="DB230" s="206"/>
      <c r="DC230" s="206"/>
      <c r="DD230" s="206"/>
      <c r="DE230" s="206"/>
      <c r="DF230" s="206"/>
      <c r="DG230" s="206"/>
      <c r="DH230" s="206"/>
      <c r="DI230" s="206"/>
    </row>
    <row r="231" spans="1:113" ht="13.5" thickBot="1">
      <c r="A231" s="35"/>
      <c r="B231" s="130" t="s">
        <v>243</v>
      </c>
      <c r="C231" s="448">
        <f>+sum!H231/население!F231</f>
        <v>54.590733140565249</v>
      </c>
      <c r="D231" s="448">
        <f>+sum!I231/население!G231</f>
        <v>68.626189089497188</v>
      </c>
      <c r="E231" s="448">
        <f>+sum!J231/население!H231</f>
        <v>47.266313023404308</v>
      </c>
      <c r="F231" s="448">
        <f>+sum!K231/население!I231</f>
        <v>44.651929020037883</v>
      </c>
      <c r="G231" s="448">
        <f>+sum!L231/население!J231</f>
        <v>49.841003653338745</v>
      </c>
      <c r="H231" s="448">
        <f>+sum!M231/население!K231</f>
        <v>53.315389388768232</v>
      </c>
      <c r="I231" s="448">
        <f>+sum!N231/население!L231</f>
        <v>76.770388491504235</v>
      </c>
      <c r="J231" s="448">
        <f>+sum!O231/население!M231</f>
        <v>80.166230401813422</v>
      </c>
      <c r="K231" s="448"/>
      <c r="L231" s="300">
        <f t="shared" si="24"/>
        <v>125.71032690253885</v>
      </c>
      <c r="M231" s="37">
        <f t="shared" si="24"/>
        <v>86.583033977028023</v>
      </c>
      <c r="N231" s="37">
        <f t="shared" si="24"/>
        <v>81.793972074095393</v>
      </c>
      <c r="O231" s="315">
        <f t="shared" si="24"/>
        <v>91.29938505314361</v>
      </c>
      <c r="P231" s="306">
        <f t="shared" si="22"/>
        <v>97.663809078157755</v>
      </c>
      <c r="Q231" s="306">
        <f t="shared" si="22"/>
        <v>140.62897505667996</v>
      </c>
      <c r="R231" s="300">
        <f t="shared" si="25"/>
        <v>86.79356296167289</v>
      </c>
      <c r="S231" s="37">
        <f t="shared" si="25"/>
        <v>99.723720641351449</v>
      </c>
      <c r="T231" s="37">
        <f t="shared" si="25"/>
        <v>74.457938123777367</v>
      </c>
      <c r="U231" s="37">
        <f t="shared" si="25"/>
        <v>60.039819583826691</v>
      </c>
      <c r="V231" s="315">
        <f t="shared" si="25"/>
        <v>71.175479123539574</v>
      </c>
      <c r="W231" s="334">
        <f t="shared" si="23"/>
        <v>81.704022857734316</v>
      </c>
      <c r="X231" s="325"/>
      <c r="Y231" s="327"/>
      <c r="Z231" s="327"/>
      <c r="AA231" s="327"/>
      <c r="AB231" s="327"/>
      <c r="AC231" s="345"/>
      <c r="AD231" s="327"/>
      <c r="AE231" s="345"/>
      <c r="AF231" s="345"/>
      <c r="AG231" s="345"/>
      <c r="AH231" s="345"/>
      <c r="AI231" s="345"/>
      <c r="AJ231" s="345"/>
      <c r="AK231" s="345"/>
      <c r="AL231" s="345"/>
      <c r="AM231" s="345"/>
      <c r="AN231" s="345"/>
      <c r="AO231" s="345"/>
      <c r="AP231" s="345"/>
      <c r="AQ231" s="345"/>
      <c r="AR231" s="292"/>
      <c r="AS231" s="292"/>
      <c r="AT231" s="46"/>
      <c r="AU231" s="345"/>
      <c r="AV231" s="345"/>
      <c r="AW231" s="345"/>
      <c r="AX231" s="292"/>
      <c r="AY231" s="292"/>
      <c r="AZ231" s="345"/>
      <c r="BA231" s="345"/>
      <c r="BB231" s="46"/>
      <c r="BC231" s="46"/>
      <c r="BD231" s="292"/>
      <c r="BE231" s="292"/>
      <c r="BF231" s="347"/>
      <c r="BG231" s="6"/>
      <c r="BH231" s="46"/>
      <c r="BI231" s="292"/>
      <c r="BJ231" s="292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  <c r="BZ231" s="206"/>
      <c r="CA231" s="206"/>
      <c r="CB231" s="206"/>
      <c r="CC231" s="206"/>
      <c r="CD231" s="206"/>
      <c r="CE231" s="206"/>
      <c r="CF231" s="206"/>
      <c r="CG231" s="206"/>
      <c r="CH231" s="206"/>
      <c r="CI231" s="206"/>
      <c r="CJ231" s="206"/>
      <c r="CK231" s="206"/>
      <c r="CL231" s="206"/>
      <c r="CM231" s="206"/>
      <c r="CN231" s="206"/>
      <c r="CO231" s="206"/>
      <c r="CP231" s="206"/>
      <c r="CQ231" s="206"/>
      <c r="CR231" s="206"/>
      <c r="CS231" s="206"/>
      <c r="CT231" s="206"/>
      <c r="CU231" s="206"/>
      <c r="CV231" s="206"/>
      <c r="CW231" s="206"/>
      <c r="CX231" s="206"/>
      <c r="CY231" s="206"/>
      <c r="CZ231" s="206"/>
      <c r="DA231" s="206"/>
      <c r="DB231" s="206"/>
      <c r="DC231" s="206"/>
      <c r="DD231" s="206"/>
      <c r="DE231" s="206"/>
      <c r="DF231" s="206"/>
      <c r="DG231" s="206"/>
      <c r="DH231" s="206"/>
      <c r="DI231" s="206"/>
    </row>
    <row r="232" spans="1:113" ht="13.5" thickBot="1">
      <c r="A232" s="35"/>
      <c r="B232" s="130" t="s">
        <v>252</v>
      </c>
      <c r="C232" s="448">
        <f>+sum!H232/население!F232</f>
        <v>101.94891796678409</v>
      </c>
      <c r="D232" s="448">
        <f>+sum!I232/население!G232</f>
        <v>115.74497257769653</v>
      </c>
      <c r="E232" s="448">
        <f>+sum!J232/население!H232</f>
        <v>94.211747547069749</v>
      </c>
      <c r="F232" s="448">
        <f>+sum!K232/население!I232</f>
        <v>94.865317139001348</v>
      </c>
      <c r="G232" s="448">
        <f>+sum!L232/население!J232</f>
        <v>102.60809883321895</v>
      </c>
      <c r="H232" s="448">
        <f>+sum!M232/население!K232</f>
        <v>97.375348189415035</v>
      </c>
      <c r="I232" s="448">
        <f>+sum!N232/население!L232</f>
        <v>109.31961888263318</v>
      </c>
      <c r="J232" s="448">
        <f>+sum!O232/население!M232</f>
        <v>122.62685240071133</v>
      </c>
      <c r="K232" s="448"/>
      <c r="L232" s="300">
        <f t="shared" si="24"/>
        <v>113.53232077990991</v>
      </c>
      <c r="M232" s="37">
        <f t="shared" si="24"/>
        <v>92.410738069593648</v>
      </c>
      <c r="N232" s="37">
        <f t="shared" si="24"/>
        <v>93.051813624848236</v>
      </c>
      <c r="O232" s="315">
        <f t="shared" si="24"/>
        <v>100.64657956119714</v>
      </c>
      <c r="P232" s="306">
        <f t="shared" si="22"/>
        <v>95.513861384130465</v>
      </c>
      <c r="Q232" s="306">
        <f t="shared" si="22"/>
        <v>107.2297980820655</v>
      </c>
      <c r="R232" s="300">
        <f t="shared" si="25"/>
        <v>162.08812963988854</v>
      </c>
      <c r="S232" s="37">
        <f t="shared" si="25"/>
        <v>168.19408835198755</v>
      </c>
      <c r="T232" s="92">
        <f t="shared" si="25"/>
        <v>148.41040099571993</v>
      </c>
      <c r="U232" s="92">
        <f t="shared" si="25"/>
        <v>127.55768117503182</v>
      </c>
      <c r="V232" s="320">
        <f t="shared" si="25"/>
        <v>146.52956523921515</v>
      </c>
      <c r="W232" s="334">
        <f t="shared" si="23"/>
        <v>149.22441279072527</v>
      </c>
      <c r="X232" s="325"/>
      <c r="Y232" s="327"/>
      <c r="Z232" s="327"/>
      <c r="AA232" s="327"/>
      <c r="AB232" s="327"/>
      <c r="AC232" s="345"/>
      <c r="AD232" s="327"/>
      <c r="AE232" s="345"/>
      <c r="AF232" s="345"/>
      <c r="AG232" s="345"/>
      <c r="AH232" s="345"/>
      <c r="AI232" s="345"/>
      <c r="AJ232" s="345"/>
      <c r="AK232" s="345"/>
      <c r="AL232" s="345"/>
      <c r="AM232" s="345"/>
      <c r="AN232" s="345"/>
      <c r="AO232" s="345"/>
      <c r="AP232" s="345"/>
      <c r="AQ232" s="345"/>
      <c r="AR232" s="292"/>
      <c r="AS232" s="292"/>
      <c r="AT232" s="46"/>
      <c r="AU232" s="345"/>
      <c r="AV232" s="345"/>
      <c r="AW232" s="345"/>
      <c r="AX232" s="292"/>
      <c r="AY232" s="292"/>
      <c r="AZ232" s="345"/>
      <c r="BA232" s="345"/>
      <c r="BB232" s="46"/>
      <c r="BC232" s="46"/>
      <c r="BD232" s="292"/>
      <c r="BE232" s="292"/>
      <c r="BF232" s="347"/>
      <c r="BG232" s="6"/>
      <c r="BH232" s="46"/>
      <c r="BI232" s="292"/>
      <c r="BJ232" s="292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  <c r="BZ232" s="206"/>
      <c r="CA232" s="206"/>
      <c r="CB232" s="206"/>
      <c r="CC232" s="206"/>
      <c r="CD232" s="206"/>
      <c r="CE232" s="206"/>
      <c r="CF232" s="206"/>
      <c r="CG232" s="206"/>
      <c r="CH232" s="206"/>
      <c r="CI232" s="206"/>
      <c r="CJ232" s="206"/>
      <c r="CK232" s="206"/>
      <c r="CL232" s="206"/>
      <c r="CM232" s="206"/>
      <c r="CN232" s="206"/>
      <c r="CO232" s="206"/>
      <c r="CP232" s="206"/>
      <c r="CQ232" s="206"/>
      <c r="CR232" s="206"/>
      <c r="CS232" s="206"/>
      <c r="CT232" s="206"/>
      <c r="CU232" s="206"/>
      <c r="CV232" s="206"/>
      <c r="CW232" s="206"/>
      <c r="CX232" s="206"/>
      <c r="CY232" s="206"/>
      <c r="CZ232" s="206"/>
      <c r="DA232" s="206"/>
      <c r="DB232" s="206"/>
      <c r="DC232" s="206"/>
      <c r="DD232" s="206"/>
      <c r="DE232" s="206"/>
      <c r="DF232" s="206"/>
      <c r="DG232" s="206"/>
      <c r="DH232" s="206"/>
      <c r="DI232" s="206"/>
    </row>
    <row r="233" spans="1:113" ht="13.5" thickBot="1">
      <c r="A233" s="56"/>
      <c r="B233" s="131" t="s">
        <v>253</v>
      </c>
      <c r="C233" s="449">
        <f>+sum!H233/население!F233</f>
        <v>143.97756854255704</v>
      </c>
      <c r="D233" s="449">
        <f>+sum!I233/население!G233</f>
        <v>143.16542819723304</v>
      </c>
      <c r="E233" s="449">
        <f>+sum!J233/население!H233</f>
        <v>121.18483298896084</v>
      </c>
      <c r="F233" s="449">
        <f>+sum!K233/население!I233</f>
        <v>131.37376978885507</v>
      </c>
      <c r="G233" s="449">
        <f>+sum!L233/население!J233</f>
        <v>133.15338722636216</v>
      </c>
      <c r="H233" s="449">
        <f>+sum!M233/население!K233</f>
        <v>133.50869493643134</v>
      </c>
      <c r="I233" s="449">
        <f>+sum!N233/население!L233</f>
        <v>149.90814626668791</v>
      </c>
      <c r="J233" s="449">
        <f>+sum!O233/население!M233</f>
        <v>146.72163050604749</v>
      </c>
      <c r="K233" s="449"/>
      <c r="L233" s="301">
        <f t="shared" si="24"/>
        <v>99.435925780977513</v>
      </c>
      <c r="M233" s="94">
        <f t="shared" si="24"/>
        <v>84.169245400988217</v>
      </c>
      <c r="N233" s="94">
        <f t="shared" si="24"/>
        <v>91.2459983306521</v>
      </c>
      <c r="O233" s="316">
        <f t="shared" si="24"/>
        <v>92.482036315958865</v>
      </c>
      <c r="P233" s="310">
        <f t="shared" si="22"/>
        <v>92.728816223180417</v>
      </c>
      <c r="Q233" s="310">
        <f t="shared" si="22"/>
        <v>104.1190984013443</v>
      </c>
      <c r="R233" s="301">
        <f t="shared" si="25"/>
        <v>228.90929360099096</v>
      </c>
      <c r="S233" s="94">
        <f t="shared" si="25"/>
        <v>208.03995320826192</v>
      </c>
      <c r="T233" s="94">
        <f t="shared" si="25"/>
        <v>190.90071171331772</v>
      </c>
      <c r="U233" s="94">
        <f t="shared" si="25"/>
        <v>176.64762999668829</v>
      </c>
      <c r="V233" s="316">
        <f t="shared" si="25"/>
        <v>190.14978507808718</v>
      </c>
      <c r="W233" s="333">
        <f t="shared" si="23"/>
        <v>204.59753905671479</v>
      </c>
      <c r="X233" s="323"/>
      <c r="Y233" s="324"/>
      <c r="Z233" s="324"/>
      <c r="AA233" s="324"/>
      <c r="AB233" s="324"/>
      <c r="AC233" s="344"/>
      <c r="AD233" s="324"/>
      <c r="AE233" s="344"/>
      <c r="AF233" s="344"/>
      <c r="AG233" s="344"/>
      <c r="AH233" s="344"/>
      <c r="AI233" s="344"/>
      <c r="AJ233" s="344"/>
      <c r="AK233" s="344"/>
      <c r="AL233" s="344"/>
      <c r="AM233" s="344"/>
      <c r="AN233" s="344"/>
      <c r="AO233" s="344"/>
      <c r="AP233" s="344"/>
      <c r="AQ233" s="344"/>
      <c r="AR233" s="343"/>
      <c r="AS233" s="343"/>
      <c r="AT233" s="344"/>
      <c r="AU233" s="344"/>
      <c r="AV233" s="344"/>
      <c r="AW233" s="344"/>
      <c r="AX233" s="343"/>
      <c r="AY233" s="343"/>
      <c r="AZ233" s="344"/>
      <c r="BA233" s="344"/>
      <c r="BB233" s="93"/>
      <c r="BC233" s="93"/>
      <c r="BD233" s="343"/>
      <c r="BE233" s="343"/>
      <c r="BF233" s="93"/>
      <c r="BG233" s="26"/>
      <c r="BH233" s="93"/>
      <c r="BI233" s="343"/>
      <c r="BJ233" s="343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  <c r="BZ233" s="206"/>
      <c r="CA233" s="206"/>
      <c r="CB233" s="206"/>
      <c r="CC233" s="206"/>
      <c r="CD233" s="206"/>
      <c r="CE233" s="206"/>
      <c r="CF233" s="206"/>
      <c r="CG233" s="206"/>
      <c r="CH233" s="206"/>
      <c r="CI233" s="206"/>
      <c r="CJ233" s="206"/>
      <c r="CK233" s="206"/>
      <c r="CL233" s="206"/>
      <c r="CM233" s="206"/>
      <c r="CN233" s="206"/>
      <c r="CO233" s="206"/>
      <c r="CP233" s="206"/>
      <c r="CQ233" s="206"/>
      <c r="CR233" s="206"/>
      <c r="CS233" s="206"/>
      <c r="CT233" s="206"/>
      <c r="CU233" s="206"/>
      <c r="CV233" s="206"/>
      <c r="CW233" s="206"/>
      <c r="CX233" s="206"/>
      <c r="CY233" s="206"/>
      <c r="CZ233" s="206"/>
      <c r="DA233" s="206"/>
      <c r="DB233" s="206"/>
      <c r="DC233" s="206"/>
      <c r="DD233" s="206"/>
      <c r="DE233" s="206"/>
      <c r="DF233" s="206"/>
      <c r="DG233" s="206"/>
      <c r="DH233" s="206"/>
      <c r="DI233" s="206"/>
    </row>
    <row r="234" spans="1:113" ht="13.5" thickBot="1">
      <c r="A234" s="56"/>
      <c r="B234" s="131" t="s">
        <v>254</v>
      </c>
      <c r="C234" s="449">
        <f>+sum!H234/население!F234</f>
        <v>50.277718412470158</v>
      </c>
      <c r="D234" s="449">
        <f>+sum!I234/население!G234</f>
        <v>57.962209219815023</v>
      </c>
      <c r="E234" s="449">
        <f>+sum!J234/население!H234</f>
        <v>53.153509112852085</v>
      </c>
      <c r="F234" s="449">
        <f>+sum!K234/население!I234</f>
        <v>60.245689192203777</v>
      </c>
      <c r="G234" s="449">
        <f>+sum!L234/население!J234</f>
        <v>64.369567668466487</v>
      </c>
      <c r="H234" s="449">
        <f>+sum!M234/население!K234</f>
        <v>64.737795601683601</v>
      </c>
      <c r="I234" s="449">
        <f>+sum!N234/население!L234</f>
        <v>67.307496210261121</v>
      </c>
      <c r="J234" s="449">
        <f>+sum!O234/население!M234</f>
        <v>76.087924236600841</v>
      </c>
      <c r="K234" s="449"/>
      <c r="L234" s="299">
        <f t="shared" si="24"/>
        <v>115.28408816068891</v>
      </c>
      <c r="M234" s="25">
        <f t="shared" si="24"/>
        <v>105.71981146158905</v>
      </c>
      <c r="N234" s="25">
        <f t="shared" si="24"/>
        <v>119.82582164520279</v>
      </c>
      <c r="O234" s="314">
        <f t="shared" si="24"/>
        <v>128.0280205644757</v>
      </c>
      <c r="P234" s="310">
        <f t="shared" si="22"/>
        <v>128.76040847873276</v>
      </c>
      <c r="Q234" s="310">
        <f t="shared" si="22"/>
        <v>133.87142124883525</v>
      </c>
      <c r="R234" s="299">
        <f t="shared" si="25"/>
        <v>79.936320096044881</v>
      </c>
      <c r="S234" s="25">
        <f t="shared" si="25"/>
        <v>84.227424496124669</v>
      </c>
      <c r="T234" s="25">
        <f t="shared" si="25"/>
        <v>83.731952831325955</v>
      </c>
      <c r="U234" s="25">
        <f t="shared" si="25"/>
        <v>81.007481405338496</v>
      </c>
      <c r="V234" s="314">
        <f t="shared" si="25"/>
        <v>91.923004834420041</v>
      </c>
      <c r="W234" s="333">
        <f t="shared" si="23"/>
        <v>99.208472304875926</v>
      </c>
      <c r="X234" s="323"/>
      <c r="Y234" s="324"/>
      <c r="Z234" s="324"/>
      <c r="AA234" s="324"/>
      <c r="AB234" s="324"/>
      <c r="AC234" s="344"/>
      <c r="AD234" s="324"/>
      <c r="AE234" s="344"/>
      <c r="AF234" s="344"/>
      <c r="AG234" s="344"/>
      <c r="AH234" s="344"/>
      <c r="AI234" s="344"/>
      <c r="AJ234" s="344"/>
      <c r="AK234" s="344"/>
      <c r="AL234" s="344"/>
      <c r="AM234" s="344"/>
      <c r="AN234" s="344"/>
      <c r="AO234" s="344"/>
      <c r="AP234" s="344"/>
      <c r="AQ234" s="344"/>
      <c r="AR234" s="343"/>
      <c r="AS234" s="343"/>
      <c r="AT234" s="344"/>
      <c r="AU234" s="344"/>
      <c r="AV234" s="344"/>
      <c r="AW234" s="344"/>
      <c r="AX234" s="343"/>
      <c r="AY234" s="343"/>
      <c r="AZ234" s="344"/>
      <c r="BA234" s="344"/>
      <c r="BB234" s="93"/>
      <c r="BC234" s="93"/>
      <c r="BD234" s="343"/>
      <c r="BE234" s="343"/>
      <c r="BF234" s="347"/>
      <c r="BG234" s="26"/>
      <c r="BH234" s="93"/>
      <c r="BI234" s="343"/>
      <c r="BJ234" s="343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  <c r="BZ234" s="206"/>
      <c r="CA234" s="206"/>
      <c r="CB234" s="206"/>
      <c r="CC234" s="206"/>
      <c r="CD234" s="206"/>
      <c r="CE234" s="206"/>
      <c r="CF234" s="206"/>
      <c r="CG234" s="206"/>
      <c r="CH234" s="206"/>
      <c r="CI234" s="206"/>
      <c r="CJ234" s="206"/>
      <c r="CK234" s="206"/>
      <c r="CL234" s="206"/>
      <c r="CM234" s="206"/>
      <c r="CN234" s="206"/>
      <c r="CO234" s="206"/>
      <c r="CP234" s="206"/>
      <c r="CQ234" s="206"/>
      <c r="CR234" s="206"/>
      <c r="CS234" s="206"/>
      <c r="CT234" s="206"/>
      <c r="CU234" s="206"/>
      <c r="CV234" s="206"/>
      <c r="CW234" s="206"/>
      <c r="CX234" s="206"/>
      <c r="CY234" s="206"/>
      <c r="CZ234" s="206"/>
      <c r="DA234" s="206"/>
      <c r="DB234" s="206"/>
      <c r="DC234" s="206"/>
      <c r="DD234" s="206"/>
      <c r="DE234" s="206"/>
      <c r="DF234" s="206"/>
      <c r="DG234" s="206"/>
      <c r="DH234" s="206"/>
      <c r="DI234" s="206"/>
    </row>
    <row r="235" spans="1:113" ht="13.5" thickBot="1">
      <c r="A235" s="35"/>
      <c r="B235" s="130" t="s">
        <v>255</v>
      </c>
      <c r="C235" s="448">
        <f>+sum!H235/население!F235</f>
        <v>16.058429701765064</v>
      </c>
      <c r="D235" s="448">
        <f>+sum!I235/население!G235</f>
        <v>18.264055590650663</v>
      </c>
      <c r="E235" s="448">
        <f>+sum!J235/население!H235</f>
        <v>15.059961315280464</v>
      </c>
      <c r="F235" s="448">
        <f>+sum!K235/население!I235</f>
        <v>18.150163934426228</v>
      </c>
      <c r="G235" s="448">
        <f>+sum!L235/население!J235</f>
        <v>19.887856668878566</v>
      </c>
      <c r="H235" s="448">
        <f>+sum!M235/население!K235</f>
        <v>24.787391012743125</v>
      </c>
      <c r="I235" s="448">
        <f>+sum!N235/население!L235</f>
        <v>23.363822525597271</v>
      </c>
      <c r="J235" s="448">
        <f>+sum!O235/население!M235</f>
        <v>24.381968341362697</v>
      </c>
      <c r="K235" s="448"/>
      <c r="L235" s="300">
        <f t="shared" si="24"/>
        <v>113.73500354547848</v>
      </c>
      <c r="M235" s="37">
        <f t="shared" si="24"/>
        <v>93.782278809148735</v>
      </c>
      <c r="N235" s="37">
        <f t="shared" si="24"/>
        <v>113.02577071051505</v>
      </c>
      <c r="O235" s="315">
        <f t="shared" si="24"/>
        <v>123.84683333447349</v>
      </c>
      <c r="P235" s="306">
        <f t="shared" si="22"/>
        <v>154.35750240273254</v>
      </c>
      <c r="Q235" s="306">
        <f t="shared" si="22"/>
        <v>145.4925728075967</v>
      </c>
      <c r="R235" s="300">
        <f t="shared" si="25"/>
        <v>25.531225708160775</v>
      </c>
      <c r="S235" s="37">
        <f t="shared" si="25"/>
        <v>26.540298997586444</v>
      </c>
      <c r="T235" s="37">
        <f t="shared" si="25"/>
        <v>23.723738875177254</v>
      </c>
      <c r="U235" s="37">
        <f t="shared" si="25"/>
        <v>24.405050172654427</v>
      </c>
      <c r="V235" s="315">
        <f t="shared" si="25"/>
        <v>28.400867225571819</v>
      </c>
      <c r="W235" s="334">
        <f t="shared" si="23"/>
        <v>37.985834579976093</v>
      </c>
      <c r="X235" s="325"/>
      <c r="Y235" s="327"/>
      <c r="Z235" s="327"/>
      <c r="AA235" s="327"/>
      <c r="AB235" s="329"/>
      <c r="AC235" s="345"/>
      <c r="AD235" s="329"/>
      <c r="AE235" s="345"/>
      <c r="AF235" s="345"/>
      <c r="AG235" s="345"/>
      <c r="AH235" s="345"/>
      <c r="AI235" s="345"/>
      <c r="AJ235" s="345"/>
      <c r="AK235" s="345"/>
      <c r="AL235" s="345"/>
      <c r="AM235" s="345"/>
      <c r="AN235" s="345"/>
      <c r="AO235" s="345"/>
      <c r="AP235" s="345"/>
      <c r="AQ235" s="345"/>
      <c r="AR235" s="292"/>
      <c r="AS235" s="292"/>
      <c r="AT235" s="345"/>
      <c r="AU235" s="348"/>
      <c r="AV235" s="345"/>
      <c r="AW235" s="345"/>
      <c r="AX235" s="292"/>
      <c r="AY235" s="292"/>
      <c r="AZ235" s="345"/>
      <c r="BA235" s="345"/>
      <c r="BB235" s="46"/>
      <c r="BC235" s="46"/>
      <c r="BD235" s="292"/>
      <c r="BE235" s="292"/>
      <c r="BF235" s="46"/>
      <c r="BG235" s="6"/>
      <c r="BH235" s="46"/>
      <c r="BI235" s="292"/>
      <c r="BJ235" s="292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  <c r="BZ235" s="206"/>
      <c r="CA235" s="206"/>
      <c r="CB235" s="206"/>
      <c r="CC235" s="206"/>
      <c r="CD235" s="206"/>
      <c r="CE235" s="206"/>
      <c r="CF235" s="206"/>
      <c r="CG235" s="206"/>
      <c r="CH235" s="206"/>
      <c r="CI235" s="206"/>
      <c r="CJ235" s="206"/>
      <c r="CK235" s="206"/>
      <c r="CL235" s="206"/>
      <c r="CM235" s="206"/>
      <c r="CN235" s="206"/>
      <c r="CO235" s="206"/>
      <c r="CP235" s="206"/>
      <c r="CQ235" s="206"/>
      <c r="CR235" s="206"/>
      <c r="CS235" s="206"/>
      <c r="CT235" s="206"/>
      <c r="CU235" s="206"/>
      <c r="CV235" s="206"/>
      <c r="CW235" s="206"/>
      <c r="CX235" s="206"/>
      <c r="CY235" s="206"/>
      <c r="CZ235" s="206"/>
      <c r="DA235" s="206"/>
      <c r="DB235" s="206"/>
      <c r="DC235" s="206"/>
      <c r="DD235" s="206"/>
      <c r="DE235" s="206"/>
      <c r="DF235" s="206"/>
      <c r="DG235" s="206"/>
      <c r="DH235" s="206"/>
      <c r="DI235" s="206"/>
    </row>
    <row r="236" spans="1:113" ht="13.5" thickBot="1">
      <c r="A236" s="35"/>
      <c r="B236" s="130" t="s">
        <v>256</v>
      </c>
      <c r="C236" s="448">
        <f>+sum!H236/население!F236</f>
        <v>78.414840637450197</v>
      </c>
      <c r="D236" s="448">
        <f>+sum!I236/население!G236</f>
        <v>79.254811666076279</v>
      </c>
      <c r="E236" s="448">
        <f>+sum!J236/население!H236</f>
        <v>65.813402182842395</v>
      </c>
      <c r="F236" s="448">
        <f>+sum!K236/население!I236</f>
        <v>90.445880832060169</v>
      </c>
      <c r="G236" s="448">
        <f>+sum!L236/население!J236</f>
        <v>84.522485207100587</v>
      </c>
      <c r="H236" s="448">
        <f>+sum!M236/население!K236</f>
        <v>86.110795117904971</v>
      </c>
      <c r="I236" s="448">
        <f>+sum!N236/население!L236</f>
        <v>88.586050400095544</v>
      </c>
      <c r="J236" s="448">
        <f>+sum!O236/население!M236</f>
        <v>108.34307618591279</v>
      </c>
      <c r="K236" s="448"/>
      <c r="L236" s="300">
        <f t="shared" si="24"/>
        <v>101.0711888486896</v>
      </c>
      <c r="M236" s="37">
        <f t="shared" si="24"/>
        <v>83.929778659029154</v>
      </c>
      <c r="N236" s="37">
        <f t="shared" si="24"/>
        <v>115.3428102343985</v>
      </c>
      <c r="O236" s="315">
        <f t="shared" si="24"/>
        <v>107.78888858282451</v>
      </c>
      <c r="P236" s="306">
        <f t="shared" si="22"/>
        <v>109.81441066243684</v>
      </c>
      <c r="Q236" s="306">
        <f t="shared" si="22"/>
        <v>112.97102650462784</v>
      </c>
      <c r="R236" s="300">
        <f t="shared" si="25"/>
        <v>124.6714051352198</v>
      </c>
      <c r="S236" s="37">
        <f t="shared" si="25"/>
        <v>115.16863755560496</v>
      </c>
      <c r="T236" s="103">
        <f t="shared" si="25"/>
        <v>103.67489897125917</v>
      </c>
      <c r="U236" s="103">
        <f t="shared" si="25"/>
        <v>121.61522439087167</v>
      </c>
      <c r="V236" s="317">
        <f t="shared" si="25"/>
        <v>120.70239241509888</v>
      </c>
      <c r="W236" s="334">
        <f t="shared" si="23"/>
        <v>131.9618679197558</v>
      </c>
      <c r="X236" s="325"/>
      <c r="Y236" s="327"/>
      <c r="Z236" s="327"/>
      <c r="AA236" s="327"/>
      <c r="AB236" s="329"/>
      <c r="AC236" s="345"/>
      <c r="AD236" s="329"/>
      <c r="AE236" s="345"/>
      <c r="AF236" s="345"/>
      <c r="AG236" s="345"/>
      <c r="AH236" s="345"/>
      <c r="AI236" s="345"/>
      <c r="AJ236" s="345"/>
      <c r="AK236" s="345"/>
      <c r="AL236" s="345"/>
      <c r="AM236" s="345"/>
      <c r="AN236" s="345"/>
      <c r="AO236" s="345"/>
      <c r="AP236" s="345"/>
      <c r="AQ236" s="345"/>
      <c r="AR236" s="292"/>
      <c r="AS236" s="292"/>
      <c r="AT236" s="345"/>
      <c r="AU236" s="345"/>
      <c r="AV236" s="345"/>
      <c r="AW236" s="345"/>
      <c r="AX236" s="292"/>
      <c r="AY236" s="292"/>
      <c r="AZ236" s="345"/>
      <c r="BA236" s="345"/>
      <c r="BB236" s="46"/>
      <c r="BC236" s="46"/>
      <c r="BD236" s="292"/>
      <c r="BE236" s="292"/>
      <c r="BF236" s="46"/>
      <c r="BG236" s="6"/>
      <c r="BH236" s="46"/>
      <c r="BI236" s="292"/>
      <c r="BJ236" s="292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  <c r="BZ236" s="206"/>
      <c r="CA236" s="206"/>
      <c r="CB236" s="206"/>
      <c r="CC236" s="206"/>
      <c r="CD236" s="206"/>
      <c r="CE236" s="206"/>
      <c r="CF236" s="206"/>
      <c r="CG236" s="206"/>
      <c r="CH236" s="206"/>
      <c r="CI236" s="206"/>
      <c r="CJ236" s="206"/>
      <c r="CK236" s="206"/>
      <c r="CL236" s="206"/>
      <c r="CM236" s="206"/>
      <c r="CN236" s="206"/>
      <c r="CO236" s="206"/>
      <c r="CP236" s="206"/>
      <c r="CQ236" s="206"/>
      <c r="CR236" s="206"/>
      <c r="CS236" s="206"/>
      <c r="CT236" s="206"/>
      <c r="CU236" s="206"/>
      <c r="CV236" s="206"/>
      <c r="CW236" s="206"/>
      <c r="CX236" s="206"/>
      <c r="CY236" s="206"/>
      <c r="CZ236" s="206"/>
      <c r="DA236" s="206"/>
      <c r="DB236" s="206"/>
      <c r="DC236" s="206"/>
      <c r="DD236" s="206"/>
      <c r="DE236" s="206"/>
      <c r="DF236" s="206"/>
      <c r="DG236" s="206"/>
      <c r="DH236" s="206"/>
      <c r="DI236" s="206"/>
    </row>
    <row r="237" spans="1:113" ht="13.5" thickBot="1">
      <c r="A237" s="60"/>
      <c r="B237" s="130" t="s">
        <v>257</v>
      </c>
      <c r="C237" s="448">
        <f>+sum!H237/население!F237</f>
        <v>57.662250868803277</v>
      </c>
      <c r="D237" s="448">
        <f>+sum!I237/население!G237</f>
        <v>61.034567229178009</v>
      </c>
      <c r="E237" s="448">
        <f>+sum!J237/население!H237</f>
        <v>44.141513454279803</v>
      </c>
      <c r="F237" s="448">
        <f>+sum!K237/население!I237</f>
        <v>66.2572775414001</v>
      </c>
      <c r="G237" s="448">
        <f>+sum!L237/население!J237</f>
        <v>65.109959274342842</v>
      </c>
      <c r="H237" s="448">
        <f>+sum!M237/население!K237</f>
        <v>250.22264329701562</v>
      </c>
      <c r="I237" s="448">
        <f>+sum!N237/население!L237</f>
        <v>69.019134352985972</v>
      </c>
      <c r="J237" s="448">
        <f>+sum!O237/население!M237</f>
        <v>75.03758727324896</v>
      </c>
      <c r="K237" s="448"/>
      <c r="L237" s="302">
        <f t="shared" si="24"/>
        <v>105.84839528385328</v>
      </c>
      <c r="M237" s="103">
        <f t="shared" si="24"/>
        <v>76.551839009395081</v>
      </c>
      <c r="N237" s="103">
        <f t="shared" si="24"/>
        <v>114.90581193604939</v>
      </c>
      <c r="O237" s="317">
        <f t="shared" si="24"/>
        <v>112.91609032482108</v>
      </c>
      <c r="P237" s="306">
        <f t="shared" si="22"/>
        <v>433.9453273621553</v>
      </c>
      <c r="Q237" s="306">
        <f t="shared" si="22"/>
        <v>119.69552577824716</v>
      </c>
      <c r="R237" s="302">
        <f t="shared" si="25"/>
        <v>91.676955288485686</v>
      </c>
      <c r="S237" s="103">
        <f t="shared" si="25"/>
        <v>88.692002464112463</v>
      </c>
      <c r="T237" s="37">
        <f t="shared" si="25"/>
        <v>69.535486633815111</v>
      </c>
      <c r="U237" s="37">
        <f t="shared" si="25"/>
        <v>89.090775628439346</v>
      </c>
      <c r="V237" s="315">
        <f t="shared" si="25"/>
        <v>92.980321570130798</v>
      </c>
      <c r="W237" s="334">
        <f t="shared" si="23"/>
        <v>383.45769958437131</v>
      </c>
      <c r="X237" s="328"/>
      <c r="Y237" s="326"/>
      <c r="Z237" s="326"/>
      <c r="AA237" s="326"/>
      <c r="AB237" s="329"/>
      <c r="AC237" s="345"/>
      <c r="AD237" s="329"/>
      <c r="AE237" s="345"/>
      <c r="AF237" s="346"/>
      <c r="AG237" s="346"/>
      <c r="AH237" s="345"/>
      <c r="AI237" s="345"/>
      <c r="AJ237" s="346"/>
      <c r="AK237" s="346"/>
      <c r="AL237" s="345"/>
      <c r="AM237" s="345"/>
      <c r="AN237" s="346"/>
      <c r="AO237" s="346"/>
      <c r="AP237" s="345"/>
      <c r="AQ237" s="345"/>
      <c r="AR237" s="350"/>
      <c r="AS237" s="350"/>
      <c r="AT237" s="346"/>
      <c r="AU237" s="346"/>
      <c r="AV237" s="345"/>
      <c r="AW237" s="345"/>
      <c r="AX237" s="350"/>
      <c r="AY237" s="350"/>
      <c r="AZ237" s="64"/>
      <c r="BA237" s="346"/>
      <c r="BB237" s="46"/>
      <c r="BC237" s="46"/>
      <c r="BD237" s="350"/>
      <c r="BE237" s="350"/>
      <c r="BF237" s="46"/>
      <c r="BG237" s="65"/>
      <c r="BH237" s="64"/>
      <c r="BI237" s="350"/>
      <c r="BJ237" s="350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  <c r="BZ237" s="206"/>
      <c r="CA237" s="206"/>
      <c r="CB237" s="206"/>
      <c r="CC237" s="206"/>
      <c r="CD237" s="206"/>
      <c r="CE237" s="206"/>
      <c r="CF237" s="206"/>
      <c r="CG237" s="206"/>
      <c r="CH237" s="206"/>
      <c r="CI237" s="206"/>
      <c r="CJ237" s="206"/>
      <c r="CK237" s="206"/>
      <c r="CL237" s="206"/>
      <c r="CM237" s="206"/>
      <c r="CN237" s="206"/>
      <c r="CO237" s="206"/>
      <c r="CP237" s="206"/>
      <c r="CQ237" s="206"/>
      <c r="CR237" s="206"/>
      <c r="CS237" s="206"/>
      <c r="CT237" s="206"/>
      <c r="CU237" s="206"/>
      <c r="CV237" s="206"/>
      <c r="CW237" s="206"/>
      <c r="CX237" s="206"/>
      <c r="CY237" s="206"/>
      <c r="CZ237" s="206"/>
      <c r="DA237" s="206"/>
      <c r="DB237" s="206"/>
      <c r="DC237" s="206"/>
      <c r="DD237" s="206"/>
      <c r="DE237" s="206"/>
      <c r="DF237" s="206"/>
      <c r="DG237" s="206"/>
      <c r="DH237" s="206"/>
      <c r="DI237" s="206"/>
    </row>
    <row r="238" spans="1:113" ht="13.5" thickBot="1">
      <c r="A238" s="35"/>
      <c r="B238" s="130" t="s">
        <v>258</v>
      </c>
      <c r="C238" s="448">
        <f>+sum!H238/население!F238</f>
        <v>44.359432571849666</v>
      </c>
      <c r="D238" s="448">
        <f>+sum!I238/население!G238</f>
        <v>48.424757281553397</v>
      </c>
      <c r="E238" s="448">
        <f>+sum!J238/население!H238</f>
        <v>50.737991266375545</v>
      </c>
      <c r="F238" s="448">
        <f>+sum!K238/население!I238</f>
        <v>52.040950357349814</v>
      </c>
      <c r="G238" s="448">
        <f>+sum!L238/население!J238</f>
        <v>65.007064364207224</v>
      </c>
      <c r="H238" s="448">
        <f>+sum!M238/население!K238</f>
        <v>63.295785899740366</v>
      </c>
      <c r="I238" s="448">
        <f>+sum!N238/население!L238</f>
        <v>60.110337768679635</v>
      </c>
      <c r="J238" s="448">
        <f>+sum!O238/население!M238</f>
        <v>55.055360462714319</v>
      </c>
      <c r="K238" s="448"/>
      <c r="L238" s="300">
        <f t="shared" si="24"/>
        <v>109.16451017068142</v>
      </c>
      <c r="M238" s="37">
        <f t="shared" si="24"/>
        <v>114.37926124098732</v>
      </c>
      <c r="N238" s="37">
        <f t="shared" si="24"/>
        <v>117.3165375212099</v>
      </c>
      <c r="O238" s="315">
        <f t="shared" si="24"/>
        <v>146.54620358119834</v>
      </c>
      <c r="P238" s="306">
        <f t="shared" si="22"/>
        <v>142.68844804815569</v>
      </c>
      <c r="Q238" s="306">
        <f t="shared" si="22"/>
        <v>135.5074541842211</v>
      </c>
      <c r="R238" s="300">
        <f t="shared" si="25"/>
        <v>70.526863853527871</v>
      </c>
      <c r="S238" s="37">
        <f t="shared" si="25"/>
        <v>70.368135420912424</v>
      </c>
      <c r="T238" s="37">
        <f t="shared" si="25"/>
        <v>79.926822563162787</v>
      </c>
      <c r="U238" s="37">
        <f t="shared" si="25"/>
        <v>69.975235986423087</v>
      </c>
      <c r="V238" s="315">
        <f t="shared" si="25"/>
        <v>92.833382423816374</v>
      </c>
      <c r="W238" s="334">
        <f t="shared" si="23"/>
        <v>96.998641428662452</v>
      </c>
      <c r="X238" s="325"/>
      <c r="Y238" s="327"/>
      <c r="Z238" s="327"/>
      <c r="AA238" s="327"/>
      <c r="AB238" s="329"/>
      <c r="AC238" s="345"/>
      <c r="AD238" s="329"/>
      <c r="AE238" s="345"/>
      <c r="AF238" s="345"/>
      <c r="AG238" s="345"/>
      <c r="AH238" s="345"/>
      <c r="AI238" s="345"/>
      <c r="AJ238" s="345"/>
      <c r="AK238" s="345"/>
      <c r="AL238" s="345"/>
      <c r="AM238" s="345"/>
      <c r="AN238" s="345"/>
      <c r="AO238" s="345"/>
      <c r="AP238" s="345"/>
      <c r="AQ238" s="345"/>
      <c r="AR238" s="292"/>
      <c r="AS238" s="292"/>
      <c r="AT238" s="345"/>
      <c r="AU238" s="345"/>
      <c r="AV238" s="345"/>
      <c r="AW238" s="345"/>
      <c r="AX238" s="292"/>
      <c r="AY238" s="292"/>
      <c r="AZ238" s="345"/>
      <c r="BA238" s="345"/>
      <c r="BB238" s="46"/>
      <c r="BC238" s="46"/>
      <c r="BD238" s="292"/>
      <c r="BE238" s="292"/>
      <c r="BF238" s="46"/>
      <c r="BG238" s="6"/>
      <c r="BH238" s="46"/>
      <c r="BI238" s="292"/>
      <c r="BJ238" s="292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  <c r="BZ238" s="206"/>
      <c r="CA238" s="206"/>
      <c r="CB238" s="206"/>
      <c r="CC238" s="206"/>
      <c r="CD238" s="206"/>
      <c r="CE238" s="206"/>
      <c r="CF238" s="206"/>
      <c r="CG238" s="206"/>
      <c r="CH238" s="206"/>
      <c r="CI238" s="206"/>
      <c r="CJ238" s="206"/>
      <c r="CK238" s="206"/>
      <c r="CL238" s="206"/>
      <c r="CM238" s="206"/>
      <c r="CN238" s="206"/>
      <c r="CO238" s="206"/>
      <c r="CP238" s="206"/>
      <c r="CQ238" s="206"/>
      <c r="CR238" s="206"/>
      <c r="CS238" s="206"/>
      <c r="CT238" s="206"/>
      <c r="CU238" s="206"/>
      <c r="CV238" s="206"/>
      <c r="CW238" s="206"/>
      <c r="CX238" s="206"/>
      <c r="CY238" s="206"/>
      <c r="CZ238" s="206"/>
      <c r="DA238" s="206"/>
      <c r="DB238" s="206"/>
      <c r="DC238" s="206"/>
      <c r="DD238" s="206"/>
      <c r="DE238" s="206"/>
      <c r="DF238" s="206"/>
      <c r="DG238" s="206"/>
      <c r="DH238" s="206"/>
      <c r="DI238" s="206"/>
    </row>
    <row r="239" spans="1:113" ht="13.5" thickBot="1">
      <c r="A239" s="35"/>
      <c r="B239" s="130" t="s">
        <v>259</v>
      </c>
      <c r="C239" s="448">
        <f>+sum!H239/население!F239</f>
        <v>41.311182401466546</v>
      </c>
      <c r="D239" s="448">
        <f>+sum!I239/население!G239</f>
        <v>43.718715039156145</v>
      </c>
      <c r="E239" s="448">
        <f>+sum!J239/население!H239</f>
        <v>47.746194520108958</v>
      </c>
      <c r="F239" s="448">
        <f>+sum!K239/население!I239</f>
        <v>48.849464111724586</v>
      </c>
      <c r="G239" s="448">
        <f>+sum!L239/население!J239</f>
        <v>67.773717843683428</v>
      </c>
      <c r="H239" s="448">
        <f>+sum!M239/население!K239</f>
        <v>71.626586196224082</v>
      </c>
      <c r="I239" s="448">
        <f>+sum!N239/население!L239</f>
        <v>61.918635955728391</v>
      </c>
      <c r="J239" s="448">
        <f>+sum!O239/население!M239</f>
        <v>84.633444917833231</v>
      </c>
      <c r="K239" s="448"/>
      <c r="L239" s="300">
        <f t="shared" si="24"/>
        <v>105.82779890997294</v>
      </c>
      <c r="M239" s="37">
        <f t="shared" si="24"/>
        <v>115.57692553097674</v>
      </c>
      <c r="N239" s="37">
        <f t="shared" si="24"/>
        <v>118.24755737320758</v>
      </c>
      <c r="O239" s="315">
        <f t="shared" si="24"/>
        <v>164.05659171178181</v>
      </c>
      <c r="P239" s="306">
        <f t="shared" si="22"/>
        <v>173.38304553994402</v>
      </c>
      <c r="Q239" s="306">
        <f t="shared" si="22"/>
        <v>149.88347550548514</v>
      </c>
      <c r="R239" s="300">
        <f t="shared" si="25"/>
        <v>65.680464513096908</v>
      </c>
      <c r="S239" s="37">
        <f t="shared" si="25"/>
        <v>63.529579351666158</v>
      </c>
      <c r="T239" s="37">
        <f t="shared" si="25"/>
        <v>75.213888493138484</v>
      </c>
      <c r="U239" s="37">
        <f t="shared" si="25"/>
        <v>65.683903840266225</v>
      </c>
      <c r="V239" s="315">
        <f t="shared" si="25"/>
        <v>96.784303804536506</v>
      </c>
      <c r="W239" s="334">
        <f t="shared" si="23"/>
        <v>109.76530984561521</v>
      </c>
      <c r="X239" s="325"/>
      <c r="Y239" s="327"/>
      <c r="Z239" s="327"/>
      <c r="AA239" s="327"/>
      <c r="AB239" s="329"/>
      <c r="AC239" s="345"/>
      <c r="AD239" s="329"/>
      <c r="AE239" s="345"/>
      <c r="AF239" s="345"/>
      <c r="AG239" s="345"/>
      <c r="AH239" s="345"/>
      <c r="AI239" s="345"/>
      <c r="AJ239" s="345"/>
      <c r="AK239" s="345"/>
      <c r="AL239" s="345"/>
      <c r="AM239" s="345"/>
      <c r="AN239" s="345"/>
      <c r="AO239" s="345"/>
      <c r="AP239" s="345"/>
      <c r="AQ239" s="345"/>
      <c r="AR239" s="292"/>
      <c r="AS239" s="292"/>
      <c r="AT239" s="345"/>
      <c r="AU239" s="345"/>
      <c r="AV239" s="345"/>
      <c r="AW239" s="345"/>
      <c r="AX239" s="292"/>
      <c r="AY239" s="292"/>
      <c r="AZ239" s="345"/>
      <c r="BA239" s="345"/>
      <c r="BB239" s="46"/>
      <c r="BC239" s="46"/>
      <c r="BD239" s="292"/>
      <c r="BE239" s="292"/>
      <c r="BF239" s="46"/>
      <c r="BG239" s="6"/>
      <c r="BH239" s="46"/>
      <c r="BI239" s="292"/>
      <c r="BJ239" s="292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  <c r="BZ239" s="206"/>
      <c r="CA239" s="206"/>
      <c r="CB239" s="206"/>
      <c r="CC239" s="206"/>
      <c r="CD239" s="206"/>
      <c r="CE239" s="206"/>
      <c r="CF239" s="206"/>
      <c r="CG239" s="206"/>
      <c r="CH239" s="206"/>
      <c r="CI239" s="206"/>
      <c r="CJ239" s="206"/>
      <c r="CK239" s="206"/>
      <c r="CL239" s="206"/>
      <c r="CM239" s="206"/>
      <c r="CN239" s="206"/>
      <c r="CO239" s="206"/>
      <c r="CP239" s="206"/>
      <c r="CQ239" s="206"/>
      <c r="CR239" s="206"/>
      <c r="CS239" s="206"/>
      <c r="CT239" s="206"/>
      <c r="CU239" s="206"/>
      <c r="CV239" s="206"/>
      <c r="CW239" s="206"/>
      <c r="CX239" s="206"/>
      <c r="CY239" s="206"/>
      <c r="CZ239" s="206"/>
      <c r="DA239" s="206"/>
      <c r="DB239" s="206"/>
      <c r="DC239" s="206"/>
      <c r="DD239" s="206"/>
      <c r="DE239" s="206"/>
      <c r="DF239" s="206"/>
      <c r="DG239" s="206"/>
      <c r="DH239" s="206"/>
      <c r="DI239" s="206"/>
    </row>
    <row r="240" spans="1:113" ht="13.5" thickBot="1">
      <c r="A240" s="35"/>
      <c r="B240" s="130" t="s">
        <v>260</v>
      </c>
      <c r="C240" s="448">
        <f>+sum!H240/население!F240</f>
        <v>28.526293195964801</v>
      </c>
      <c r="D240" s="448">
        <f>+sum!I240/население!G240</f>
        <v>34.793225592207214</v>
      </c>
      <c r="E240" s="448">
        <f>+sum!J240/население!H240</f>
        <v>46.867303845298956</v>
      </c>
      <c r="F240" s="448">
        <f>+sum!K240/население!I240</f>
        <v>35.369545859305433</v>
      </c>
      <c r="G240" s="448">
        <f>+sum!L240/население!J240</f>
        <v>33.134991119005328</v>
      </c>
      <c r="H240" s="448">
        <f>+sum!M240/население!K240</f>
        <v>18.507396776330317</v>
      </c>
      <c r="I240" s="448">
        <f>+sum!N240/население!L240</f>
        <v>25.220922533657028</v>
      </c>
      <c r="J240" s="448">
        <f>+sum!O240/население!M240</f>
        <v>21.230271957200177</v>
      </c>
      <c r="K240" s="448"/>
      <c r="L240" s="300">
        <f t="shared" si="24"/>
        <v>121.96896860447646</v>
      </c>
      <c r="M240" s="37">
        <f t="shared" si="24"/>
        <v>164.29510670502606</v>
      </c>
      <c r="N240" s="37">
        <f t="shared" si="24"/>
        <v>123.98928110403298</v>
      </c>
      <c r="O240" s="315">
        <f t="shared" si="24"/>
        <v>116.15596492464171</v>
      </c>
      <c r="P240" s="306">
        <f t="shared" si="22"/>
        <v>64.878379567900851</v>
      </c>
      <c r="Q240" s="306">
        <f t="shared" si="22"/>
        <v>88.412898095097276</v>
      </c>
      <c r="R240" s="300">
        <f t="shared" si="25"/>
        <v>45.353826228930465</v>
      </c>
      <c r="S240" s="37">
        <f t="shared" si="25"/>
        <v>50.559559771617998</v>
      </c>
      <c r="T240" s="37">
        <f t="shared" si="25"/>
        <v>73.829384746248707</v>
      </c>
      <c r="U240" s="37">
        <f t="shared" si="25"/>
        <v>47.558553432296506</v>
      </c>
      <c r="V240" s="315">
        <f t="shared" si="25"/>
        <v>47.318446575693073</v>
      </c>
      <c r="W240" s="334">
        <f t="shared" si="23"/>
        <v>28.361956774323133</v>
      </c>
      <c r="X240" s="325"/>
      <c r="Y240" s="327"/>
      <c r="Z240" s="327"/>
      <c r="AA240" s="327"/>
      <c r="AB240" s="329"/>
      <c r="AC240" s="345"/>
      <c r="AD240" s="329"/>
      <c r="AE240" s="345"/>
      <c r="AF240" s="345"/>
      <c r="AG240" s="345"/>
      <c r="AH240" s="345"/>
      <c r="AI240" s="345"/>
      <c r="AJ240" s="345"/>
      <c r="AK240" s="345"/>
      <c r="AL240" s="345"/>
      <c r="AM240" s="345"/>
      <c r="AN240" s="345"/>
      <c r="AO240" s="345"/>
      <c r="AP240" s="345"/>
      <c r="AQ240" s="345"/>
      <c r="AR240" s="292"/>
      <c r="AS240" s="292"/>
      <c r="AT240" s="345"/>
      <c r="AU240" s="345"/>
      <c r="AV240" s="345"/>
      <c r="AW240" s="345"/>
      <c r="AX240" s="292"/>
      <c r="AY240" s="292"/>
      <c r="AZ240" s="345"/>
      <c r="BA240" s="345"/>
      <c r="BB240" s="46"/>
      <c r="BC240" s="46"/>
      <c r="BD240" s="292"/>
      <c r="BE240" s="292"/>
      <c r="BF240" s="46"/>
      <c r="BG240" s="6"/>
      <c r="BH240" s="46"/>
      <c r="BI240" s="292"/>
      <c r="BJ240" s="292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  <c r="BZ240" s="206"/>
      <c r="CA240" s="206"/>
      <c r="CB240" s="206"/>
      <c r="CC240" s="206"/>
      <c r="CD240" s="206"/>
      <c r="CE240" s="206"/>
      <c r="CF240" s="206"/>
      <c r="CG240" s="206"/>
      <c r="CH240" s="206"/>
      <c r="CI240" s="206"/>
      <c r="CJ240" s="206"/>
      <c r="CK240" s="206"/>
      <c r="CL240" s="206"/>
      <c r="CM240" s="206"/>
      <c r="CN240" s="206"/>
      <c r="CO240" s="206"/>
      <c r="CP240" s="206"/>
      <c r="CQ240" s="206"/>
      <c r="CR240" s="206"/>
      <c r="CS240" s="206"/>
      <c r="CT240" s="206"/>
      <c r="CU240" s="206"/>
      <c r="CV240" s="206"/>
      <c r="CW240" s="206"/>
      <c r="CX240" s="206"/>
      <c r="CY240" s="206"/>
      <c r="CZ240" s="206"/>
      <c r="DA240" s="206"/>
      <c r="DB240" s="206"/>
      <c r="DC240" s="206"/>
      <c r="DD240" s="206"/>
      <c r="DE240" s="206"/>
      <c r="DF240" s="206"/>
      <c r="DG240" s="206"/>
      <c r="DH240" s="206"/>
      <c r="DI240" s="206"/>
    </row>
    <row r="241" spans="1:113" ht="13.5" thickBot="1">
      <c r="A241" s="35"/>
      <c r="B241" s="130" t="s">
        <v>261</v>
      </c>
      <c r="C241" s="448">
        <f>+sum!H241/население!F241</f>
        <v>43.905393457117597</v>
      </c>
      <c r="D241" s="448">
        <f>+sum!I241/население!G241</f>
        <v>74.022667665792426</v>
      </c>
      <c r="E241" s="448">
        <f>+sum!J241/население!H241</f>
        <v>57.893936513970729</v>
      </c>
      <c r="F241" s="448">
        <f>+sum!K241/население!I241</f>
        <v>79.882409731608419</v>
      </c>
      <c r="G241" s="448">
        <f>+sum!L241/население!J241</f>
        <v>91.562219183434266</v>
      </c>
      <c r="H241" s="448">
        <f>+sum!M241/население!K241</f>
        <v>85.113282020919669</v>
      </c>
      <c r="I241" s="448">
        <f>+sum!N241/население!L241</f>
        <v>79.072416598860869</v>
      </c>
      <c r="J241" s="448">
        <f>+sum!O241/население!M241</f>
        <v>104.37536291995023</v>
      </c>
      <c r="K241" s="448"/>
      <c r="L241" s="300">
        <f t="shared" si="24"/>
        <v>168.59584173431989</v>
      </c>
      <c r="M241" s="37">
        <f t="shared" si="24"/>
        <v>131.86064844292022</v>
      </c>
      <c r="N241" s="37">
        <f t="shared" si="24"/>
        <v>181.94213385111689</v>
      </c>
      <c r="O241" s="315">
        <f t="shared" si="24"/>
        <v>208.54435406179221</v>
      </c>
      <c r="P241" s="306">
        <f t="shared" si="22"/>
        <v>193.85609675505998</v>
      </c>
      <c r="Q241" s="306">
        <f t="shared" si="22"/>
        <v>180.09727364381988</v>
      </c>
      <c r="R241" s="300">
        <f t="shared" si="25"/>
        <v>69.804989091558838</v>
      </c>
      <c r="S241" s="37">
        <f t="shared" si="25"/>
        <v>107.56557998294596</v>
      </c>
      <c r="T241" s="37">
        <f t="shared" si="25"/>
        <v>91.199479438234732</v>
      </c>
      <c r="U241" s="37">
        <f t="shared" si="25"/>
        <v>107.41138341536811</v>
      </c>
      <c r="V241" s="315">
        <f t="shared" si="25"/>
        <v>130.7554893020081</v>
      </c>
      <c r="W241" s="334">
        <f t="shared" si="23"/>
        <v>130.43321298894995</v>
      </c>
      <c r="X241" s="325"/>
      <c r="Y241" s="327"/>
      <c r="Z241" s="327"/>
      <c r="AA241" s="327"/>
      <c r="AB241" s="329"/>
      <c r="AC241" s="345"/>
      <c r="AD241" s="329"/>
      <c r="AE241" s="345"/>
      <c r="AF241" s="345"/>
      <c r="AG241" s="345"/>
      <c r="AH241" s="345"/>
      <c r="AI241" s="345"/>
      <c r="AJ241" s="345"/>
      <c r="AK241" s="345"/>
      <c r="AL241" s="345"/>
      <c r="AM241" s="345"/>
      <c r="AN241" s="345"/>
      <c r="AO241" s="345"/>
      <c r="AP241" s="345"/>
      <c r="AQ241" s="345"/>
      <c r="AR241" s="292"/>
      <c r="AS241" s="292"/>
      <c r="AT241" s="345"/>
      <c r="AU241" s="345"/>
      <c r="AV241" s="345"/>
      <c r="AW241" s="345"/>
      <c r="AX241" s="292"/>
      <c r="AY241" s="292"/>
      <c r="AZ241" s="345"/>
      <c r="BA241" s="345"/>
      <c r="BB241" s="46"/>
      <c r="BC241" s="46"/>
      <c r="BD241" s="292"/>
      <c r="BE241" s="292"/>
      <c r="BF241" s="46"/>
      <c r="BG241" s="6"/>
      <c r="BH241" s="46"/>
      <c r="BI241" s="292"/>
      <c r="BJ241" s="292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  <c r="BZ241" s="206"/>
      <c r="CA241" s="206"/>
      <c r="CB241" s="206"/>
      <c r="CC241" s="206"/>
      <c r="CD241" s="206"/>
      <c r="CE241" s="206"/>
      <c r="CF241" s="206"/>
      <c r="CG241" s="206"/>
      <c r="CH241" s="206"/>
      <c r="CI241" s="206"/>
      <c r="CJ241" s="206"/>
      <c r="CK241" s="206"/>
      <c r="CL241" s="206"/>
      <c r="CM241" s="206"/>
      <c r="CN241" s="206"/>
      <c r="CO241" s="206"/>
      <c r="CP241" s="206"/>
      <c r="CQ241" s="206"/>
      <c r="CR241" s="206"/>
      <c r="CS241" s="206"/>
      <c r="CT241" s="206"/>
      <c r="CU241" s="206"/>
      <c r="CV241" s="206"/>
      <c r="CW241" s="206"/>
      <c r="CX241" s="206"/>
      <c r="CY241" s="206"/>
      <c r="CZ241" s="206"/>
      <c r="DA241" s="206"/>
      <c r="DB241" s="206"/>
      <c r="DC241" s="206"/>
      <c r="DD241" s="206"/>
      <c r="DE241" s="206"/>
      <c r="DF241" s="206"/>
      <c r="DG241" s="206"/>
      <c r="DH241" s="206"/>
      <c r="DI241" s="206"/>
    </row>
    <row r="242" spans="1:113" ht="13.5" thickBot="1">
      <c r="A242" s="35"/>
      <c r="B242" s="130" t="s">
        <v>262</v>
      </c>
      <c r="C242" s="448">
        <f>+sum!H242/население!F242</f>
        <v>74.728701869239387</v>
      </c>
      <c r="D242" s="448">
        <f>+sum!I242/население!G242</f>
        <v>102.84395855286266</v>
      </c>
      <c r="E242" s="448">
        <f>+sum!J242/население!H242</f>
        <v>85.384456095519226</v>
      </c>
      <c r="F242" s="448">
        <f>+sum!K242/население!I242</f>
        <v>95.530483749390328</v>
      </c>
      <c r="G242" s="448">
        <f>+sum!L242/население!J242</f>
        <v>126.58390907064855</v>
      </c>
      <c r="H242" s="448">
        <f>+sum!M242/население!K242</f>
        <v>94.853225806451618</v>
      </c>
      <c r="I242" s="448">
        <f>+sum!N242/население!L242</f>
        <v>80.808034705589947</v>
      </c>
      <c r="J242" s="448">
        <f>+sum!O242/население!M242</f>
        <v>95.178078459861965</v>
      </c>
      <c r="K242" s="448"/>
      <c r="L242" s="300">
        <f t="shared" si="24"/>
        <v>137.62310327940591</v>
      </c>
      <c r="M242" s="37">
        <f t="shared" si="24"/>
        <v>114.25925241539096</v>
      </c>
      <c r="N242" s="37">
        <f t="shared" si="24"/>
        <v>127.83640202468656</v>
      </c>
      <c r="O242" s="315">
        <f t="shared" si="24"/>
        <v>169.39128595080592</v>
      </c>
      <c r="P242" s="306">
        <f t="shared" si="22"/>
        <v>126.93011310757976</v>
      </c>
      <c r="Q242" s="306">
        <f t="shared" si="22"/>
        <v>108.13520465936664</v>
      </c>
      <c r="R242" s="300">
        <f t="shared" si="25"/>
        <v>118.81082956023393</v>
      </c>
      <c r="S242" s="37">
        <f t="shared" si="25"/>
        <v>149.44705991179711</v>
      </c>
      <c r="T242" s="37">
        <f t="shared" si="25"/>
        <v>134.5048966595842</v>
      </c>
      <c r="U242" s="37">
        <f t="shared" si="25"/>
        <v>128.45207665037663</v>
      </c>
      <c r="V242" s="315">
        <f t="shared" si="25"/>
        <v>180.76823733525353</v>
      </c>
      <c r="W242" s="334">
        <f t="shared" si="23"/>
        <v>145.35934592747813</v>
      </c>
      <c r="X242" s="325"/>
      <c r="Y242" s="327"/>
      <c r="Z242" s="327"/>
      <c r="AA242" s="327"/>
      <c r="AB242" s="329"/>
      <c r="AC242" s="345"/>
      <c r="AD242" s="329"/>
      <c r="AE242" s="345"/>
      <c r="AF242" s="345"/>
      <c r="AG242" s="345"/>
      <c r="AH242" s="345"/>
      <c r="AI242" s="345"/>
      <c r="AJ242" s="345"/>
      <c r="AK242" s="345"/>
      <c r="AL242" s="345"/>
      <c r="AM242" s="345"/>
      <c r="AN242" s="345"/>
      <c r="AO242" s="345"/>
      <c r="AP242" s="345"/>
      <c r="AQ242" s="345"/>
      <c r="AR242" s="292"/>
      <c r="AS242" s="292"/>
      <c r="AT242" s="345"/>
      <c r="AU242" s="345"/>
      <c r="AV242" s="345"/>
      <c r="AW242" s="345"/>
      <c r="AX242" s="292"/>
      <c r="AY242" s="292"/>
      <c r="AZ242" s="345"/>
      <c r="BA242" s="345"/>
      <c r="BB242" s="46"/>
      <c r="BC242" s="46"/>
      <c r="BD242" s="292"/>
      <c r="BE242" s="292"/>
      <c r="BF242" s="46"/>
      <c r="BG242" s="6"/>
      <c r="BH242" s="46"/>
      <c r="BI242" s="292"/>
      <c r="BJ242" s="292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  <c r="BZ242" s="206"/>
      <c r="CA242" s="206"/>
      <c r="CB242" s="206"/>
      <c r="CC242" s="206"/>
      <c r="CD242" s="206"/>
      <c r="CE242" s="206"/>
      <c r="CF242" s="206"/>
      <c r="CG242" s="206"/>
      <c r="CH242" s="206"/>
      <c r="CI242" s="206"/>
      <c r="CJ242" s="206"/>
      <c r="CK242" s="206"/>
      <c r="CL242" s="206"/>
      <c r="CM242" s="206"/>
      <c r="CN242" s="206"/>
      <c r="CO242" s="206"/>
      <c r="CP242" s="206"/>
      <c r="CQ242" s="206"/>
      <c r="CR242" s="206"/>
      <c r="CS242" s="206"/>
      <c r="CT242" s="206"/>
      <c r="CU242" s="206"/>
      <c r="CV242" s="206"/>
      <c r="CW242" s="206"/>
      <c r="CX242" s="206"/>
      <c r="CY242" s="206"/>
      <c r="CZ242" s="206"/>
      <c r="DA242" s="206"/>
      <c r="DB242" s="206"/>
      <c r="DC242" s="206"/>
      <c r="DD242" s="206"/>
      <c r="DE242" s="206"/>
      <c r="DF242" s="206"/>
      <c r="DG242" s="206"/>
      <c r="DH242" s="206"/>
      <c r="DI242" s="206"/>
    </row>
    <row r="243" spans="1:113" ht="13.5" thickBot="1">
      <c r="A243" s="35"/>
      <c r="B243" s="130" t="s">
        <v>263</v>
      </c>
      <c r="C243" s="448">
        <f>+sum!H243/население!F243</f>
        <v>26.590529467381028</v>
      </c>
      <c r="D243" s="448">
        <f>+sum!I243/население!G243</f>
        <v>28.864518277958197</v>
      </c>
      <c r="E243" s="448">
        <f>+sum!J243/население!H243</f>
        <v>28.304530907865924</v>
      </c>
      <c r="F243" s="448">
        <f>+sum!K243/население!I243</f>
        <v>30.832055867824902</v>
      </c>
      <c r="G243" s="448">
        <f>+sum!L243/население!J243</f>
        <v>37.369379477000088</v>
      </c>
      <c r="H243" s="448">
        <f>+sum!M243/население!K243</f>
        <v>34.870408870408873</v>
      </c>
      <c r="I243" s="448">
        <f>+sum!N243/население!L243</f>
        <v>37.564421987978044</v>
      </c>
      <c r="J243" s="448">
        <f>+sum!O243/население!M243</f>
        <v>48.797694013303769</v>
      </c>
      <c r="K243" s="448"/>
      <c r="L243" s="300">
        <f t="shared" si="24"/>
        <v>108.55187488224595</v>
      </c>
      <c r="M243" s="37">
        <f t="shared" si="24"/>
        <v>106.44590940766143</v>
      </c>
      <c r="N243" s="37">
        <f t="shared" si="24"/>
        <v>115.95126718197551</v>
      </c>
      <c r="O243" s="315">
        <f t="shared" si="24"/>
        <v>140.53642490587345</v>
      </c>
      <c r="P243" s="306">
        <f t="shared" si="22"/>
        <v>131.13845255764798</v>
      </c>
      <c r="Q243" s="306">
        <f t="shared" si="22"/>
        <v>141.26992858137271</v>
      </c>
      <c r="R243" s="300">
        <f t="shared" si="25"/>
        <v>42.27616411688031</v>
      </c>
      <c r="S243" s="37">
        <f t="shared" si="25"/>
        <v>41.944295543562674</v>
      </c>
      <c r="T243" s="37">
        <f t="shared" si="25"/>
        <v>44.587717470513944</v>
      </c>
      <c r="U243" s="37">
        <f t="shared" si="25"/>
        <v>41.457359454100057</v>
      </c>
      <c r="V243" s="315">
        <f t="shared" si="25"/>
        <v>53.365367746696137</v>
      </c>
      <c r="W243" s="334">
        <f t="shared" si="23"/>
        <v>53.437716878170797</v>
      </c>
      <c r="X243" s="325"/>
      <c r="Y243" s="327"/>
      <c r="Z243" s="327"/>
      <c r="AA243" s="327"/>
      <c r="AB243" s="329"/>
      <c r="AC243" s="345"/>
      <c r="AD243" s="329"/>
      <c r="AE243" s="345"/>
      <c r="AF243" s="345"/>
      <c r="AG243" s="345"/>
      <c r="AH243" s="345"/>
      <c r="AI243" s="345"/>
      <c r="AJ243" s="345"/>
      <c r="AK243" s="345"/>
      <c r="AL243" s="345"/>
      <c r="AM243" s="345"/>
      <c r="AN243" s="345"/>
      <c r="AO243" s="345"/>
      <c r="AP243" s="345"/>
      <c r="AQ243" s="345"/>
      <c r="AR243" s="292"/>
      <c r="AS243" s="292"/>
      <c r="AT243" s="345"/>
      <c r="AU243" s="345"/>
      <c r="AV243" s="345"/>
      <c r="AW243" s="345"/>
      <c r="AX243" s="292"/>
      <c r="AY243" s="292"/>
      <c r="AZ243" s="345"/>
      <c r="BA243" s="345"/>
      <c r="BB243" s="46"/>
      <c r="BC243" s="46"/>
      <c r="BD243" s="292"/>
      <c r="BE243" s="292"/>
      <c r="BF243" s="46"/>
      <c r="BG243" s="6"/>
      <c r="BH243" s="46"/>
      <c r="BI243" s="292"/>
      <c r="BJ243" s="292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  <c r="BZ243" s="206"/>
      <c r="CA243" s="206"/>
      <c r="CB243" s="206"/>
      <c r="CC243" s="206"/>
      <c r="CD243" s="206"/>
      <c r="CE243" s="206"/>
      <c r="CF243" s="206"/>
      <c r="CG243" s="206"/>
      <c r="CH243" s="206"/>
      <c r="CI243" s="206"/>
      <c r="CJ243" s="206"/>
      <c r="CK243" s="206"/>
      <c r="CL243" s="206"/>
      <c r="CM243" s="206"/>
      <c r="CN243" s="206"/>
      <c r="CO243" s="206"/>
      <c r="CP243" s="206"/>
      <c r="CQ243" s="206"/>
      <c r="CR243" s="206"/>
      <c r="CS243" s="206"/>
      <c r="CT243" s="206"/>
      <c r="CU243" s="206"/>
      <c r="CV243" s="206"/>
      <c r="CW243" s="206"/>
      <c r="CX243" s="206"/>
      <c r="CY243" s="206"/>
      <c r="CZ243" s="206"/>
      <c r="DA243" s="206"/>
      <c r="DB243" s="206"/>
      <c r="DC243" s="206"/>
      <c r="DD243" s="206"/>
      <c r="DE243" s="206"/>
      <c r="DF243" s="206"/>
      <c r="DG243" s="206"/>
      <c r="DH243" s="206"/>
      <c r="DI243" s="206"/>
    </row>
    <row r="244" spans="1:113" ht="13.5" thickBot="1">
      <c r="A244" s="35"/>
      <c r="B244" s="130" t="s">
        <v>264</v>
      </c>
      <c r="C244" s="448">
        <f>+sum!H244/население!F244</f>
        <v>121.73424190800681</v>
      </c>
      <c r="D244" s="448">
        <f>+sum!I244/население!G244</f>
        <v>123.67033155815152</v>
      </c>
      <c r="E244" s="448">
        <f>+sum!J244/население!H244</f>
        <v>127.74027777777778</v>
      </c>
      <c r="F244" s="448">
        <f>+sum!K244/население!I244</f>
        <v>77.296680133497276</v>
      </c>
      <c r="G244" s="448">
        <f>+sum!L244/население!J244</f>
        <v>79.213469096105754</v>
      </c>
      <c r="H244" s="448">
        <f>+sum!M244/население!K244</f>
        <v>79.937284130158147</v>
      </c>
      <c r="I244" s="448">
        <f>+sum!N244/население!L244</f>
        <v>83.672625698324026</v>
      </c>
      <c r="J244" s="448">
        <f>+sum!O244/население!M244</f>
        <v>83.364772727272722</v>
      </c>
      <c r="K244" s="448"/>
      <c r="L244" s="300">
        <f t="shared" si="24"/>
        <v>101.59042322012223</v>
      </c>
      <c r="M244" s="37">
        <f t="shared" si="24"/>
        <v>104.933727582014</v>
      </c>
      <c r="N244" s="37">
        <f t="shared" si="24"/>
        <v>63.496251278181447</v>
      </c>
      <c r="O244" s="315">
        <f t="shared" si="24"/>
        <v>65.070819725452822</v>
      </c>
      <c r="P244" s="306">
        <f t="shared" si="22"/>
        <v>65.665405950912188</v>
      </c>
      <c r="Q244" s="306">
        <f t="shared" si="22"/>
        <v>68.733845454555407</v>
      </c>
      <c r="R244" s="300">
        <f t="shared" si="25"/>
        <v>193.54472786486389</v>
      </c>
      <c r="S244" s="37">
        <f t="shared" si="25"/>
        <v>179.71077455349885</v>
      </c>
      <c r="T244" s="37">
        <f t="shared" si="25"/>
        <v>201.22740891556998</v>
      </c>
      <c r="U244" s="37">
        <f t="shared" si="25"/>
        <v>103.93456299640064</v>
      </c>
      <c r="V244" s="315">
        <f t="shared" si="25"/>
        <v>113.12084835144248</v>
      </c>
      <c r="W244" s="334">
        <f t="shared" si="23"/>
        <v>122.5011720749347</v>
      </c>
      <c r="X244" s="325"/>
      <c r="Y244" s="327"/>
      <c r="Z244" s="327"/>
      <c r="AA244" s="327"/>
      <c r="AB244" s="329"/>
      <c r="AC244" s="345"/>
      <c r="AD244" s="329"/>
      <c r="AE244" s="345"/>
      <c r="AF244" s="345"/>
      <c r="AG244" s="345"/>
      <c r="AH244" s="345"/>
      <c r="AI244" s="345"/>
      <c r="AJ244" s="345"/>
      <c r="AK244" s="345"/>
      <c r="AL244" s="345"/>
      <c r="AM244" s="345"/>
      <c r="AN244" s="345"/>
      <c r="AO244" s="345"/>
      <c r="AP244" s="345"/>
      <c r="AQ244" s="345"/>
      <c r="AR244" s="292"/>
      <c r="AS244" s="292"/>
      <c r="AT244" s="345"/>
      <c r="AU244" s="345"/>
      <c r="AV244" s="345"/>
      <c r="AW244" s="345"/>
      <c r="AX244" s="292"/>
      <c r="AY244" s="292"/>
      <c r="AZ244" s="345"/>
      <c r="BA244" s="345"/>
      <c r="BB244" s="46"/>
      <c r="BC244" s="46"/>
      <c r="BD244" s="292"/>
      <c r="BE244" s="292"/>
      <c r="BF244" s="46"/>
      <c r="BG244" s="6"/>
      <c r="BH244" s="46"/>
      <c r="BI244" s="292"/>
      <c r="BJ244" s="292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  <c r="BZ244" s="206"/>
      <c r="CA244" s="206"/>
      <c r="CB244" s="206"/>
      <c r="CC244" s="206"/>
      <c r="CD244" s="206"/>
      <c r="CE244" s="206"/>
      <c r="CF244" s="206"/>
      <c r="CG244" s="206"/>
      <c r="CH244" s="206"/>
      <c r="CI244" s="206"/>
      <c r="CJ244" s="206"/>
      <c r="CK244" s="206"/>
      <c r="CL244" s="206"/>
      <c r="CM244" s="206"/>
      <c r="CN244" s="206"/>
      <c r="CO244" s="206"/>
      <c r="CP244" s="206"/>
      <c r="CQ244" s="206"/>
      <c r="CR244" s="206"/>
      <c r="CS244" s="206"/>
      <c r="CT244" s="206"/>
      <c r="CU244" s="206"/>
      <c r="CV244" s="206"/>
      <c r="CW244" s="206"/>
      <c r="CX244" s="206"/>
      <c r="CY244" s="206"/>
      <c r="CZ244" s="206"/>
      <c r="DA244" s="206"/>
      <c r="DB244" s="206"/>
      <c r="DC244" s="206"/>
      <c r="DD244" s="206"/>
      <c r="DE244" s="206"/>
      <c r="DF244" s="206"/>
      <c r="DG244" s="206"/>
      <c r="DH244" s="206"/>
      <c r="DI244" s="206"/>
    </row>
    <row r="245" spans="1:113" ht="13.5" thickBot="1">
      <c r="A245" s="35"/>
      <c r="B245" s="130" t="s">
        <v>265</v>
      </c>
      <c r="C245" s="448">
        <f>+sum!H245/население!F245</f>
        <v>24.206464166036103</v>
      </c>
      <c r="D245" s="448">
        <f>+sum!I245/население!G245</f>
        <v>28.56533754441374</v>
      </c>
      <c r="E245" s="448">
        <f>+sum!J245/население!H245</f>
        <v>27.308752117447771</v>
      </c>
      <c r="F245" s="448">
        <f>+sum!K245/население!I245</f>
        <v>34.428409541617086</v>
      </c>
      <c r="G245" s="448">
        <f>+sum!L245/население!J245</f>
        <v>40.585817705067548</v>
      </c>
      <c r="H245" s="448">
        <f>+sum!M245/население!K245</f>
        <v>45.283207724917567</v>
      </c>
      <c r="I245" s="448">
        <f>+sum!N245/население!L245</f>
        <v>55.322388756050621</v>
      </c>
      <c r="J245" s="448">
        <f>+sum!O245/население!M245</f>
        <v>45.638691489986492</v>
      </c>
      <c r="K245" s="448"/>
      <c r="L245" s="300">
        <f t="shared" si="24"/>
        <v>118.00706352022092</v>
      </c>
      <c r="M245" s="37">
        <f t="shared" si="24"/>
        <v>112.81594837698132</v>
      </c>
      <c r="N245" s="37">
        <f t="shared" si="24"/>
        <v>142.2281639543346</v>
      </c>
      <c r="O245" s="315">
        <f t="shared" si="24"/>
        <v>167.66520474317429</v>
      </c>
      <c r="P245" s="306">
        <f t="shared" si="22"/>
        <v>187.07072381291471</v>
      </c>
      <c r="Q245" s="306">
        <f t="shared" si="22"/>
        <v>228.54386488082397</v>
      </c>
      <c r="R245" s="300">
        <f t="shared" si="25"/>
        <v>38.485749335231937</v>
      </c>
      <c r="S245" s="37">
        <f t="shared" si="25"/>
        <v>41.509542917938177</v>
      </c>
      <c r="T245" s="37">
        <f t="shared" si="25"/>
        <v>43.01908156855113</v>
      </c>
      <c r="U245" s="37">
        <f t="shared" si="25"/>
        <v>46.293083922738745</v>
      </c>
      <c r="V245" s="315">
        <f t="shared" si="25"/>
        <v>57.95860454317534</v>
      </c>
      <c r="W245" s="334">
        <f t="shared" si="23"/>
        <v>69.394977349778571</v>
      </c>
      <c r="X245" s="325"/>
      <c r="Y245" s="327"/>
      <c r="Z245" s="327"/>
      <c r="AA245" s="327"/>
      <c r="AB245" s="329"/>
      <c r="AC245" s="345"/>
      <c r="AD245" s="329"/>
      <c r="AE245" s="345"/>
      <c r="AF245" s="345"/>
      <c r="AG245" s="345"/>
      <c r="AH245" s="345"/>
      <c r="AI245" s="345"/>
      <c r="AJ245" s="345"/>
      <c r="AK245" s="345"/>
      <c r="AL245" s="345"/>
      <c r="AM245" s="345"/>
      <c r="AN245" s="345"/>
      <c r="AO245" s="345"/>
      <c r="AP245" s="345"/>
      <c r="AQ245" s="345"/>
      <c r="AR245" s="292"/>
      <c r="AS245" s="292"/>
      <c r="AT245" s="345"/>
      <c r="AU245" s="345"/>
      <c r="AV245" s="345"/>
      <c r="AW245" s="345"/>
      <c r="AX245" s="292"/>
      <c r="AY245" s="292"/>
      <c r="AZ245" s="345"/>
      <c r="BA245" s="345"/>
      <c r="BB245" s="46"/>
      <c r="BC245" s="46"/>
      <c r="BD245" s="292"/>
      <c r="BE245" s="292"/>
      <c r="BF245" s="46"/>
      <c r="BG245" s="6"/>
      <c r="BH245" s="46"/>
      <c r="BI245" s="292"/>
      <c r="BJ245" s="292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  <c r="BZ245" s="206"/>
      <c r="CA245" s="206"/>
      <c r="CB245" s="206"/>
      <c r="CC245" s="206"/>
      <c r="CD245" s="206"/>
      <c r="CE245" s="206"/>
      <c r="CF245" s="206"/>
      <c r="CG245" s="206"/>
      <c r="CH245" s="206"/>
      <c r="CI245" s="206"/>
      <c r="CJ245" s="206"/>
      <c r="CK245" s="206"/>
      <c r="CL245" s="206"/>
      <c r="CM245" s="206"/>
      <c r="CN245" s="206"/>
      <c r="CO245" s="206"/>
      <c r="CP245" s="206"/>
      <c r="CQ245" s="206"/>
      <c r="CR245" s="206"/>
      <c r="CS245" s="206"/>
      <c r="CT245" s="206"/>
      <c r="CU245" s="206"/>
      <c r="CV245" s="206"/>
      <c r="CW245" s="206"/>
      <c r="CX245" s="206"/>
      <c r="CY245" s="206"/>
      <c r="CZ245" s="206"/>
      <c r="DA245" s="206"/>
      <c r="DB245" s="206"/>
      <c r="DC245" s="206"/>
      <c r="DD245" s="206"/>
      <c r="DE245" s="206"/>
      <c r="DF245" s="206"/>
      <c r="DG245" s="206"/>
      <c r="DH245" s="206"/>
      <c r="DI245" s="206"/>
    </row>
    <row r="246" spans="1:113" ht="13.5" thickBot="1">
      <c r="A246" s="35"/>
      <c r="B246" s="130" t="s">
        <v>266</v>
      </c>
      <c r="C246" s="448">
        <f>+sum!H246/население!F246</f>
        <v>48.801756587202007</v>
      </c>
      <c r="D246" s="448">
        <f>+sum!I246/население!G246</f>
        <v>35.601088321473419</v>
      </c>
      <c r="E246" s="448">
        <f>+sum!J246/население!H246</f>
        <v>50.492524562152923</v>
      </c>
      <c r="F246" s="448">
        <f>+sum!K246/население!I246</f>
        <v>55.944758590691606</v>
      </c>
      <c r="G246" s="448">
        <f>+sum!L246/население!J246</f>
        <v>48.784860557768923</v>
      </c>
      <c r="H246" s="448">
        <f>+sum!M246/население!K246</f>
        <v>67.866091693145705</v>
      </c>
      <c r="I246" s="448">
        <f>+sum!N246/население!L246</f>
        <v>96.180796252927394</v>
      </c>
      <c r="J246" s="448">
        <f>+sum!O246/население!M246</f>
        <v>104.27224627224628</v>
      </c>
      <c r="K246" s="448"/>
      <c r="L246" s="300">
        <f t="shared" si="24"/>
        <v>72.950423941931646</v>
      </c>
      <c r="M246" s="37">
        <f t="shared" si="24"/>
        <v>103.46456376407221</v>
      </c>
      <c r="N246" s="37">
        <f t="shared" si="24"/>
        <v>114.63677232750022</v>
      </c>
      <c r="O246" s="315">
        <f t="shared" si="24"/>
        <v>99.965378235099195</v>
      </c>
      <c r="P246" s="306">
        <f t="shared" si="22"/>
        <v>139.0648542985914</v>
      </c>
      <c r="Q246" s="306">
        <f t="shared" si="22"/>
        <v>197.08470141042071</v>
      </c>
      <c r="R246" s="300">
        <f t="shared" si="25"/>
        <v>77.589694977811291</v>
      </c>
      <c r="S246" s="37">
        <f t="shared" si="25"/>
        <v>51.733500481407937</v>
      </c>
      <c r="T246" s="37">
        <f t="shared" si="25"/>
        <v>79.540142420258363</v>
      </c>
      <c r="U246" s="37">
        <f t="shared" si="25"/>
        <v>75.224369610964075</v>
      </c>
      <c r="V246" s="315">
        <f t="shared" si="25"/>
        <v>69.6672532584859</v>
      </c>
      <c r="W246" s="334">
        <f t="shared" si="23"/>
        <v>104.002479781757</v>
      </c>
      <c r="X246" s="325"/>
      <c r="Y246" s="327"/>
      <c r="Z246" s="327"/>
      <c r="AA246" s="327"/>
      <c r="AB246" s="329"/>
      <c r="AC246" s="345"/>
      <c r="AD246" s="329"/>
      <c r="AE246" s="345"/>
      <c r="AF246" s="345"/>
      <c r="AG246" s="345"/>
      <c r="AH246" s="345"/>
      <c r="AI246" s="345"/>
      <c r="AJ246" s="345"/>
      <c r="AK246" s="345"/>
      <c r="AL246" s="345"/>
      <c r="AM246" s="345"/>
      <c r="AN246" s="345"/>
      <c r="AO246" s="345"/>
      <c r="AP246" s="345"/>
      <c r="AQ246" s="345"/>
      <c r="AR246" s="292"/>
      <c r="AS246" s="292"/>
      <c r="AT246" s="345"/>
      <c r="AU246" s="345"/>
      <c r="AV246" s="345"/>
      <c r="AW246" s="345"/>
      <c r="AX246" s="292"/>
      <c r="AY246" s="292"/>
      <c r="AZ246" s="345"/>
      <c r="BA246" s="345"/>
      <c r="BB246" s="46"/>
      <c r="BC246" s="46"/>
      <c r="BD246" s="292"/>
      <c r="BE246" s="292"/>
      <c r="BF246" s="46"/>
      <c r="BG246" s="6"/>
      <c r="BH246" s="46"/>
      <c r="BI246" s="292"/>
      <c r="BJ246" s="292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  <c r="BZ246" s="206"/>
      <c r="CA246" s="206"/>
      <c r="CB246" s="206"/>
      <c r="CC246" s="206"/>
      <c r="CD246" s="206"/>
      <c r="CE246" s="206"/>
      <c r="CF246" s="206"/>
      <c r="CG246" s="206"/>
      <c r="CH246" s="206"/>
      <c r="CI246" s="206"/>
      <c r="CJ246" s="206"/>
      <c r="CK246" s="206"/>
      <c r="CL246" s="206"/>
      <c r="CM246" s="206"/>
      <c r="CN246" s="206"/>
      <c r="CO246" s="206"/>
      <c r="CP246" s="206"/>
      <c r="CQ246" s="206"/>
      <c r="CR246" s="206"/>
      <c r="CS246" s="206"/>
      <c r="CT246" s="206"/>
      <c r="CU246" s="206"/>
      <c r="CV246" s="206"/>
      <c r="CW246" s="206"/>
      <c r="CX246" s="206"/>
      <c r="CY246" s="206"/>
      <c r="CZ246" s="206"/>
      <c r="DA246" s="206"/>
      <c r="DB246" s="206"/>
      <c r="DC246" s="206"/>
      <c r="DD246" s="206"/>
      <c r="DE246" s="206"/>
      <c r="DF246" s="206"/>
      <c r="DG246" s="206"/>
      <c r="DH246" s="206"/>
      <c r="DI246" s="206"/>
    </row>
    <row r="247" spans="1:113" ht="13.5" thickBot="1">
      <c r="A247" s="35"/>
      <c r="B247" s="130" t="s">
        <v>267</v>
      </c>
      <c r="C247" s="448">
        <f>+sum!H247/население!F247</f>
        <v>24.130036630036631</v>
      </c>
      <c r="D247" s="448">
        <f>+sum!I247/население!G247</f>
        <v>35.971023622047241</v>
      </c>
      <c r="E247" s="448">
        <f>+sum!J247/население!H247</f>
        <v>34.511787740749618</v>
      </c>
      <c r="F247" s="448">
        <f>+sum!K247/население!I247</f>
        <v>40.989208924949288</v>
      </c>
      <c r="G247" s="448">
        <f>+sum!L247/население!J247</f>
        <v>35.550450376001983</v>
      </c>
      <c r="H247" s="448">
        <f>+sum!M247/население!K247</f>
        <v>34.791084945332209</v>
      </c>
      <c r="I247" s="448">
        <f>+sum!N247/население!L247</f>
        <v>44.186341798215508</v>
      </c>
      <c r="J247" s="448">
        <f>+sum!O247/население!M247</f>
        <v>52.862592754255786</v>
      </c>
      <c r="K247" s="448"/>
      <c r="L247" s="300">
        <f t="shared" si="24"/>
        <v>149.0715665854861</v>
      </c>
      <c r="M247" s="37">
        <f t="shared" si="24"/>
        <v>143.0241829711521</v>
      </c>
      <c r="N247" s="37">
        <f t="shared" si="24"/>
        <v>169.86799296411621</v>
      </c>
      <c r="O247" s="315">
        <f t="shared" si="24"/>
        <v>147.32862167208413</v>
      </c>
      <c r="P247" s="306">
        <f t="shared" si="22"/>
        <v>144.18164994422304</v>
      </c>
      <c r="Q247" s="306">
        <f t="shared" si="22"/>
        <v>183.11759105750031</v>
      </c>
      <c r="R247" s="300">
        <f t="shared" si="25"/>
        <v>38.364237536870569</v>
      </c>
      <c r="S247" s="37">
        <f t="shared" si="25"/>
        <v>52.271069666864058</v>
      </c>
      <c r="T247" s="37">
        <f t="shared" si="25"/>
        <v>54.365919230240713</v>
      </c>
      <c r="U247" s="37">
        <f t="shared" si="25"/>
        <v>55.114857582823561</v>
      </c>
      <c r="V247" s="315">
        <f t="shared" si="25"/>
        <v>50.767844808439321</v>
      </c>
      <c r="W247" s="334">
        <f t="shared" si="23"/>
        <v>53.316155658006579</v>
      </c>
      <c r="X247" s="325"/>
      <c r="Y247" s="327"/>
      <c r="Z247" s="327"/>
      <c r="AA247" s="327"/>
      <c r="AB247" s="329"/>
      <c r="AC247" s="345"/>
      <c r="AD247" s="329"/>
      <c r="AE247" s="345"/>
      <c r="AF247" s="345"/>
      <c r="AG247" s="345"/>
      <c r="AH247" s="345"/>
      <c r="AI247" s="345"/>
      <c r="AJ247" s="345"/>
      <c r="AK247" s="345"/>
      <c r="AL247" s="345"/>
      <c r="AM247" s="345"/>
      <c r="AN247" s="345"/>
      <c r="AO247" s="345"/>
      <c r="AP247" s="345"/>
      <c r="AQ247" s="345"/>
      <c r="AR247" s="292"/>
      <c r="AS247" s="292"/>
      <c r="AT247" s="345"/>
      <c r="AU247" s="345"/>
      <c r="AV247" s="345"/>
      <c r="AW247" s="345"/>
      <c r="AX247" s="292"/>
      <c r="AY247" s="292"/>
      <c r="AZ247" s="345"/>
      <c r="BA247" s="345"/>
      <c r="BB247" s="46"/>
      <c r="BC247" s="46"/>
      <c r="BD247" s="292"/>
      <c r="BE247" s="292"/>
      <c r="BF247" s="46"/>
      <c r="BG247" s="6"/>
      <c r="BH247" s="46"/>
      <c r="BI247" s="292"/>
      <c r="BJ247" s="292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  <c r="BZ247" s="206"/>
      <c r="CA247" s="206"/>
      <c r="CB247" s="206"/>
      <c r="CC247" s="206"/>
      <c r="CD247" s="206"/>
      <c r="CE247" s="206"/>
      <c r="CF247" s="206"/>
      <c r="CG247" s="206"/>
      <c r="CH247" s="206"/>
      <c r="CI247" s="206"/>
      <c r="CJ247" s="206"/>
      <c r="CK247" s="206"/>
      <c r="CL247" s="206"/>
      <c r="CM247" s="206"/>
      <c r="CN247" s="206"/>
      <c r="CO247" s="206"/>
      <c r="CP247" s="206"/>
      <c r="CQ247" s="206"/>
      <c r="CR247" s="206"/>
      <c r="CS247" s="206"/>
      <c r="CT247" s="206"/>
      <c r="CU247" s="206"/>
      <c r="CV247" s="206"/>
      <c r="CW247" s="206"/>
      <c r="CX247" s="206"/>
      <c r="CY247" s="206"/>
      <c r="CZ247" s="206"/>
      <c r="DA247" s="206"/>
      <c r="DB247" s="206"/>
      <c r="DC247" s="206"/>
      <c r="DD247" s="206"/>
      <c r="DE247" s="206"/>
      <c r="DF247" s="206"/>
      <c r="DG247" s="206"/>
      <c r="DH247" s="206"/>
      <c r="DI247" s="206"/>
    </row>
    <row r="248" spans="1:113" ht="13.5" thickBot="1">
      <c r="A248" s="35"/>
      <c r="B248" s="130" t="s">
        <v>268</v>
      </c>
      <c r="C248" s="448">
        <f>+sum!H248/население!F248</f>
        <v>68.551125622959276</v>
      </c>
      <c r="D248" s="448">
        <f>+sum!I248/население!G248</f>
        <v>74.507265968232517</v>
      </c>
      <c r="E248" s="448">
        <f>+sum!J248/население!H248</f>
        <v>80.073587160662456</v>
      </c>
      <c r="F248" s="448">
        <f>+sum!K248/население!I248</f>
        <v>81.317246926347238</v>
      </c>
      <c r="G248" s="448">
        <f>+sum!L248/население!J248</f>
        <v>81.724818997972775</v>
      </c>
      <c r="H248" s="448">
        <f>+sum!M248/население!K248</f>
        <v>90.58903631284916</v>
      </c>
      <c r="I248" s="448">
        <f>+sum!N248/население!L248</f>
        <v>94.954165193825858</v>
      </c>
      <c r="J248" s="448">
        <f>+sum!O248/население!M248</f>
        <v>109.43387250237869</v>
      </c>
      <c r="K248" s="448"/>
      <c r="L248" s="300">
        <f t="shared" si="24"/>
        <v>108.68861056787431</v>
      </c>
      <c r="M248" s="37">
        <f t="shared" si="24"/>
        <v>116.80856650126844</v>
      </c>
      <c r="N248" s="37">
        <f t="shared" si="24"/>
        <v>118.6227741519569</v>
      </c>
      <c r="O248" s="315">
        <f t="shared" si="24"/>
        <v>119.21732612746673</v>
      </c>
      <c r="P248" s="306">
        <f t="shared" si="22"/>
        <v>132.14813832686198</v>
      </c>
      <c r="Q248" s="306">
        <f t="shared" si="22"/>
        <v>138.51583665611412</v>
      </c>
      <c r="R248" s="300">
        <f t="shared" si="25"/>
        <v>108.98912865906709</v>
      </c>
      <c r="S248" s="37">
        <f t="shared" si="25"/>
        <v>108.26977099773167</v>
      </c>
      <c r="T248" s="37">
        <f t="shared" si="25"/>
        <v>126.13876176898562</v>
      </c>
      <c r="U248" s="37">
        <f t="shared" si="25"/>
        <v>109.34069236561803</v>
      </c>
      <c r="V248" s="315">
        <f t="shared" si="25"/>
        <v>116.70718328473319</v>
      </c>
      <c r="W248" s="334">
        <f t="shared" si="23"/>
        <v>138.82462040358647</v>
      </c>
      <c r="X248" s="325"/>
      <c r="Y248" s="327"/>
      <c r="Z248" s="327"/>
      <c r="AA248" s="327"/>
      <c r="AB248" s="329"/>
      <c r="AC248" s="345"/>
      <c r="AD248" s="329"/>
      <c r="AE248" s="345"/>
      <c r="AF248" s="345"/>
      <c r="AG248" s="345"/>
      <c r="AH248" s="345"/>
      <c r="AI248" s="345"/>
      <c r="AJ248" s="345"/>
      <c r="AK248" s="345"/>
      <c r="AL248" s="345"/>
      <c r="AM248" s="345"/>
      <c r="AN248" s="345"/>
      <c r="AO248" s="345"/>
      <c r="AP248" s="345"/>
      <c r="AQ248" s="345"/>
      <c r="AR248" s="292"/>
      <c r="AS248" s="292"/>
      <c r="AT248" s="345"/>
      <c r="AU248" s="345"/>
      <c r="AV248" s="345"/>
      <c r="AW248" s="345"/>
      <c r="AX248" s="292"/>
      <c r="AY248" s="292"/>
      <c r="AZ248" s="345"/>
      <c r="BA248" s="345"/>
      <c r="BB248" s="46"/>
      <c r="BC248" s="46"/>
      <c r="BD248" s="292"/>
      <c r="BE248" s="292"/>
      <c r="BF248" s="46"/>
      <c r="BG248" s="6"/>
      <c r="BH248" s="46"/>
      <c r="BI248" s="292"/>
      <c r="BJ248" s="292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  <c r="BZ248" s="206"/>
      <c r="CA248" s="206"/>
      <c r="CB248" s="206"/>
      <c r="CC248" s="206"/>
      <c r="CD248" s="206"/>
      <c r="CE248" s="206"/>
      <c r="CF248" s="206"/>
      <c r="CG248" s="206"/>
      <c r="CH248" s="206"/>
      <c r="CI248" s="206"/>
      <c r="CJ248" s="206"/>
      <c r="CK248" s="206"/>
      <c r="CL248" s="206"/>
      <c r="CM248" s="206"/>
      <c r="CN248" s="206"/>
      <c r="CO248" s="206"/>
      <c r="CP248" s="206"/>
      <c r="CQ248" s="206"/>
      <c r="CR248" s="206"/>
      <c r="CS248" s="206"/>
      <c r="CT248" s="206"/>
      <c r="CU248" s="206"/>
      <c r="CV248" s="206"/>
      <c r="CW248" s="206"/>
      <c r="CX248" s="206"/>
      <c r="CY248" s="206"/>
      <c r="CZ248" s="206"/>
      <c r="DA248" s="206"/>
      <c r="DB248" s="206"/>
      <c r="DC248" s="206"/>
      <c r="DD248" s="206"/>
      <c r="DE248" s="206"/>
      <c r="DF248" s="206"/>
      <c r="DG248" s="206"/>
      <c r="DH248" s="206"/>
      <c r="DI248" s="206"/>
    </row>
    <row r="249" spans="1:113" ht="13.5" thickBot="1">
      <c r="A249" s="35"/>
      <c r="B249" s="130" t="s">
        <v>269</v>
      </c>
      <c r="C249" s="448">
        <f>+sum!H249/население!F249</f>
        <v>44.277488855869244</v>
      </c>
      <c r="D249" s="448">
        <f>+sum!I249/население!G249</f>
        <v>55.183844011142064</v>
      </c>
      <c r="E249" s="448">
        <f>+sum!J249/население!H249</f>
        <v>60.758816376165385</v>
      </c>
      <c r="F249" s="448">
        <f>+sum!K249/население!I249</f>
        <v>65.828677074774035</v>
      </c>
      <c r="G249" s="448">
        <f>+sum!L249/население!J249</f>
        <v>68.573038397328887</v>
      </c>
      <c r="H249" s="448">
        <f>+sum!M249/население!K249</f>
        <v>86.122940430925226</v>
      </c>
      <c r="I249" s="448">
        <f>+sum!N249/население!L249</f>
        <v>140.37295254094917</v>
      </c>
      <c r="J249" s="448">
        <f>+sum!O249/население!M249</f>
        <v>88.6785558938669</v>
      </c>
      <c r="K249" s="448"/>
      <c r="L249" s="300">
        <f t="shared" si="24"/>
        <v>124.63182858173114</v>
      </c>
      <c r="M249" s="37">
        <f t="shared" si="24"/>
        <v>137.22281445080515</v>
      </c>
      <c r="N249" s="37">
        <f t="shared" si="24"/>
        <v>148.67301370467862</v>
      </c>
      <c r="O249" s="315">
        <f t="shared" si="24"/>
        <v>154.87110983313843</v>
      </c>
      <c r="P249" s="306">
        <f t="shared" si="22"/>
        <v>194.5072827216332</v>
      </c>
      <c r="Q249" s="306">
        <f t="shared" si="22"/>
        <v>317.0300668989766</v>
      </c>
      <c r="R249" s="300">
        <f t="shared" si="25"/>
        <v>70.396581905235522</v>
      </c>
      <c r="S249" s="37">
        <f t="shared" si="25"/>
        <v>80.190060341340853</v>
      </c>
      <c r="T249" s="37">
        <f t="shared" si="25"/>
        <v>95.712483179519182</v>
      </c>
      <c r="U249" s="37">
        <f t="shared" si="25"/>
        <v>88.514471418195143</v>
      </c>
      <c r="V249" s="315">
        <f t="shared" si="25"/>
        <v>97.925774064138665</v>
      </c>
      <c r="W249" s="334">
        <f t="shared" si="23"/>
        <v>131.98048019932457</v>
      </c>
      <c r="X249" s="325"/>
      <c r="Y249" s="327"/>
      <c r="Z249" s="327"/>
      <c r="AA249" s="327"/>
      <c r="AB249" s="329"/>
      <c r="AC249" s="345"/>
      <c r="AD249" s="329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292"/>
      <c r="AS249" s="292"/>
      <c r="AT249" s="345"/>
      <c r="AU249" s="345"/>
      <c r="AV249" s="345"/>
      <c r="AW249" s="345"/>
      <c r="AX249" s="292"/>
      <c r="AY249" s="292"/>
      <c r="AZ249" s="345"/>
      <c r="BA249" s="345"/>
      <c r="BB249" s="46"/>
      <c r="BC249" s="46"/>
      <c r="BD249" s="292"/>
      <c r="BE249" s="292"/>
      <c r="BF249" s="46"/>
      <c r="BG249" s="6"/>
      <c r="BH249" s="46"/>
      <c r="BI249" s="292"/>
      <c r="BJ249" s="292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  <c r="BZ249" s="206"/>
      <c r="CA249" s="206"/>
      <c r="CB249" s="206"/>
      <c r="CC249" s="206"/>
      <c r="CD249" s="206"/>
      <c r="CE249" s="206"/>
      <c r="CF249" s="206"/>
      <c r="CG249" s="206"/>
      <c r="CH249" s="206"/>
      <c r="CI249" s="206"/>
      <c r="CJ249" s="206"/>
      <c r="CK249" s="206"/>
      <c r="CL249" s="206"/>
      <c r="CM249" s="206"/>
      <c r="CN249" s="206"/>
      <c r="CO249" s="206"/>
      <c r="CP249" s="206"/>
      <c r="CQ249" s="206"/>
      <c r="CR249" s="206"/>
      <c r="CS249" s="206"/>
      <c r="CT249" s="206"/>
      <c r="CU249" s="206"/>
      <c r="CV249" s="206"/>
      <c r="CW249" s="206"/>
      <c r="CX249" s="206"/>
      <c r="CY249" s="206"/>
      <c r="CZ249" s="206"/>
      <c r="DA249" s="206"/>
      <c r="DB249" s="206"/>
      <c r="DC249" s="206"/>
      <c r="DD249" s="206"/>
      <c r="DE249" s="206"/>
      <c r="DF249" s="206"/>
      <c r="DG249" s="206"/>
      <c r="DH249" s="206"/>
      <c r="DI249" s="206"/>
    </row>
    <row r="250" spans="1:113" ht="13.5" thickBot="1">
      <c r="A250" s="60"/>
      <c r="B250" s="130" t="s">
        <v>270</v>
      </c>
      <c r="C250" s="448">
        <f>+sum!H250/население!F250</f>
        <v>45.498773507767787</v>
      </c>
      <c r="D250" s="448">
        <f>+sum!I250/население!G250</f>
        <v>52.595816708983193</v>
      </c>
      <c r="E250" s="448">
        <f>+sum!J250/население!H250</f>
        <v>59.075067024128685</v>
      </c>
      <c r="F250" s="448">
        <f>+sum!K250/население!I250</f>
        <v>40.150689995071467</v>
      </c>
      <c r="G250" s="448">
        <f>+sum!L250/население!J250</f>
        <v>56.79086357947434</v>
      </c>
      <c r="H250" s="448">
        <f>+sum!M250/население!K250</f>
        <v>310.49832495812393</v>
      </c>
      <c r="I250" s="448">
        <f>+sum!N250/население!L250</f>
        <v>45.89344476364586</v>
      </c>
      <c r="J250" s="448">
        <f>+sum!O250/население!M250</f>
        <v>85.329790061121443</v>
      </c>
      <c r="K250" s="448"/>
      <c r="L250" s="300">
        <f t="shared" si="24"/>
        <v>115.5983176118006</v>
      </c>
      <c r="M250" s="37">
        <f t="shared" si="24"/>
        <v>129.83881205950107</v>
      </c>
      <c r="N250" s="37">
        <f t="shared" si="24"/>
        <v>88.245653453090839</v>
      </c>
      <c r="O250" s="315">
        <f t="shared" si="24"/>
        <v>124.81844938035245</v>
      </c>
      <c r="P250" s="306">
        <f t="shared" si="22"/>
        <v>682.43229656534379</v>
      </c>
      <c r="Q250" s="306">
        <f t="shared" si="22"/>
        <v>100.86743273598506</v>
      </c>
      <c r="R250" s="300">
        <f t="shared" si="25"/>
        <v>72.338296922246627</v>
      </c>
      <c r="S250" s="37">
        <f t="shared" si="25"/>
        <v>76.429284533782848</v>
      </c>
      <c r="T250" s="37">
        <f t="shared" si="25"/>
        <v>93.060097218976381</v>
      </c>
      <c r="U250" s="37">
        <f t="shared" si="25"/>
        <v>53.987369333773991</v>
      </c>
      <c r="V250" s="315">
        <f t="shared" si="25"/>
        <v>81.100231312013051</v>
      </c>
      <c r="W250" s="334">
        <f t="shared" si="23"/>
        <v>475.82813387481639</v>
      </c>
      <c r="X250" s="328"/>
      <c r="Y250" s="326"/>
      <c r="Z250" s="326"/>
      <c r="AA250" s="326"/>
      <c r="AB250" s="329"/>
      <c r="AC250" s="345"/>
      <c r="AD250" s="329"/>
      <c r="AE250" s="345"/>
      <c r="AF250" s="346"/>
      <c r="AG250" s="346"/>
      <c r="AH250" s="345"/>
      <c r="AI250" s="345"/>
      <c r="AJ250" s="346"/>
      <c r="AK250" s="346"/>
      <c r="AL250" s="345"/>
      <c r="AM250" s="345"/>
      <c r="AN250" s="346"/>
      <c r="AO250" s="346"/>
      <c r="AP250" s="345"/>
      <c r="AQ250" s="345"/>
      <c r="AR250" s="350"/>
      <c r="AS250" s="350"/>
      <c r="AT250" s="346"/>
      <c r="AU250" s="346"/>
      <c r="AV250" s="345"/>
      <c r="AW250" s="345"/>
      <c r="AX250" s="350"/>
      <c r="AY250" s="350"/>
      <c r="AZ250" s="64"/>
      <c r="BA250" s="346"/>
      <c r="BB250" s="46"/>
      <c r="BC250" s="46"/>
      <c r="BD250" s="350"/>
      <c r="BE250" s="350"/>
      <c r="BF250" s="46"/>
      <c r="BG250" s="65"/>
      <c r="BH250" s="64"/>
      <c r="BI250" s="350"/>
      <c r="BJ250" s="350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  <c r="BZ250" s="206"/>
      <c r="CA250" s="206"/>
      <c r="CB250" s="206"/>
      <c r="CC250" s="206"/>
      <c r="CD250" s="206"/>
      <c r="CE250" s="206"/>
      <c r="CF250" s="206"/>
      <c r="CG250" s="206"/>
      <c r="CH250" s="206"/>
      <c r="CI250" s="206"/>
      <c r="CJ250" s="206"/>
      <c r="CK250" s="206"/>
      <c r="CL250" s="206"/>
      <c r="CM250" s="206"/>
      <c r="CN250" s="206"/>
      <c r="CO250" s="206"/>
      <c r="CP250" s="206"/>
      <c r="CQ250" s="206"/>
      <c r="CR250" s="206"/>
      <c r="CS250" s="206"/>
      <c r="CT250" s="206"/>
      <c r="CU250" s="206"/>
      <c r="CV250" s="206"/>
      <c r="CW250" s="206"/>
      <c r="CX250" s="206"/>
      <c r="CY250" s="206"/>
      <c r="CZ250" s="206"/>
      <c r="DA250" s="206"/>
      <c r="DB250" s="206"/>
      <c r="DC250" s="206"/>
      <c r="DD250" s="206"/>
      <c r="DE250" s="206"/>
      <c r="DF250" s="206"/>
      <c r="DG250" s="206"/>
      <c r="DH250" s="206"/>
      <c r="DI250" s="206"/>
    </row>
    <row r="251" spans="1:113" ht="13.5" thickBot="1">
      <c r="A251" s="60"/>
      <c r="B251" s="130" t="s">
        <v>271</v>
      </c>
      <c r="C251" s="448">
        <f>+sum!H251/население!F251</f>
        <v>57.821448944666287</v>
      </c>
      <c r="D251" s="448">
        <f>+sum!I251/население!G251</f>
        <v>61.51250496228662</v>
      </c>
      <c r="E251" s="448">
        <f>+sum!J251/население!H251</f>
        <v>63.183218268720125</v>
      </c>
      <c r="F251" s="448">
        <f>+sum!K251/население!I251</f>
        <v>72.909248170326009</v>
      </c>
      <c r="G251" s="448">
        <f>+sum!L251/население!J251</f>
        <v>74.192904953145913</v>
      </c>
      <c r="H251" s="448">
        <f>+sum!M251/население!K251</f>
        <v>67.876593574706789</v>
      </c>
      <c r="I251" s="448">
        <f>+sum!N251/население!L251</f>
        <v>80.554852900742375</v>
      </c>
      <c r="J251" s="448">
        <f>+sum!O251/население!M251</f>
        <v>86.60257653414601</v>
      </c>
      <c r="K251" s="448"/>
      <c r="L251" s="300">
        <f t="shared" si="24"/>
        <v>106.38354120311406</v>
      </c>
      <c r="M251" s="37">
        <f t="shared" si="24"/>
        <v>109.272976416044</v>
      </c>
      <c r="N251" s="37">
        <f t="shared" si="24"/>
        <v>126.0937757545619</v>
      </c>
      <c r="O251" s="315">
        <f t="shared" si="24"/>
        <v>128.31381140958041</v>
      </c>
      <c r="P251" s="306">
        <f t="shared" si="22"/>
        <v>117.38999076218764</v>
      </c>
      <c r="Q251" s="306">
        <f t="shared" si="22"/>
        <v>139.31655877013978</v>
      </c>
      <c r="R251" s="300">
        <f t="shared" si="25"/>
        <v>91.930063598740759</v>
      </c>
      <c r="S251" s="37">
        <f t="shared" si="25"/>
        <v>89.386514713923191</v>
      </c>
      <c r="T251" s="37">
        <f t="shared" si="25"/>
        <v>99.531608356759591</v>
      </c>
      <c r="U251" s="37">
        <f t="shared" si="25"/>
        <v>98.035139851951385</v>
      </c>
      <c r="V251" s="315">
        <f t="shared" si="25"/>
        <v>105.95122831668033</v>
      </c>
      <c r="W251" s="334">
        <f t="shared" si="23"/>
        <v>104.01857355844987</v>
      </c>
      <c r="X251" s="328"/>
      <c r="Y251" s="326"/>
      <c r="Z251" s="326"/>
      <c r="AA251" s="326"/>
      <c r="AB251" s="329"/>
      <c r="AC251" s="345"/>
      <c r="AD251" s="329"/>
      <c r="AE251" s="345"/>
      <c r="AF251" s="346"/>
      <c r="AG251" s="346"/>
      <c r="AH251" s="345"/>
      <c r="AI251" s="345"/>
      <c r="AJ251" s="346"/>
      <c r="AK251" s="346"/>
      <c r="AL251" s="345"/>
      <c r="AM251" s="345"/>
      <c r="AN251" s="346"/>
      <c r="AO251" s="346"/>
      <c r="AP251" s="345"/>
      <c r="AQ251" s="345"/>
      <c r="AR251" s="350"/>
      <c r="AS251" s="350"/>
      <c r="AT251" s="346"/>
      <c r="AU251" s="346"/>
      <c r="AV251" s="345"/>
      <c r="AW251" s="345"/>
      <c r="AX251" s="350"/>
      <c r="AY251" s="350"/>
      <c r="AZ251" s="64"/>
      <c r="BA251" s="346"/>
      <c r="BB251" s="46"/>
      <c r="BC251" s="46"/>
      <c r="BD251" s="350"/>
      <c r="BE251" s="350"/>
      <c r="BF251" s="46"/>
      <c r="BG251" s="65"/>
      <c r="BH251" s="64"/>
      <c r="BI251" s="350"/>
      <c r="BJ251" s="350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  <c r="BZ251" s="206"/>
      <c r="CA251" s="206"/>
      <c r="CB251" s="206"/>
      <c r="CC251" s="206"/>
      <c r="CD251" s="206"/>
      <c r="CE251" s="206"/>
      <c r="CF251" s="206"/>
      <c r="CG251" s="206"/>
      <c r="CH251" s="206"/>
      <c r="CI251" s="206"/>
      <c r="CJ251" s="206"/>
      <c r="CK251" s="206"/>
      <c r="CL251" s="206"/>
      <c r="CM251" s="206"/>
      <c r="CN251" s="206"/>
      <c r="CO251" s="206"/>
      <c r="CP251" s="206"/>
      <c r="CQ251" s="206"/>
      <c r="CR251" s="206"/>
      <c r="CS251" s="206"/>
      <c r="CT251" s="206"/>
      <c r="CU251" s="206"/>
      <c r="CV251" s="206"/>
      <c r="CW251" s="206"/>
      <c r="CX251" s="206"/>
      <c r="CY251" s="206"/>
      <c r="CZ251" s="206"/>
      <c r="DA251" s="206"/>
      <c r="DB251" s="206"/>
      <c r="DC251" s="206"/>
      <c r="DD251" s="206"/>
      <c r="DE251" s="206"/>
      <c r="DF251" s="206"/>
      <c r="DG251" s="206"/>
      <c r="DH251" s="206"/>
      <c r="DI251" s="206"/>
    </row>
    <row r="252" spans="1:113" ht="13.5" thickBot="1">
      <c r="A252" s="35"/>
      <c r="B252" s="130" t="s">
        <v>272</v>
      </c>
      <c r="C252" s="448">
        <f>+sum!H252/население!F252</f>
        <v>51.342652367526547</v>
      </c>
      <c r="D252" s="448">
        <f>+sum!I252/население!G252</f>
        <v>57.590688600653799</v>
      </c>
      <c r="E252" s="448">
        <f>+sum!J252/население!H252</f>
        <v>48.527427734114823</v>
      </c>
      <c r="F252" s="448">
        <f>+sum!K252/население!I252</f>
        <v>53.009798907044981</v>
      </c>
      <c r="G252" s="448">
        <f>+sum!L252/население!J252</f>
        <v>52.36465427995423</v>
      </c>
      <c r="H252" s="448">
        <f>+sum!M252/население!K252</f>
        <v>52.335293309520537</v>
      </c>
      <c r="I252" s="448">
        <f>+sum!N252/население!L252</f>
        <v>61.406874634105542</v>
      </c>
      <c r="J252" s="448">
        <f>+sum!O252/население!M252</f>
        <v>65.066612074320886</v>
      </c>
      <c r="K252" s="448"/>
      <c r="L252" s="300">
        <f t="shared" si="24"/>
        <v>112.16928994708314</v>
      </c>
      <c r="M252" s="37">
        <f t="shared" si="24"/>
        <v>94.516791588289053</v>
      </c>
      <c r="N252" s="37">
        <f t="shared" si="24"/>
        <v>103.24709858693019</v>
      </c>
      <c r="O252" s="315">
        <f t="shared" si="24"/>
        <v>101.99055145244908</v>
      </c>
      <c r="P252" s="306">
        <f t="shared" si="22"/>
        <v>101.93336513838116</v>
      </c>
      <c r="Q252" s="306">
        <f t="shared" si="22"/>
        <v>119.60206923969605</v>
      </c>
      <c r="R252" s="300">
        <f t="shared" si="25"/>
        <v>81.629453837997261</v>
      </c>
      <c r="S252" s="37">
        <f t="shared" si="25"/>
        <v>83.687551614804988</v>
      </c>
      <c r="T252" s="37">
        <f t="shared" si="25"/>
        <v>76.444553856859272</v>
      </c>
      <c r="U252" s="37">
        <f t="shared" si="25"/>
        <v>71.27796788187257</v>
      </c>
      <c r="V252" s="315">
        <f t="shared" si="25"/>
        <v>74.779380115163079</v>
      </c>
      <c r="W252" s="334">
        <f t="shared" si="23"/>
        <v>80.202058914871344</v>
      </c>
      <c r="X252" s="325"/>
      <c r="Y252" s="327"/>
      <c r="Z252" s="327"/>
      <c r="AA252" s="327"/>
      <c r="AB252" s="329"/>
      <c r="AC252" s="345"/>
      <c r="AD252" s="329"/>
      <c r="AE252" s="345"/>
      <c r="AF252" s="345"/>
      <c r="AG252" s="345"/>
      <c r="AH252" s="345"/>
      <c r="AI252" s="345"/>
      <c r="AJ252" s="345"/>
      <c r="AK252" s="345"/>
      <c r="AL252" s="345"/>
      <c r="AM252" s="345"/>
      <c r="AN252" s="345"/>
      <c r="AO252" s="345"/>
      <c r="AP252" s="345"/>
      <c r="AQ252" s="345"/>
      <c r="AR252" s="292"/>
      <c r="AS252" s="292"/>
      <c r="AT252" s="345"/>
      <c r="AU252" s="345"/>
      <c r="AV252" s="345"/>
      <c r="AW252" s="345"/>
      <c r="AX252" s="292"/>
      <c r="AY252" s="292"/>
      <c r="AZ252" s="345"/>
      <c r="BA252" s="345"/>
      <c r="BB252" s="46"/>
      <c r="BC252" s="46"/>
      <c r="BD252" s="292"/>
      <c r="BE252" s="292"/>
      <c r="BF252" s="46"/>
      <c r="BG252" s="6"/>
      <c r="BH252" s="46"/>
      <c r="BI252" s="292"/>
      <c r="BJ252" s="292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  <c r="BZ252" s="206"/>
      <c r="CA252" s="206"/>
      <c r="CB252" s="206"/>
      <c r="CC252" s="206"/>
      <c r="CD252" s="206"/>
      <c r="CE252" s="206"/>
      <c r="CF252" s="206"/>
      <c r="CG252" s="206"/>
      <c r="CH252" s="206"/>
      <c r="CI252" s="206"/>
      <c r="CJ252" s="206"/>
      <c r="CK252" s="206"/>
      <c r="CL252" s="206"/>
      <c r="CM252" s="206"/>
      <c r="CN252" s="206"/>
      <c r="CO252" s="206"/>
      <c r="CP252" s="206"/>
      <c r="CQ252" s="206"/>
      <c r="CR252" s="206"/>
      <c r="CS252" s="206"/>
      <c r="CT252" s="206"/>
      <c r="CU252" s="206"/>
      <c r="CV252" s="206"/>
      <c r="CW252" s="206"/>
      <c r="CX252" s="206"/>
      <c r="CY252" s="206"/>
      <c r="CZ252" s="206"/>
      <c r="DA252" s="206"/>
      <c r="DB252" s="206"/>
      <c r="DC252" s="206"/>
      <c r="DD252" s="206"/>
      <c r="DE252" s="206"/>
      <c r="DF252" s="206"/>
      <c r="DG252" s="206"/>
      <c r="DH252" s="206"/>
      <c r="DI252" s="206"/>
    </row>
    <row r="253" spans="1:113" ht="13.5" thickBot="1">
      <c r="A253" s="35"/>
      <c r="B253" s="130" t="s">
        <v>273</v>
      </c>
      <c r="C253" s="448">
        <f>+sum!H253/население!F253</f>
        <v>42.175525505422414</v>
      </c>
      <c r="D253" s="448">
        <f>+sum!I253/население!G253</f>
        <v>45.227507988658353</v>
      </c>
      <c r="E253" s="448">
        <f>+sum!J253/население!H253</f>
        <v>42.095419147961522</v>
      </c>
      <c r="F253" s="448">
        <f>+sum!K253/население!I253</f>
        <v>55.136632924383079</v>
      </c>
      <c r="G253" s="448">
        <f>+sum!L253/население!J253</f>
        <v>48.714292511180894</v>
      </c>
      <c r="H253" s="448">
        <f>+sum!M253/население!K253</f>
        <v>56.615625465931117</v>
      </c>
      <c r="I253" s="448">
        <f>+sum!N253/население!L253</f>
        <v>78.337415033986403</v>
      </c>
      <c r="J253" s="448">
        <f>+sum!O253/население!M253</f>
        <v>95.324541751527491</v>
      </c>
      <c r="K253" s="448"/>
      <c r="L253" s="300">
        <f t="shared" si="24"/>
        <v>107.23638282312227</v>
      </c>
      <c r="M253" s="37">
        <f t="shared" si="24"/>
        <v>99.81006435248662</v>
      </c>
      <c r="N253" s="37">
        <f t="shared" si="24"/>
        <v>130.73134777489443</v>
      </c>
      <c r="O253" s="315">
        <f t="shared" si="24"/>
        <v>115.50370013745959</v>
      </c>
      <c r="P253" s="306">
        <f t="shared" si="22"/>
        <v>134.23810323039643</v>
      </c>
      <c r="Q253" s="306">
        <f t="shared" si="22"/>
        <v>185.7414083054276</v>
      </c>
      <c r="R253" s="300">
        <f t="shared" si="25"/>
        <v>67.054679756195313</v>
      </c>
      <c r="S253" s="37">
        <f t="shared" si="25"/>
        <v>65.722072459589967</v>
      </c>
      <c r="T253" s="37">
        <f t="shared" si="25"/>
        <v>66.312303916351553</v>
      </c>
      <c r="U253" s="37">
        <f t="shared" si="25"/>
        <v>74.137748713030419</v>
      </c>
      <c r="V253" s="315">
        <f t="shared" si="25"/>
        <v>69.566478511619835</v>
      </c>
      <c r="W253" s="334">
        <f t="shared" si="23"/>
        <v>86.761522521072436</v>
      </c>
      <c r="X253" s="325"/>
      <c r="Y253" s="327"/>
      <c r="Z253" s="327"/>
      <c r="AA253" s="327"/>
      <c r="AB253" s="329"/>
      <c r="AC253" s="345"/>
      <c r="AD253" s="329"/>
      <c r="AE253" s="345"/>
      <c r="AF253" s="345"/>
      <c r="AG253" s="345"/>
      <c r="AH253" s="345"/>
      <c r="AI253" s="345"/>
      <c r="AJ253" s="345"/>
      <c r="AK253" s="345"/>
      <c r="AL253" s="345"/>
      <c r="AM253" s="345"/>
      <c r="AN253" s="345"/>
      <c r="AO253" s="345"/>
      <c r="AP253" s="345"/>
      <c r="AQ253" s="345"/>
      <c r="AR253" s="292"/>
      <c r="AS253" s="292"/>
      <c r="AT253" s="345"/>
      <c r="AU253" s="345"/>
      <c r="AV253" s="345"/>
      <c r="AW253" s="345"/>
      <c r="AX253" s="292"/>
      <c r="AY253" s="292"/>
      <c r="AZ253" s="345"/>
      <c r="BA253" s="345"/>
      <c r="BB253" s="46"/>
      <c r="BC253" s="46"/>
      <c r="BD253" s="292"/>
      <c r="BE253" s="292"/>
      <c r="BF253" s="46"/>
      <c r="BG253" s="6"/>
      <c r="BH253" s="46"/>
      <c r="BI253" s="292"/>
      <c r="BJ253" s="292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  <c r="BZ253" s="206"/>
      <c r="CA253" s="206"/>
      <c r="CB253" s="206"/>
      <c r="CC253" s="206"/>
      <c r="CD253" s="206"/>
      <c r="CE253" s="206"/>
      <c r="CF253" s="206"/>
      <c r="CG253" s="206"/>
      <c r="CH253" s="206"/>
      <c r="CI253" s="206"/>
      <c r="CJ253" s="206"/>
      <c r="CK253" s="206"/>
      <c r="CL253" s="206"/>
      <c r="CM253" s="206"/>
      <c r="CN253" s="206"/>
      <c r="CO253" s="206"/>
      <c r="CP253" s="206"/>
      <c r="CQ253" s="206"/>
      <c r="CR253" s="206"/>
      <c r="CS253" s="206"/>
      <c r="CT253" s="206"/>
      <c r="CU253" s="206"/>
      <c r="CV253" s="206"/>
      <c r="CW253" s="206"/>
      <c r="CX253" s="206"/>
      <c r="CY253" s="206"/>
      <c r="CZ253" s="206"/>
      <c r="DA253" s="206"/>
      <c r="DB253" s="206"/>
      <c r="DC253" s="206"/>
      <c r="DD253" s="206"/>
      <c r="DE253" s="206"/>
      <c r="DF253" s="206"/>
      <c r="DG253" s="206"/>
      <c r="DH253" s="206"/>
      <c r="DI253" s="206"/>
    </row>
    <row r="254" spans="1:113" ht="13.5" thickBot="1">
      <c r="A254" s="35"/>
      <c r="B254" s="130" t="s">
        <v>274</v>
      </c>
      <c r="C254" s="448">
        <f>+sum!H254/население!F254</f>
        <v>29.629190904283448</v>
      </c>
      <c r="D254" s="448">
        <f>+sum!I254/население!G254</f>
        <v>33.1</v>
      </c>
      <c r="E254" s="448">
        <f>+sum!J254/население!H254</f>
        <v>42.15305045387376</v>
      </c>
      <c r="F254" s="448">
        <f>+sum!K254/население!I254</f>
        <v>51.330866580866584</v>
      </c>
      <c r="G254" s="448">
        <f>+sum!L254/население!J254</f>
        <v>55.00804085624253</v>
      </c>
      <c r="H254" s="448">
        <f>+sum!M254/население!K254</f>
        <v>48.73025596149639</v>
      </c>
      <c r="I254" s="448">
        <f>+sum!N254/население!L254</f>
        <v>50.603955995110567</v>
      </c>
      <c r="J254" s="448">
        <f>+sum!O254/население!M254</f>
        <v>54.709909101110988</v>
      </c>
      <c r="K254" s="448"/>
      <c r="L254" s="300">
        <f t="shared" si="24"/>
        <v>111.71415414929467</v>
      </c>
      <c r="M254" s="37">
        <f t="shared" si="24"/>
        <v>142.26865185096821</v>
      </c>
      <c r="N254" s="37">
        <f t="shared" si="24"/>
        <v>173.24423993449568</v>
      </c>
      <c r="O254" s="315">
        <f t="shared" si="24"/>
        <v>185.65488687809594</v>
      </c>
      <c r="P254" s="306">
        <f t="shared" si="22"/>
        <v>164.46704913042879</v>
      </c>
      <c r="Q254" s="306">
        <f t="shared" si="22"/>
        <v>170.7908803807222</v>
      </c>
      <c r="R254" s="300">
        <f t="shared" si="25"/>
        <v>47.107318372748338</v>
      </c>
      <c r="S254" s="37">
        <f t="shared" si="25"/>
        <v>48.099059513912437</v>
      </c>
      <c r="T254" s="37">
        <f t="shared" si="25"/>
        <v>66.403089677607809</v>
      </c>
      <c r="U254" s="37">
        <f t="shared" si="25"/>
        <v>69.020444048759572</v>
      </c>
      <c r="V254" s="315">
        <f t="shared" si="25"/>
        <v>78.55427011105202</v>
      </c>
      <c r="W254" s="334">
        <f t="shared" si="23"/>
        <v>74.677461659505482</v>
      </c>
      <c r="X254" s="325"/>
      <c r="Y254" s="327"/>
      <c r="Z254" s="327"/>
      <c r="AA254" s="327"/>
      <c r="AB254" s="329"/>
      <c r="AC254" s="345"/>
      <c r="AD254" s="329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292"/>
      <c r="AS254" s="292"/>
      <c r="AT254" s="345"/>
      <c r="AU254" s="345"/>
      <c r="AV254" s="345"/>
      <c r="AW254" s="345"/>
      <c r="AX254" s="292"/>
      <c r="AY254" s="292"/>
      <c r="AZ254" s="345"/>
      <c r="BA254" s="345"/>
      <c r="BB254" s="46"/>
      <c r="BC254" s="46"/>
      <c r="BD254" s="292"/>
      <c r="BE254" s="292"/>
      <c r="BF254" s="46"/>
      <c r="BG254" s="6"/>
      <c r="BH254" s="46"/>
      <c r="BI254" s="292"/>
      <c r="BJ254" s="292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  <c r="BZ254" s="206"/>
      <c r="CA254" s="206"/>
      <c r="CB254" s="206"/>
      <c r="CC254" s="206"/>
      <c r="CD254" s="206"/>
      <c r="CE254" s="206"/>
      <c r="CF254" s="206"/>
      <c r="CG254" s="206"/>
      <c r="CH254" s="206"/>
      <c r="CI254" s="206"/>
      <c r="CJ254" s="206"/>
      <c r="CK254" s="206"/>
      <c r="CL254" s="206"/>
      <c r="CM254" s="206"/>
      <c r="CN254" s="206"/>
      <c r="CO254" s="206"/>
      <c r="CP254" s="206"/>
      <c r="CQ254" s="206"/>
      <c r="CR254" s="206"/>
      <c r="CS254" s="206"/>
      <c r="CT254" s="206"/>
      <c r="CU254" s="206"/>
      <c r="CV254" s="206"/>
      <c r="CW254" s="206"/>
      <c r="CX254" s="206"/>
      <c r="CY254" s="206"/>
      <c r="CZ254" s="206"/>
      <c r="DA254" s="206"/>
      <c r="DB254" s="206"/>
      <c r="DC254" s="206"/>
      <c r="DD254" s="206"/>
      <c r="DE254" s="206"/>
      <c r="DF254" s="206"/>
      <c r="DG254" s="206"/>
      <c r="DH254" s="206"/>
      <c r="DI254" s="206"/>
    </row>
    <row r="255" spans="1:113" ht="13.5" thickBot="1">
      <c r="A255" s="60"/>
      <c r="B255" s="130" t="s">
        <v>275</v>
      </c>
      <c r="C255" s="448">
        <f>+sum!H255/население!F255</f>
        <v>14.504126031507877</v>
      </c>
      <c r="D255" s="448">
        <f>+sum!I255/население!G255</f>
        <v>15.202521670606776</v>
      </c>
      <c r="E255" s="448">
        <f>+sum!J255/население!H255</f>
        <v>16.571996817820207</v>
      </c>
      <c r="F255" s="448">
        <f>+sum!K255/население!I255</f>
        <v>34.836685438455348</v>
      </c>
      <c r="G255" s="448">
        <f>+sum!L255/население!J255</f>
        <v>33.064489795918369</v>
      </c>
      <c r="H255" s="448">
        <f>+sum!M255/население!K255</f>
        <v>33.446546052631582</v>
      </c>
      <c r="I255" s="448">
        <f>+sum!N255/население!L255</f>
        <v>41.242784380305601</v>
      </c>
      <c r="J255" s="448">
        <f>+sum!O255/население!M255</f>
        <v>36.620954003407157</v>
      </c>
      <c r="K255" s="448"/>
      <c r="L255" s="300">
        <f t="shared" si="24"/>
        <v>104.81515147883952</v>
      </c>
      <c r="M255" s="37">
        <f t="shared" si="24"/>
        <v>114.25712091731839</v>
      </c>
      <c r="N255" s="37">
        <f t="shared" si="24"/>
        <v>240.18465754350356</v>
      </c>
      <c r="O255" s="315">
        <f t="shared" si="24"/>
        <v>227.96609546891068</v>
      </c>
      <c r="P255" s="306">
        <f t="shared" si="22"/>
        <v>230.60021665541481</v>
      </c>
      <c r="Q255" s="306">
        <f t="shared" si="22"/>
        <v>284.352082233099</v>
      </c>
      <c r="R255" s="300">
        <f t="shared" si="25"/>
        <v>23.060045240247582</v>
      </c>
      <c r="S255" s="37">
        <f t="shared" si="25"/>
        <v>22.091449987796338</v>
      </c>
      <c r="T255" s="37">
        <f t="shared" si="25"/>
        <v>26.105626496352873</v>
      </c>
      <c r="U255" s="37">
        <f t="shared" si="25"/>
        <v>46.842059335997916</v>
      </c>
      <c r="V255" s="315">
        <f t="shared" si="25"/>
        <v>47.217767113368048</v>
      </c>
      <c r="W255" s="334">
        <f t="shared" si="23"/>
        <v>51.255695485404559</v>
      </c>
      <c r="X255" s="328"/>
      <c r="Y255" s="64"/>
      <c r="Z255" s="64"/>
      <c r="AA255" s="64"/>
      <c r="AB255" s="329"/>
      <c r="AC255" s="345"/>
      <c r="AD255" s="329"/>
      <c r="AE255" s="345"/>
      <c r="AF255" s="64"/>
      <c r="AG255" s="64"/>
      <c r="AH255" s="345"/>
      <c r="AI255" s="345"/>
      <c r="AJ255" s="64"/>
      <c r="AK255" s="64"/>
      <c r="AL255" s="345"/>
      <c r="AM255" s="345"/>
      <c r="AN255" s="64"/>
      <c r="AO255" s="64"/>
      <c r="AP255" s="345"/>
      <c r="AQ255" s="345"/>
      <c r="AR255" s="350"/>
      <c r="AS255" s="350"/>
      <c r="AT255" s="346"/>
      <c r="AU255" s="346"/>
      <c r="AV255" s="345"/>
      <c r="AW255" s="345"/>
      <c r="AX255" s="350"/>
      <c r="AY255" s="350"/>
      <c r="AZ255" s="346"/>
      <c r="BA255" s="346"/>
      <c r="BB255" s="46"/>
      <c r="BC255" s="46"/>
      <c r="BD255" s="350"/>
      <c r="BE255" s="350"/>
      <c r="BF255" s="46"/>
      <c r="BG255" s="65"/>
      <c r="BH255" s="64"/>
      <c r="BI255" s="350"/>
      <c r="BJ255" s="350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  <c r="BZ255" s="206"/>
      <c r="CA255" s="206"/>
      <c r="CB255" s="206"/>
      <c r="CC255" s="206"/>
      <c r="CD255" s="206"/>
      <c r="CE255" s="206"/>
      <c r="CF255" s="206"/>
      <c r="CG255" s="206"/>
      <c r="CH255" s="206"/>
      <c r="CI255" s="206"/>
      <c r="CJ255" s="206"/>
      <c r="CK255" s="206"/>
      <c r="CL255" s="206"/>
      <c r="CM255" s="206"/>
      <c r="CN255" s="206"/>
      <c r="CO255" s="206"/>
      <c r="CP255" s="206"/>
      <c r="CQ255" s="206"/>
      <c r="CR255" s="206"/>
      <c r="CS255" s="206"/>
      <c r="CT255" s="206"/>
      <c r="CU255" s="206"/>
      <c r="CV255" s="206"/>
      <c r="CW255" s="206"/>
      <c r="CX255" s="206"/>
      <c r="CY255" s="206"/>
      <c r="CZ255" s="206"/>
      <c r="DA255" s="206"/>
      <c r="DB255" s="206"/>
      <c r="DC255" s="206"/>
      <c r="DD255" s="206"/>
      <c r="DE255" s="206"/>
      <c r="DF255" s="206"/>
      <c r="DG255" s="206"/>
      <c r="DH255" s="206"/>
      <c r="DI255" s="206"/>
    </row>
    <row r="256" spans="1:113" ht="13.5" thickBot="1">
      <c r="A256" s="60"/>
      <c r="B256" s="130" t="s">
        <v>276</v>
      </c>
      <c r="C256" s="448">
        <f>+sum!H256/население!F256</f>
        <v>54.854885898186076</v>
      </c>
      <c r="D256" s="448">
        <f>+sum!I256/население!G256</f>
        <v>98.664857530529176</v>
      </c>
      <c r="E256" s="448">
        <f>+sum!J256/население!H256</f>
        <v>105.66395663956639</v>
      </c>
      <c r="F256" s="448">
        <f>+sum!K256/население!I256</f>
        <v>107.40366350067842</v>
      </c>
      <c r="G256" s="448">
        <f>+sum!L256/население!J256</f>
        <v>102.8468286099865</v>
      </c>
      <c r="H256" s="448">
        <f>+sum!M256/население!K256</f>
        <v>190.67843137254903</v>
      </c>
      <c r="I256" s="448">
        <f>+sum!N256/население!L256</f>
        <v>67.851542416452446</v>
      </c>
      <c r="J256" s="448">
        <f>+sum!O256/население!M256</f>
        <v>130.214332247557</v>
      </c>
      <c r="K256" s="448"/>
      <c r="L256" s="300">
        <f t="shared" si="24"/>
        <v>179.86521330781181</v>
      </c>
      <c r="M256" s="37">
        <f t="shared" si="24"/>
        <v>192.62451267455913</v>
      </c>
      <c r="N256" s="37">
        <f t="shared" si="24"/>
        <v>195.79598378898461</v>
      </c>
      <c r="O256" s="315">
        <f t="shared" si="24"/>
        <v>187.48891174594061</v>
      </c>
      <c r="P256" s="306">
        <f t="shared" si="22"/>
        <v>347.60519186287161</v>
      </c>
      <c r="Q256" s="306">
        <f t="shared" si="22"/>
        <v>123.69279655852159</v>
      </c>
      <c r="R256" s="300">
        <f t="shared" si="25"/>
        <v>87.21353825200336</v>
      </c>
      <c r="S256" s="37">
        <f t="shared" si="25"/>
        <v>143.37422520521491</v>
      </c>
      <c r="T256" s="37">
        <f t="shared" si="25"/>
        <v>166.45090006251729</v>
      </c>
      <c r="U256" s="37">
        <f t="shared" si="25"/>
        <v>144.41697639376238</v>
      </c>
      <c r="V256" s="315">
        <f t="shared" si="25"/>
        <v>146.87048345909432</v>
      </c>
      <c r="W256" s="334">
        <f t="shared" si="23"/>
        <v>292.20821781377981</v>
      </c>
      <c r="X256" s="328"/>
      <c r="Y256" s="64"/>
      <c r="Z256" s="64"/>
      <c r="AA256" s="64"/>
      <c r="AB256" s="329"/>
      <c r="AC256" s="345"/>
      <c r="AD256" s="329"/>
      <c r="AE256" s="345"/>
      <c r="AF256" s="64"/>
      <c r="AG256" s="64"/>
      <c r="AH256" s="345"/>
      <c r="AI256" s="345"/>
      <c r="AJ256" s="64"/>
      <c r="AK256" s="64"/>
      <c r="AL256" s="345"/>
      <c r="AM256" s="345"/>
      <c r="AN256" s="64"/>
      <c r="AO256" s="64"/>
      <c r="AP256" s="345"/>
      <c r="AQ256" s="345"/>
      <c r="AR256" s="350"/>
      <c r="AS256" s="350"/>
      <c r="AT256" s="346"/>
      <c r="AU256" s="346"/>
      <c r="AV256" s="345"/>
      <c r="AW256" s="345"/>
      <c r="AX256" s="350"/>
      <c r="AY256" s="350"/>
      <c r="AZ256" s="346"/>
      <c r="BA256" s="346"/>
      <c r="BB256" s="46"/>
      <c r="BC256" s="46"/>
      <c r="BD256" s="350"/>
      <c r="BE256" s="350"/>
      <c r="BF256" s="46"/>
      <c r="BG256" s="65"/>
      <c r="BH256" s="64"/>
      <c r="BI256" s="350"/>
      <c r="BJ256" s="350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  <c r="BZ256" s="206"/>
      <c r="CA256" s="206"/>
      <c r="CB256" s="206"/>
      <c r="CC256" s="206"/>
      <c r="CD256" s="206"/>
      <c r="CE256" s="206"/>
      <c r="CF256" s="206"/>
      <c r="CG256" s="206"/>
      <c r="CH256" s="206"/>
      <c r="CI256" s="206"/>
      <c r="CJ256" s="206"/>
      <c r="CK256" s="206"/>
      <c r="CL256" s="206"/>
      <c r="CM256" s="206"/>
      <c r="CN256" s="206"/>
      <c r="CO256" s="206"/>
      <c r="CP256" s="206"/>
      <c r="CQ256" s="206"/>
      <c r="CR256" s="206"/>
      <c r="CS256" s="206"/>
      <c r="CT256" s="206"/>
      <c r="CU256" s="206"/>
      <c r="CV256" s="206"/>
      <c r="CW256" s="206"/>
      <c r="CX256" s="206"/>
      <c r="CY256" s="206"/>
      <c r="CZ256" s="206"/>
      <c r="DA256" s="206"/>
      <c r="DB256" s="206"/>
      <c r="DC256" s="206"/>
      <c r="DD256" s="206"/>
      <c r="DE256" s="206"/>
      <c r="DF256" s="206"/>
      <c r="DG256" s="206"/>
      <c r="DH256" s="206"/>
      <c r="DI256" s="206"/>
    </row>
    <row r="257" spans="1:113" ht="13.5" thickBot="1">
      <c r="A257" s="56"/>
      <c r="B257" s="131" t="s">
        <v>277</v>
      </c>
      <c r="C257" s="449">
        <f>+sum!H257/население!F257</f>
        <v>34.723609484232561</v>
      </c>
      <c r="D257" s="449">
        <f>+sum!I257/население!G257</f>
        <v>41.992874230775016</v>
      </c>
      <c r="E257" s="449">
        <f>+sum!J257/население!H257</f>
        <v>45.115073649556408</v>
      </c>
      <c r="F257" s="449">
        <f>+sum!K257/население!I257</f>
        <v>48.890645898689236</v>
      </c>
      <c r="G257" s="449">
        <f>+sum!L257/население!J257</f>
        <v>56.827125008408913</v>
      </c>
      <c r="H257" s="449">
        <f>+sum!M257/население!K257</f>
        <v>63.235969763611493</v>
      </c>
      <c r="I257" s="449">
        <f>+sum!N257/население!L257</f>
        <v>57.86873049409261</v>
      </c>
      <c r="J257" s="449">
        <f>+sum!O257/население!M257</f>
        <v>60.107883297238509</v>
      </c>
      <c r="K257" s="449"/>
      <c r="L257" s="299">
        <f t="shared" si="24"/>
        <v>120.93464606507371</v>
      </c>
      <c r="M257" s="25">
        <f t="shared" si="24"/>
        <v>129.92622114945291</v>
      </c>
      <c r="N257" s="25">
        <f t="shared" si="24"/>
        <v>140.79943480786378</v>
      </c>
      <c r="O257" s="314">
        <f t="shared" si="24"/>
        <v>163.65558146889424</v>
      </c>
      <c r="P257" s="310">
        <f t="shared" si="22"/>
        <v>182.11231695923183</v>
      </c>
      <c r="Q257" s="310">
        <f t="shared" si="22"/>
        <v>166.6552854200537</v>
      </c>
      <c r="R257" s="299">
        <f t="shared" si="25"/>
        <v>55.206911734746399</v>
      </c>
      <c r="S257" s="25">
        <f t="shared" si="25"/>
        <v>61.021684495053996</v>
      </c>
      <c r="T257" s="25">
        <f t="shared" si="25"/>
        <v>71.069121904748656</v>
      </c>
      <c r="U257" s="25">
        <f t="shared" si="25"/>
        <v>65.739277641886034</v>
      </c>
      <c r="V257" s="314">
        <f t="shared" si="25"/>
        <v>81.152014470235017</v>
      </c>
      <c r="W257" s="333">
        <f t="shared" si="23"/>
        <v>96.906975232287181</v>
      </c>
      <c r="X257" s="323"/>
      <c r="Y257" s="324"/>
      <c r="Z257" s="324"/>
      <c r="AA257" s="324"/>
      <c r="AB257" s="324"/>
      <c r="AC257" s="344"/>
      <c r="AD257" s="324"/>
      <c r="AE257" s="344"/>
      <c r="AF257" s="344"/>
      <c r="AG257" s="344"/>
      <c r="AH257" s="344"/>
      <c r="AI257" s="344"/>
      <c r="AJ257" s="344"/>
      <c r="AK257" s="344"/>
      <c r="AL257" s="344"/>
      <c r="AM257" s="344"/>
      <c r="AN257" s="344"/>
      <c r="AO257" s="344"/>
      <c r="AP257" s="344"/>
      <c r="AQ257" s="344"/>
      <c r="AR257" s="343"/>
      <c r="AS257" s="343"/>
      <c r="AT257" s="344"/>
      <c r="AU257" s="344"/>
      <c r="AV257" s="344"/>
      <c r="AW257" s="344"/>
      <c r="AX257" s="343"/>
      <c r="AY257" s="343"/>
      <c r="AZ257" s="344"/>
      <c r="BA257" s="344"/>
      <c r="BB257" s="93"/>
      <c r="BC257" s="93"/>
      <c r="BD257" s="343"/>
      <c r="BE257" s="343"/>
      <c r="BF257" s="93"/>
      <c r="BG257" s="26"/>
      <c r="BH257" s="93"/>
      <c r="BI257" s="343"/>
      <c r="BJ257" s="343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  <c r="BZ257" s="206"/>
      <c r="CA257" s="206"/>
      <c r="CB257" s="206"/>
      <c r="CC257" s="206"/>
      <c r="CD257" s="206"/>
      <c r="CE257" s="206"/>
      <c r="CF257" s="206"/>
      <c r="CG257" s="206"/>
      <c r="CH257" s="206"/>
      <c r="CI257" s="206"/>
      <c r="CJ257" s="206"/>
      <c r="CK257" s="206"/>
      <c r="CL257" s="206"/>
      <c r="CM257" s="206"/>
      <c r="CN257" s="206"/>
      <c r="CO257" s="206"/>
      <c r="CP257" s="206"/>
      <c r="CQ257" s="206"/>
      <c r="CR257" s="206"/>
      <c r="CS257" s="206"/>
      <c r="CT257" s="206"/>
      <c r="CU257" s="206"/>
      <c r="CV257" s="206"/>
      <c r="CW257" s="206"/>
      <c r="CX257" s="206"/>
      <c r="CY257" s="206"/>
      <c r="CZ257" s="206"/>
      <c r="DA257" s="206"/>
      <c r="DB257" s="206"/>
      <c r="DC257" s="206"/>
      <c r="DD257" s="206"/>
      <c r="DE257" s="206"/>
      <c r="DF257" s="206"/>
      <c r="DG257" s="206"/>
      <c r="DH257" s="206"/>
      <c r="DI257" s="206"/>
    </row>
    <row r="258" spans="1:113" ht="13.5" thickBot="1">
      <c r="A258" s="60"/>
      <c r="B258" s="130" t="s">
        <v>278</v>
      </c>
      <c r="C258" s="448">
        <f>+sum!H258/население!F258</f>
        <v>19.495400516795865</v>
      </c>
      <c r="D258" s="448">
        <f>+sum!I258/население!G258</f>
        <v>26.889572689270786</v>
      </c>
      <c r="E258" s="448">
        <f>+sum!J258/население!H258</f>
        <v>26.239338452451271</v>
      </c>
      <c r="F258" s="448">
        <f>+sum!K258/население!I258</f>
        <v>30.428040742959855</v>
      </c>
      <c r="G258" s="448">
        <f>+sum!L258/население!J258</f>
        <v>30.733188195452346</v>
      </c>
      <c r="H258" s="448">
        <f>+sum!M258/население!K258</f>
        <v>29.44229382062996</v>
      </c>
      <c r="I258" s="448">
        <f>+sum!N258/население!L258</f>
        <v>33.430093209054597</v>
      </c>
      <c r="J258" s="448">
        <f>+sum!O258/население!M258</f>
        <v>45.333869769744986</v>
      </c>
      <c r="K258" s="448"/>
      <c r="L258" s="300">
        <f t="shared" si="24"/>
        <v>137.92777771405426</v>
      </c>
      <c r="M258" s="37">
        <f t="shared" si="24"/>
        <v>134.59245646092424</v>
      </c>
      <c r="N258" s="37">
        <f t="shared" si="24"/>
        <v>156.07804885437054</v>
      </c>
      <c r="O258" s="315">
        <f t="shared" si="24"/>
        <v>157.64327677687254</v>
      </c>
      <c r="P258" s="306">
        <f t="shared" si="22"/>
        <v>151.02174379677172</v>
      </c>
      <c r="Q258" s="306">
        <f t="shared" si="22"/>
        <v>171.47682182909546</v>
      </c>
      <c r="R258" s="300">
        <f t="shared" si="25"/>
        <v>30.99565026651393</v>
      </c>
      <c r="S258" s="37">
        <f t="shared" si="25"/>
        <v>39.074415621900599</v>
      </c>
      <c r="T258" s="37">
        <f t="shared" si="25"/>
        <v>41.334449715467855</v>
      </c>
      <c r="U258" s="37">
        <f t="shared" si="25"/>
        <v>40.914113154591938</v>
      </c>
      <c r="V258" s="315">
        <f t="shared" si="25"/>
        <v>43.888550279197645</v>
      </c>
      <c r="W258" s="334">
        <f t="shared" si="23"/>
        <v>45.119314983595523</v>
      </c>
      <c r="X258" s="328"/>
      <c r="Y258" s="331"/>
      <c r="Z258" s="331"/>
      <c r="AA258" s="331"/>
      <c r="AB258" s="329"/>
      <c r="AC258" s="345"/>
      <c r="AD258" s="329"/>
      <c r="AE258" s="345"/>
      <c r="AF258" s="356"/>
      <c r="AG258" s="356"/>
      <c r="AH258" s="345"/>
      <c r="AI258" s="345"/>
      <c r="AJ258" s="356"/>
      <c r="AK258" s="356"/>
      <c r="AL258" s="345"/>
      <c r="AM258" s="345"/>
      <c r="AN258" s="356"/>
      <c r="AO258" s="356"/>
      <c r="AP258" s="345"/>
      <c r="AQ258" s="345"/>
      <c r="AR258" s="350"/>
      <c r="AS258" s="350"/>
      <c r="AT258" s="346"/>
      <c r="AU258" s="346"/>
      <c r="AV258" s="345"/>
      <c r="AW258" s="345"/>
      <c r="AX258" s="350"/>
      <c r="AY258" s="350"/>
      <c r="AZ258" s="346"/>
      <c r="BA258" s="346"/>
      <c r="BB258" s="46"/>
      <c r="BC258" s="46"/>
      <c r="BD258" s="350"/>
      <c r="BE258" s="350"/>
      <c r="BF258" s="46"/>
      <c r="BG258" s="65"/>
      <c r="BH258" s="64"/>
      <c r="BI258" s="350"/>
      <c r="BJ258" s="350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  <c r="BZ258" s="206"/>
      <c r="CA258" s="206"/>
      <c r="CB258" s="206"/>
      <c r="CC258" s="206"/>
      <c r="CD258" s="206"/>
      <c r="CE258" s="206"/>
      <c r="CF258" s="206"/>
      <c r="CG258" s="206"/>
      <c r="CH258" s="206"/>
      <c r="CI258" s="206"/>
      <c r="CJ258" s="206"/>
      <c r="CK258" s="206"/>
      <c r="CL258" s="206"/>
      <c r="CM258" s="206"/>
      <c r="CN258" s="206"/>
      <c r="CO258" s="206"/>
      <c r="CP258" s="206"/>
      <c r="CQ258" s="206"/>
      <c r="CR258" s="206"/>
      <c r="CS258" s="206"/>
      <c r="CT258" s="206"/>
      <c r="CU258" s="206"/>
      <c r="CV258" s="206"/>
      <c r="CW258" s="206"/>
      <c r="CX258" s="206"/>
      <c r="CY258" s="206"/>
      <c r="CZ258" s="206"/>
      <c r="DA258" s="206"/>
      <c r="DB258" s="206"/>
      <c r="DC258" s="206"/>
      <c r="DD258" s="206"/>
      <c r="DE258" s="206"/>
      <c r="DF258" s="206"/>
      <c r="DG258" s="206"/>
      <c r="DH258" s="206"/>
      <c r="DI258" s="206"/>
    </row>
    <row r="259" spans="1:113" ht="13.5" thickBot="1">
      <c r="A259" s="35"/>
      <c r="B259" s="130" t="s">
        <v>279</v>
      </c>
      <c r="C259" s="448">
        <f>+sum!H259/население!F259</f>
        <v>33.226346849419379</v>
      </c>
      <c r="D259" s="448">
        <f>+sum!I259/население!G259</f>
        <v>37.587775825034171</v>
      </c>
      <c r="E259" s="448">
        <f>+sum!J259/население!H259</f>
        <v>41.841723800195886</v>
      </c>
      <c r="F259" s="448">
        <f>+sum!K259/население!I259</f>
        <v>44.169722057953877</v>
      </c>
      <c r="G259" s="448">
        <f>+sum!L259/население!J259</f>
        <v>56.761781666335253</v>
      </c>
      <c r="H259" s="448">
        <f>+sum!M259/население!K259</f>
        <v>46.920336269015209</v>
      </c>
      <c r="I259" s="448">
        <f>+sum!N259/население!L259</f>
        <v>51.886667999200476</v>
      </c>
      <c r="J259" s="448">
        <f>+sum!O259/население!M259</f>
        <v>36.071771291483408</v>
      </c>
      <c r="K259" s="448"/>
      <c r="L259" s="300">
        <f t="shared" si="24"/>
        <v>113.12641740417817</v>
      </c>
      <c r="M259" s="37">
        <f t="shared" si="24"/>
        <v>125.92935356336672</v>
      </c>
      <c r="N259" s="37">
        <f t="shared" si="24"/>
        <v>132.93583630523537</v>
      </c>
      <c r="O259" s="315">
        <f t="shared" si="24"/>
        <v>170.83365175105655</v>
      </c>
      <c r="P259" s="306">
        <f t="shared" si="22"/>
        <v>141.21424928733967</v>
      </c>
      <c r="Q259" s="306">
        <f t="shared" si="22"/>
        <v>156.1612181873289</v>
      </c>
      <c r="R259" s="300">
        <f t="shared" si="25"/>
        <v>52.826420554490518</v>
      </c>
      <c r="S259" s="37">
        <f t="shared" si="25"/>
        <v>54.620443093773943</v>
      </c>
      <c r="T259" s="37">
        <f t="shared" si="25"/>
        <v>65.912661310488247</v>
      </c>
      <c r="U259" s="37">
        <f t="shared" si="25"/>
        <v>59.391435076348941</v>
      </c>
      <c r="V259" s="315">
        <f t="shared" si="25"/>
        <v>81.058700866199786</v>
      </c>
      <c r="W259" s="334">
        <f t="shared" si="23"/>
        <v>71.903821222466888</v>
      </c>
      <c r="X259" s="325"/>
      <c r="Y259" s="327"/>
      <c r="Z259" s="327"/>
      <c r="AA259" s="327"/>
      <c r="AB259" s="329"/>
      <c r="AC259" s="345"/>
      <c r="AD259" s="329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292"/>
      <c r="AS259" s="292"/>
      <c r="AT259" s="345"/>
      <c r="AU259" s="345"/>
      <c r="AV259" s="345"/>
      <c r="AW259" s="345"/>
      <c r="AX259" s="292"/>
      <c r="AY259" s="292"/>
      <c r="AZ259" s="345"/>
      <c r="BA259" s="345"/>
      <c r="BB259" s="46"/>
      <c r="BC259" s="46"/>
      <c r="BD259" s="292"/>
      <c r="BE259" s="292"/>
      <c r="BF259" s="46"/>
      <c r="BG259" s="6"/>
      <c r="BH259" s="46"/>
      <c r="BI259" s="292"/>
      <c r="BJ259" s="292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  <c r="BZ259" s="206"/>
      <c r="CA259" s="206"/>
      <c r="CB259" s="206"/>
      <c r="CC259" s="206"/>
      <c r="CD259" s="206"/>
      <c r="CE259" s="206"/>
      <c r="CF259" s="206"/>
      <c r="CG259" s="206"/>
      <c r="CH259" s="206"/>
      <c r="CI259" s="206"/>
      <c r="CJ259" s="206"/>
      <c r="CK259" s="206"/>
      <c r="CL259" s="206"/>
      <c r="CM259" s="206"/>
      <c r="CN259" s="206"/>
      <c r="CO259" s="206"/>
      <c r="CP259" s="206"/>
      <c r="CQ259" s="206"/>
      <c r="CR259" s="206"/>
      <c r="CS259" s="206"/>
      <c r="CT259" s="206"/>
      <c r="CU259" s="206"/>
      <c r="CV259" s="206"/>
      <c r="CW259" s="206"/>
      <c r="CX259" s="206"/>
      <c r="CY259" s="206"/>
      <c r="CZ259" s="206"/>
      <c r="DA259" s="206"/>
      <c r="DB259" s="206"/>
      <c r="DC259" s="206"/>
      <c r="DD259" s="206"/>
      <c r="DE259" s="206"/>
      <c r="DF259" s="206"/>
      <c r="DG259" s="206"/>
      <c r="DH259" s="206"/>
      <c r="DI259" s="206"/>
    </row>
    <row r="260" spans="1:113" ht="13.5" thickBot="1">
      <c r="A260" s="35"/>
      <c r="B260" s="130" t="s">
        <v>280</v>
      </c>
      <c r="C260" s="448">
        <f>+sum!H260/население!F260</f>
        <v>54.337377442336177</v>
      </c>
      <c r="D260" s="448">
        <f>+sum!I260/население!G260</f>
        <v>96.555630681391335</v>
      </c>
      <c r="E260" s="448">
        <f>+sum!J260/население!H260</f>
        <v>94.30096644091013</v>
      </c>
      <c r="F260" s="448">
        <f>+sum!K260/население!I260</f>
        <v>97.375579598145279</v>
      </c>
      <c r="G260" s="448">
        <f>+sum!L260/население!J260</f>
        <v>220.23212045169385</v>
      </c>
      <c r="H260" s="448">
        <f>+sum!M260/население!K260</f>
        <v>317.03739733673552</v>
      </c>
      <c r="I260" s="448">
        <f>+sum!N260/население!L260</f>
        <v>134.61161119828228</v>
      </c>
      <c r="J260" s="448">
        <f>+sum!O260/население!M260</f>
        <v>155.02541371158392</v>
      </c>
      <c r="K260" s="448"/>
      <c r="L260" s="300">
        <f t="shared" si="24"/>
        <v>177.69652350972947</v>
      </c>
      <c r="M260" s="37">
        <f t="shared" si="24"/>
        <v>173.54714356795014</v>
      </c>
      <c r="N260" s="37">
        <f t="shared" si="24"/>
        <v>179.20551962869763</v>
      </c>
      <c r="O260" s="315">
        <f t="shared" si="24"/>
        <v>405.30502357315316</v>
      </c>
      <c r="P260" s="306">
        <f t="shared" ref="P260:Q303" si="26">+H260/$C260*100</f>
        <v>583.46098442675384</v>
      </c>
      <c r="Q260" s="306">
        <f t="shared" si="26"/>
        <v>247.73299252643284</v>
      </c>
      <c r="R260" s="300">
        <f t="shared" si="25"/>
        <v>86.390753867878118</v>
      </c>
      <c r="S260" s="37">
        <f t="shared" si="25"/>
        <v>140.30921530355261</v>
      </c>
      <c r="T260" s="37">
        <f t="shared" si="25"/>
        <v>148.55094622660667</v>
      </c>
      <c r="U260" s="37">
        <f t="shared" si="25"/>
        <v>130.93302706630161</v>
      </c>
      <c r="V260" s="315">
        <f t="shared" si="25"/>
        <v>314.50262921204921</v>
      </c>
      <c r="W260" s="334">
        <f t="shared" ref="W260:W303" si="27">+H260/H$3*100</f>
        <v>485.8490401312568</v>
      </c>
      <c r="X260" s="325"/>
      <c r="Y260" s="327"/>
      <c r="Z260" s="327"/>
      <c r="AA260" s="327"/>
      <c r="AB260" s="329"/>
      <c r="AC260" s="345"/>
      <c r="AD260" s="329"/>
      <c r="AE260" s="345"/>
      <c r="AF260" s="345"/>
      <c r="AG260" s="345"/>
      <c r="AH260" s="345"/>
      <c r="AI260" s="345"/>
      <c r="AJ260" s="345"/>
      <c r="AK260" s="345"/>
      <c r="AL260" s="345"/>
      <c r="AM260" s="345"/>
      <c r="AN260" s="345"/>
      <c r="AO260" s="345"/>
      <c r="AP260" s="345"/>
      <c r="AQ260" s="345"/>
      <c r="AR260" s="292"/>
      <c r="AS260" s="292"/>
      <c r="AT260" s="345"/>
      <c r="AU260" s="348"/>
      <c r="AV260" s="345"/>
      <c r="AW260" s="345"/>
      <c r="AX260" s="292"/>
      <c r="AY260" s="292"/>
      <c r="AZ260" s="345"/>
      <c r="BA260" s="345"/>
      <c r="BB260" s="46"/>
      <c r="BC260" s="46"/>
      <c r="BD260" s="292"/>
      <c r="BE260" s="292"/>
      <c r="BF260" s="46"/>
      <c r="BG260" s="6"/>
      <c r="BH260" s="46"/>
      <c r="BI260" s="292"/>
      <c r="BJ260" s="292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  <c r="BZ260" s="206"/>
      <c r="CA260" s="206"/>
      <c r="CB260" s="206"/>
      <c r="CC260" s="206"/>
      <c r="CD260" s="206"/>
      <c r="CE260" s="206"/>
      <c r="CF260" s="206"/>
      <c r="CG260" s="206"/>
      <c r="CH260" s="206"/>
      <c r="CI260" s="206"/>
      <c r="CJ260" s="206"/>
      <c r="CK260" s="206"/>
      <c r="CL260" s="206"/>
      <c r="CM260" s="206"/>
      <c r="CN260" s="206"/>
      <c r="CO260" s="206"/>
      <c r="CP260" s="206"/>
      <c r="CQ260" s="206"/>
      <c r="CR260" s="206"/>
      <c r="CS260" s="206"/>
      <c r="CT260" s="206"/>
      <c r="CU260" s="206"/>
      <c r="CV260" s="206"/>
      <c r="CW260" s="206"/>
      <c r="CX260" s="206"/>
      <c r="CY260" s="206"/>
      <c r="CZ260" s="206"/>
      <c r="DA260" s="206"/>
      <c r="DB260" s="206"/>
      <c r="DC260" s="206"/>
      <c r="DD260" s="206"/>
      <c r="DE260" s="206"/>
      <c r="DF260" s="206"/>
      <c r="DG260" s="206"/>
      <c r="DH260" s="206"/>
      <c r="DI260" s="206"/>
    </row>
    <row r="261" spans="1:113" ht="13.5" thickBot="1">
      <c r="A261" s="35"/>
      <c r="B261" s="130" t="s">
        <v>281</v>
      </c>
      <c r="C261" s="448">
        <f>+sum!H261/население!F261</f>
        <v>20.811563873752927</v>
      </c>
      <c r="D261" s="448">
        <f>+sum!I261/население!G261</f>
        <v>20.932009177862554</v>
      </c>
      <c r="E261" s="448">
        <f>+sum!J261/население!H261</f>
        <v>33.339886115249143</v>
      </c>
      <c r="F261" s="448">
        <f>+sum!K261/население!I261</f>
        <v>34.022141204515179</v>
      </c>
      <c r="G261" s="448">
        <f>+sum!L261/население!J261</f>
        <v>35.633834278201121</v>
      </c>
      <c r="H261" s="448">
        <f>+sum!M261/население!K261</f>
        <v>36.481690341923048</v>
      </c>
      <c r="I261" s="448">
        <f>+sum!N261/население!L261</f>
        <v>39.209260921170717</v>
      </c>
      <c r="J261" s="448">
        <f>+sum!O261/население!M261</f>
        <v>44.941959011013054</v>
      </c>
      <c r="K261" s="448"/>
      <c r="L261" s="300">
        <f t="shared" si="24"/>
        <v>100.57874220717036</v>
      </c>
      <c r="M261" s="37">
        <f t="shared" si="24"/>
        <v>160.1988505885262</v>
      </c>
      <c r="N261" s="37">
        <f t="shared" si="24"/>
        <v>163.47710057206768</v>
      </c>
      <c r="O261" s="315">
        <f t="shared" si="24"/>
        <v>171.22131952391001</v>
      </c>
      <c r="P261" s="306">
        <f t="shared" si="26"/>
        <v>175.29528565574512</v>
      </c>
      <c r="Q261" s="306">
        <f t="shared" si="26"/>
        <v>188.4013193771591</v>
      </c>
      <c r="R261" s="300">
        <f t="shared" si="25"/>
        <v>33.08821251321902</v>
      </c>
      <c r="S261" s="37">
        <f t="shared" si="25"/>
        <v>30.417219190083749</v>
      </c>
      <c r="T261" s="37">
        <f t="shared" si="25"/>
        <v>52.519839577794322</v>
      </c>
      <c r="U261" s="37">
        <f t="shared" si="25"/>
        <v>45.746807911879877</v>
      </c>
      <c r="V261" s="315">
        <f t="shared" si="25"/>
        <v>50.886921246616467</v>
      </c>
      <c r="W261" s="334">
        <f t="shared" si="27"/>
        <v>55.906950990274495</v>
      </c>
      <c r="X261" s="325"/>
      <c r="Y261" s="327"/>
      <c r="Z261" s="327"/>
      <c r="AA261" s="327"/>
      <c r="AB261" s="329"/>
      <c r="AC261" s="345"/>
      <c r="AD261" s="329"/>
      <c r="AE261" s="345"/>
      <c r="AF261" s="345"/>
      <c r="AG261" s="345"/>
      <c r="AH261" s="345"/>
      <c r="AI261" s="345"/>
      <c r="AJ261" s="345"/>
      <c r="AK261" s="345"/>
      <c r="AL261" s="345"/>
      <c r="AM261" s="345"/>
      <c r="AN261" s="345"/>
      <c r="AO261" s="345"/>
      <c r="AP261" s="345"/>
      <c r="AQ261" s="345"/>
      <c r="AR261" s="292"/>
      <c r="AS261" s="292"/>
      <c r="AT261" s="345"/>
      <c r="AU261" s="345"/>
      <c r="AV261" s="345"/>
      <c r="AW261" s="345"/>
      <c r="AX261" s="292"/>
      <c r="AY261" s="292"/>
      <c r="AZ261" s="345"/>
      <c r="BA261" s="345"/>
      <c r="BB261" s="46"/>
      <c r="BC261" s="46"/>
      <c r="BD261" s="292"/>
      <c r="BE261" s="292"/>
      <c r="BF261" s="46"/>
      <c r="BG261" s="6"/>
      <c r="BH261" s="46"/>
      <c r="BI261" s="292"/>
      <c r="BJ261" s="292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  <c r="BZ261" s="206"/>
      <c r="CA261" s="206"/>
      <c r="CB261" s="206"/>
      <c r="CC261" s="206"/>
      <c r="CD261" s="206"/>
      <c r="CE261" s="206"/>
      <c r="CF261" s="206"/>
      <c r="CG261" s="206"/>
      <c r="CH261" s="206"/>
      <c r="CI261" s="206"/>
      <c r="CJ261" s="206"/>
      <c r="CK261" s="206"/>
      <c r="CL261" s="206"/>
      <c r="CM261" s="206"/>
      <c r="CN261" s="206"/>
      <c r="CO261" s="206"/>
      <c r="CP261" s="206"/>
      <c r="CQ261" s="206"/>
      <c r="CR261" s="206"/>
      <c r="CS261" s="206"/>
      <c r="CT261" s="206"/>
      <c r="CU261" s="206"/>
      <c r="CV261" s="206"/>
      <c r="CW261" s="206"/>
      <c r="CX261" s="206"/>
      <c r="CY261" s="206"/>
      <c r="CZ261" s="206"/>
      <c r="DA261" s="206"/>
      <c r="DB261" s="206"/>
      <c r="DC261" s="206"/>
      <c r="DD261" s="206"/>
      <c r="DE261" s="206"/>
      <c r="DF261" s="206"/>
      <c r="DG261" s="206"/>
      <c r="DH261" s="206"/>
      <c r="DI261" s="206"/>
    </row>
    <row r="262" spans="1:113" ht="13.5" thickBot="1">
      <c r="A262" s="35"/>
      <c r="B262" s="130" t="s">
        <v>282</v>
      </c>
      <c r="C262" s="448">
        <f>+sum!H262/население!F262</f>
        <v>13.339423868312757</v>
      </c>
      <c r="D262" s="448">
        <f>+sum!I262/население!G262</f>
        <v>27.169993117687543</v>
      </c>
      <c r="E262" s="448">
        <f>+sum!J262/население!H262</f>
        <v>23.601996441984582</v>
      </c>
      <c r="F262" s="448">
        <f>+sum!K262/население!I262</f>
        <v>30.065949392309225</v>
      </c>
      <c r="G262" s="448">
        <f>+sum!L262/население!J262</f>
        <v>36.955814420566377</v>
      </c>
      <c r="H262" s="448">
        <f>+sum!M262/население!K262</f>
        <v>38.616217857865962</v>
      </c>
      <c r="I262" s="448">
        <f>+sum!N262/население!L262</f>
        <v>39.156424581005588</v>
      </c>
      <c r="J262" s="448">
        <f>+sum!O262/население!M262</f>
        <v>45.111497189575879</v>
      </c>
      <c r="K262" s="448"/>
      <c r="L262" s="300">
        <f t="shared" si="24"/>
        <v>203.6819084985276</v>
      </c>
      <c r="M262" s="37">
        <f t="shared" si="24"/>
        <v>176.93415154195779</v>
      </c>
      <c r="N262" s="37">
        <f t="shared" si="24"/>
        <v>225.39166375640579</v>
      </c>
      <c r="O262" s="315">
        <f t="shared" si="24"/>
        <v>277.04205807833546</v>
      </c>
      <c r="P262" s="306">
        <f t="shared" si="26"/>
        <v>289.48939803612637</v>
      </c>
      <c r="Q262" s="306">
        <f t="shared" si="26"/>
        <v>293.53909859645466</v>
      </c>
      <c r="R262" s="300">
        <f t="shared" si="25"/>
        <v>21.20829046947761</v>
      </c>
      <c r="S262" s="37">
        <f t="shared" si="25"/>
        <v>39.48190682659348</v>
      </c>
      <c r="T262" s="37">
        <f t="shared" si="25"/>
        <v>37.179883055501541</v>
      </c>
      <c r="U262" s="37">
        <f t="shared" si="25"/>
        <v>40.427238346648664</v>
      </c>
      <c r="V262" s="315">
        <f t="shared" si="25"/>
        <v>52.77477588692625</v>
      </c>
      <c r="W262" s="334">
        <f t="shared" si="27"/>
        <v>59.178041888277065</v>
      </c>
      <c r="X262" s="325"/>
      <c r="Y262" s="327"/>
      <c r="Z262" s="327"/>
      <c r="AA262" s="327"/>
      <c r="AB262" s="329"/>
      <c r="AC262" s="345"/>
      <c r="AD262" s="329"/>
      <c r="AE262" s="345"/>
      <c r="AF262" s="345"/>
      <c r="AG262" s="345"/>
      <c r="AH262" s="345"/>
      <c r="AI262" s="345"/>
      <c r="AJ262" s="345"/>
      <c r="AK262" s="345"/>
      <c r="AL262" s="345"/>
      <c r="AM262" s="345"/>
      <c r="AN262" s="345"/>
      <c r="AO262" s="345"/>
      <c r="AP262" s="345"/>
      <c r="AQ262" s="345"/>
      <c r="AR262" s="292"/>
      <c r="AS262" s="292"/>
      <c r="AT262" s="345"/>
      <c r="AU262" s="345"/>
      <c r="AV262" s="345"/>
      <c r="AW262" s="345"/>
      <c r="AX262" s="292"/>
      <c r="AY262" s="292"/>
      <c r="AZ262" s="345"/>
      <c r="BA262" s="345"/>
      <c r="BB262" s="46"/>
      <c r="BC262" s="46"/>
      <c r="BD262" s="292"/>
      <c r="BE262" s="292"/>
      <c r="BF262" s="46"/>
      <c r="BG262" s="6"/>
      <c r="BH262" s="46"/>
      <c r="BI262" s="292"/>
      <c r="BJ262" s="292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  <c r="BZ262" s="206"/>
      <c r="CA262" s="206"/>
      <c r="CB262" s="206"/>
      <c r="CC262" s="206"/>
      <c r="CD262" s="206"/>
      <c r="CE262" s="206"/>
      <c r="CF262" s="206"/>
      <c r="CG262" s="206"/>
      <c r="CH262" s="206"/>
      <c r="CI262" s="206"/>
      <c r="CJ262" s="206"/>
      <c r="CK262" s="206"/>
      <c r="CL262" s="206"/>
      <c r="CM262" s="206"/>
      <c r="CN262" s="206"/>
      <c r="CO262" s="206"/>
      <c r="CP262" s="206"/>
      <c r="CQ262" s="206"/>
      <c r="CR262" s="206"/>
      <c r="CS262" s="206"/>
      <c r="CT262" s="206"/>
      <c r="CU262" s="206"/>
      <c r="CV262" s="206"/>
      <c r="CW262" s="206"/>
      <c r="CX262" s="206"/>
      <c r="CY262" s="206"/>
      <c r="CZ262" s="206"/>
      <c r="DA262" s="206"/>
      <c r="DB262" s="206"/>
      <c r="DC262" s="206"/>
      <c r="DD262" s="206"/>
      <c r="DE262" s="206"/>
      <c r="DF262" s="206"/>
      <c r="DG262" s="206"/>
      <c r="DH262" s="206"/>
      <c r="DI262" s="206"/>
    </row>
    <row r="263" spans="1:113" ht="13.5" thickBot="1">
      <c r="A263" s="60"/>
      <c r="B263" s="130" t="s">
        <v>283</v>
      </c>
      <c r="C263" s="448">
        <f>+sum!H263/население!F263</f>
        <v>14.617884495963569</v>
      </c>
      <c r="D263" s="448">
        <f>+sum!I263/население!G263</f>
        <v>18.000915750915752</v>
      </c>
      <c r="E263" s="448">
        <f>+sum!J263/население!H263</f>
        <v>20.719498289623719</v>
      </c>
      <c r="F263" s="448">
        <f>+sum!K263/население!I263</f>
        <v>15.831336197151256</v>
      </c>
      <c r="G263" s="448">
        <f>+sum!L263/население!J263</f>
        <v>16.961573033707865</v>
      </c>
      <c r="H263" s="448">
        <f>+sum!M263/население!K263</f>
        <v>15.202506153501902</v>
      </c>
      <c r="I263" s="448">
        <f>+sum!N263/население!L263</f>
        <v>19.920946851272891</v>
      </c>
      <c r="J263" s="448">
        <f>+sum!O263/население!M263</f>
        <v>25.54618295125751</v>
      </c>
      <c r="K263" s="448"/>
      <c r="L263" s="300">
        <f t="shared" si="24"/>
        <v>123.14309745631344</v>
      </c>
      <c r="M263" s="37">
        <f t="shared" si="24"/>
        <v>141.74074432825751</v>
      </c>
      <c r="N263" s="37">
        <f t="shared" si="24"/>
        <v>108.30114440651626</v>
      </c>
      <c r="O263" s="315">
        <f t="shared" si="24"/>
        <v>116.03302131981859</v>
      </c>
      <c r="P263" s="306">
        <f t="shared" si="26"/>
        <v>103.9993588518213</v>
      </c>
      <c r="Q263" s="306">
        <f t="shared" si="26"/>
        <v>136.27790571729895</v>
      </c>
      <c r="R263" s="300">
        <f t="shared" si="25"/>
        <v>23.240909315139838</v>
      </c>
      <c r="S263" s="37">
        <f t="shared" si="25"/>
        <v>26.15791897305802</v>
      </c>
      <c r="T263" s="37">
        <f t="shared" si="25"/>
        <v>32.639125476967443</v>
      </c>
      <c r="U263" s="37">
        <f t="shared" si="25"/>
        <v>21.287110991807719</v>
      </c>
      <c r="V263" s="315">
        <f t="shared" si="25"/>
        <v>24.221985892577322</v>
      </c>
      <c r="W263" s="334">
        <f t="shared" si="27"/>
        <v>23.297324177889926</v>
      </c>
      <c r="X263" s="328"/>
      <c r="Y263" s="326"/>
      <c r="Z263" s="326"/>
      <c r="AA263" s="326"/>
      <c r="AB263" s="329"/>
      <c r="AC263" s="345"/>
      <c r="AD263" s="329"/>
      <c r="AE263" s="345"/>
      <c r="AF263" s="346"/>
      <c r="AG263" s="346"/>
      <c r="AH263" s="345"/>
      <c r="AI263" s="345"/>
      <c r="AJ263" s="346"/>
      <c r="AK263" s="346"/>
      <c r="AL263" s="345"/>
      <c r="AM263" s="345"/>
      <c r="AN263" s="346"/>
      <c r="AO263" s="346"/>
      <c r="AP263" s="345"/>
      <c r="AQ263" s="345"/>
      <c r="AR263" s="350"/>
      <c r="AS263" s="350"/>
      <c r="AT263" s="357"/>
      <c r="AU263" s="357"/>
      <c r="AV263" s="345"/>
      <c r="AW263" s="345"/>
      <c r="AX263" s="350"/>
      <c r="AY263" s="350"/>
      <c r="AZ263" s="346"/>
      <c r="BA263" s="346"/>
      <c r="BB263" s="46"/>
      <c r="BC263" s="46"/>
      <c r="BD263" s="350"/>
      <c r="BE263" s="350"/>
      <c r="BF263" s="46"/>
      <c r="BG263" s="65"/>
      <c r="BH263" s="64"/>
      <c r="BI263" s="350"/>
      <c r="BJ263" s="350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  <c r="BZ263" s="206"/>
      <c r="CA263" s="206"/>
      <c r="CB263" s="206"/>
      <c r="CC263" s="206"/>
      <c r="CD263" s="206"/>
      <c r="CE263" s="206"/>
      <c r="CF263" s="206"/>
      <c r="CG263" s="206"/>
      <c r="CH263" s="206"/>
      <c r="CI263" s="206"/>
      <c r="CJ263" s="206"/>
      <c r="CK263" s="206"/>
      <c r="CL263" s="206"/>
      <c r="CM263" s="206"/>
      <c r="CN263" s="206"/>
      <c r="CO263" s="206"/>
      <c r="CP263" s="206"/>
      <c r="CQ263" s="206"/>
      <c r="CR263" s="206"/>
      <c r="CS263" s="206"/>
      <c r="CT263" s="206"/>
      <c r="CU263" s="206"/>
      <c r="CV263" s="206"/>
      <c r="CW263" s="206"/>
      <c r="CX263" s="206"/>
      <c r="CY263" s="206"/>
      <c r="CZ263" s="206"/>
      <c r="DA263" s="206"/>
      <c r="DB263" s="206"/>
      <c r="DC263" s="206"/>
      <c r="DD263" s="206"/>
      <c r="DE263" s="206"/>
      <c r="DF263" s="206"/>
      <c r="DG263" s="206"/>
      <c r="DH263" s="206"/>
      <c r="DI263" s="206"/>
    </row>
    <row r="264" spans="1:113" ht="13.5" thickBot="1">
      <c r="A264" s="60"/>
      <c r="B264" s="130" t="s">
        <v>284</v>
      </c>
      <c r="C264" s="448">
        <f>+sum!H264/население!F264</f>
        <v>22.551586167476422</v>
      </c>
      <c r="D264" s="448">
        <f>+sum!I264/население!G264</f>
        <v>35.015721120984281</v>
      </c>
      <c r="E264" s="448">
        <f>+sum!J264/население!H264</f>
        <v>31.144718309859154</v>
      </c>
      <c r="F264" s="448">
        <f>+sum!K264/население!I264</f>
        <v>42.544762595143169</v>
      </c>
      <c r="G264" s="448">
        <f>+sum!L264/население!J264</f>
        <v>34.980125138019872</v>
      </c>
      <c r="H264" s="448">
        <f>+sum!M264/население!K264</f>
        <v>363.32</v>
      </c>
      <c r="I264" s="448">
        <f>+sum!N264/население!L264</f>
        <v>91.363601678748566</v>
      </c>
      <c r="J264" s="448">
        <f>+sum!O264/население!M264</f>
        <v>73.577392674281214</v>
      </c>
      <c r="K264" s="448"/>
      <c r="L264" s="300">
        <f t="shared" si="24"/>
        <v>155.26943808273433</v>
      </c>
      <c r="M264" s="37">
        <f t="shared" si="24"/>
        <v>138.10433589268158</v>
      </c>
      <c r="N264" s="37">
        <f t="shared" si="24"/>
        <v>188.65530024890498</v>
      </c>
      <c r="O264" s="315">
        <f t="shared" si="24"/>
        <v>155.11159560238698</v>
      </c>
      <c r="P264" s="306">
        <f t="shared" si="26"/>
        <v>1611.0618441729609</v>
      </c>
      <c r="Q264" s="306">
        <f t="shared" si="26"/>
        <v>405.13159917111221</v>
      </c>
      <c r="R264" s="300">
        <f t="shared" si="25"/>
        <v>35.854666191650807</v>
      </c>
      <c r="S264" s="37">
        <f t="shared" si="25"/>
        <v>50.882877767999503</v>
      </c>
      <c r="T264" s="37">
        <f t="shared" si="25"/>
        <v>49.061823536980995</v>
      </c>
      <c r="U264" s="37">
        <f t="shared" si="25"/>
        <v>57.206484165618853</v>
      </c>
      <c r="V264" s="315">
        <f t="shared" si="25"/>
        <v>49.953391464923953</v>
      </c>
      <c r="W264" s="334">
        <f t="shared" si="27"/>
        <v>556.77555626979267</v>
      </c>
      <c r="X264" s="328"/>
      <c r="Y264" s="64"/>
      <c r="Z264" s="64"/>
      <c r="AA264" s="64"/>
      <c r="AB264" s="329"/>
      <c r="AC264" s="345"/>
      <c r="AD264" s="329"/>
      <c r="AE264" s="345"/>
      <c r="AF264" s="64"/>
      <c r="AG264" s="64"/>
      <c r="AH264" s="345"/>
      <c r="AI264" s="345"/>
      <c r="AJ264" s="64"/>
      <c r="AK264" s="64"/>
      <c r="AL264" s="345"/>
      <c r="AM264" s="345"/>
      <c r="AN264" s="64"/>
      <c r="AO264" s="64"/>
      <c r="AP264" s="345"/>
      <c r="AQ264" s="345"/>
      <c r="AR264" s="350"/>
      <c r="AS264" s="350"/>
      <c r="AT264" s="346"/>
      <c r="AU264" s="346"/>
      <c r="AV264" s="345"/>
      <c r="AW264" s="345"/>
      <c r="AX264" s="350"/>
      <c r="AY264" s="350"/>
      <c r="AZ264" s="346"/>
      <c r="BA264" s="346"/>
      <c r="BB264" s="46"/>
      <c r="BC264" s="46"/>
      <c r="BD264" s="350"/>
      <c r="BE264" s="350"/>
      <c r="BF264" s="46"/>
      <c r="BG264" s="65"/>
      <c r="BH264" s="64"/>
      <c r="BI264" s="350"/>
      <c r="BJ264" s="350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  <c r="BZ264" s="206"/>
      <c r="CA264" s="206"/>
      <c r="CB264" s="206"/>
      <c r="CC264" s="206"/>
      <c r="CD264" s="206"/>
      <c r="CE264" s="206"/>
      <c r="CF264" s="206"/>
      <c r="CG264" s="206"/>
      <c r="CH264" s="206"/>
      <c r="CI264" s="206"/>
      <c r="CJ264" s="206"/>
      <c r="CK264" s="206"/>
      <c r="CL264" s="206"/>
      <c r="CM264" s="206"/>
      <c r="CN264" s="206"/>
      <c r="CO264" s="206"/>
      <c r="CP264" s="206"/>
      <c r="CQ264" s="206"/>
      <c r="CR264" s="206"/>
      <c r="CS264" s="206"/>
      <c r="CT264" s="206"/>
      <c r="CU264" s="206"/>
      <c r="CV264" s="206"/>
      <c r="CW264" s="206"/>
      <c r="CX264" s="206"/>
      <c r="CY264" s="206"/>
      <c r="CZ264" s="206"/>
      <c r="DA264" s="206"/>
      <c r="DB264" s="206"/>
      <c r="DC264" s="206"/>
      <c r="DD264" s="206"/>
      <c r="DE264" s="206"/>
      <c r="DF264" s="206"/>
      <c r="DG264" s="206"/>
      <c r="DH264" s="206"/>
      <c r="DI264" s="206"/>
    </row>
    <row r="265" spans="1:113" ht="13.5" thickBot="1">
      <c r="A265" s="35"/>
      <c r="B265" s="130" t="s">
        <v>285</v>
      </c>
      <c r="C265" s="448">
        <f>+sum!H265/население!F265</f>
        <v>19.655606485598959</v>
      </c>
      <c r="D265" s="448">
        <f>+sum!I265/население!G265</f>
        <v>27.899463049314683</v>
      </c>
      <c r="E265" s="448">
        <f>+sum!J265/население!H265</f>
        <v>24.206761565836299</v>
      </c>
      <c r="F265" s="448">
        <f>+sum!K265/население!I265</f>
        <v>31.666786252421613</v>
      </c>
      <c r="G265" s="448">
        <f>+sum!L265/население!J265</f>
        <v>32.682302617269627</v>
      </c>
      <c r="H265" s="448">
        <f>+sum!M265/население!K265</f>
        <v>32.646994215420662</v>
      </c>
      <c r="I265" s="448">
        <f>+sum!N265/население!L265</f>
        <v>37.026164740961612</v>
      </c>
      <c r="J265" s="448">
        <f>+sum!O265/население!M265</f>
        <v>51.092596751253836</v>
      </c>
      <c r="K265" s="448"/>
      <c r="L265" s="300">
        <f t="shared" si="24"/>
        <v>141.94150188016707</v>
      </c>
      <c r="M265" s="37">
        <f t="shared" si="24"/>
        <v>123.15448817909449</v>
      </c>
      <c r="N265" s="37">
        <f t="shared" si="24"/>
        <v>161.10816156002545</v>
      </c>
      <c r="O265" s="315">
        <f t="shared" si="24"/>
        <v>166.27470966726423</v>
      </c>
      <c r="P265" s="306">
        <f t="shared" si="26"/>
        <v>166.09507439691612</v>
      </c>
      <c r="Q265" s="306">
        <f t="shared" si="26"/>
        <v>188.37457276166731</v>
      </c>
      <c r="R265" s="300">
        <f t="shared" si="25"/>
        <v>31.250361021255831</v>
      </c>
      <c r="S265" s="37">
        <f t="shared" si="25"/>
        <v>40.541931529159747</v>
      </c>
      <c r="T265" s="37">
        <f t="shared" si="25"/>
        <v>38.132560793426073</v>
      </c>
      <c r="U265" s="37">
        <f t="shared" si="25"/>
        <v>42.579753554248221</v>
      </c>
      <c r="V265" s="315">
        <f t="shared" si="25"/>
        <v>46.671984453283599</v>
      </c>
      <c r="W265" s="334">
        <f t="shared" si="27"/>
        <v>50.030409459505506</v>
      </c>
      <c r="X265" s="325"/>
      <c r="Y265" s="327"/>
      <c r="Z265" s="327"/>
      <c r="AA265" s="327"/>
      <c r="AB265" s="329"/>
      <c r="AC265" s="345"/>
      <c r="AD265" s="329"/>
      <c r="AE265" s="345"/>
      <c r="AF265" s="345"/>
      <c r="AG265" s="345"/>
      <c r="AH265" s="345"/>
      <c r="AI265" s="345"/>
      <c r="AJ265" s="345"/>
      <c r="AK265" s="345"/>
      <c r="AL265" s="345"/>
      <c r="AM265" s="345"/>
      <c r="AN265" s="345"/>
      <c r="AO265" s="345"/>
      <c r="AP265" s="345"/>
      <c r="AQ265" s="345"/>
      <c r="AR265" s="292"/>
      <c r="AS265" s="292"/>
      <c r="AT265" s="345"/>
      <c r="AU265" s="345"/>
      <c r="AV265" s="345"/>
      <c r="AW265" s="345"/>
      <c r="AX265" s="292"/>
      <c r="AY265" s="292"/>
      <c r="AZ265" s="345"/>
      <c r="BA265" s="345"/>
      <c r="BB265" s="46"/>
      <c r="BC265" s="46"/>
      <c r="BD265" s="292"/>
      <c r="BE265" s="292"/>
      <c r="BF265" s="46"/>
      <c r="BG265" s="6"/>
      <c r="BH265" s="46"/>
      <c r="BI265" s="292"/>
      <c r="BJ265" s="292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  <c r="BZ265" s="206"/>
      <c r="CA265" s="206"/>
      <c r="CB265" s="206"/>
      <c r="CC265" s="206"/>
      <c r="CD265" s="206"/>
      <c r="CE265" s="206"/>
      <c r="CF265" s="206"/>
      <c r="CG265" s="206"/>
      <c r="CH265" s="206"/>
      <c r="CI265" s="206"/>
      <c r="CJ265" s="206"/>
      <c r="CK265" s="206"/>
      <c r="CL265" s="206"/>
      <c r="CM265" s="206"/>
      <c r="CN265" s="206"/>
      <c r="CO265" s="206"/>
      <c r="CP265" s="206"/>
      <c r="CQ265" s="206"/>
      <c r="CR265" s="206"/>
      <c r="CS265" s="206"/>
      <c r="CT265" s="206"/>
      <c r="CU265" s="206"/>
      <c r="CV265" s="206"/>
      <c r="CW265" s="206"/>
      <c r="CX265" s="206"/>
      <c r="CY265" s="206"/>
      <c r="CZ265" s="206"/>
      <c r="DA265" s="206"/>
      <c r="DB265" s="206"/>
      <c r="DC265" s="206"/>
      <c r="DD265" s="206"/>
      <c r="DE265" s="206"/>
      <c r="DF265" s="206"/>
      <c r="DG265" s="206"/>
      <c r="DH265" s="206"/>
      <c r="DI265" s="206"/>
    </row>
    <row r="266" spans="1:113" ht="13.5" thickBot="1">
      <c r="A266" s="35"/>
      <c r="B266" s="130" t="s">
        <v>286</v>
      </c>
      <c r="C266" s="448">
        <f>+sum!H266/население!F266</f>
        <v>49.240466783056142</v>
      </c>
      <c r="D266" s="448">
        <f>+sum!I266/население!G266</f>
        <v>62.229119920219397</v>
      </c>
      <c r="E266" s="448">
        <f>+sum!J266/население!H266</f>
        <v>70.367107712431448</v>
      </c>
      <c r="F266" s="448">
        <f>+sum!K266/население!I266</f>
        <v>84.098363997757502</v>
      </c>
      <c r="G266" s="448">
        <f>+sum!L266/население!J266</f>
        <v>78.777933250414591</v>
      </c>
      <c r="H266" s="448">
        <f>+sum!M266/население!K266</f>
        <v>82.728777812928399</v>
      </c>
      <c r="I266" s="448">
        <f>+sum!N266/население!L266</f>
        <v>98.25964817320704</v>
      </c>
      <c r="J266" s="448">
        <f>+sum!O266/население!M266</f>
        <v>87.064703943754807</v>
      </c>
      <c r="K266" s="448"/>
      <c r="L266" s="300">
        <f t="shared" si="24"/>
        <v>126.37800570491893</v>
      </c>
      <c r="M266" s="37">
        <f t="shared" si="24"/>
        <v>142.90503788775024</v>
      </c>
      <c r="N266" s="37">
        <f t="shared" si="24"/>
        <v>170.79115916646043</v>
      </c>
      <c r="O266" s="315">
        <f t="shared" si="24"/>
        <v>159.98616259568524</v>
      </c>
      <c r="P266" s="306">
        <f t="shared" si="26"/>
        <v>168.00973511769334</v>
      </c>
      <c r="Q266" s="306">
        <f t="shared" si="26"/>
        <v>199.55060256865519</v>
      </c>
      <c r="R266" s="300">
        <f t="shared" si="25"/>
        <v>78.287198360074896</v>
      </c>
      <c r="S266" s="37">
        <f t="shared" si="25"/>
        <v>90.427859291269669</v>
      </c>
      <c r="T266" s="37">
        <f t="shared" si="25"/>
        <v>110.84828531912507</v>
      </c>
      <c r="U266" s="37">
        <f t="shared" si="25"/>
        <v>113.08023443857169</v>
      </c>
      <c r="V266" s="315">
        <f t="shared" si="25"/>
        <v>112.49888109114899</v>
      </c>
      <c r="W266" s="334">
        <f t="shared" si="27"/>
        <v>126.77904130329543</v>
      </c>
      <c r="X266" s="325"/>
      <c r="Y266" s="327"/>
      <c r="Z266" s="327"/>
      <c r="AA266" s="327"/>
      <c r="AB266" s="329"/>
      <c r="AC266" s="345"/>
      <c r="AD266" s="329"/>
      <c r="AE266" s="345"/>
      <c r="AF266" s="345"/>
      <c r="AG266" s="345"/>
      <c r="AH266" s="345"/>
      <c r="AI266" s="345"/>
      <c r="AJ266" s="345"/>
      <c r="AK266" s="345"/>
      <c r="AL266" s="345"/>
      <c r="AM266" s="345"/>
      <c r="AN266" s="345"/>
      <c r="AO266" s="345"/>
      <c r="AP266" s="345"/>
      <c r="AQ266" s="345"/>
      <c r="AR266" s="292"/>
      <c r="AS266" s="292"/>
      <c r="AT266" s="345"/>
      <c r="AU266" s="345"/>
      <c r="AV266" s="345"/>
      <c r="AW266" s="345"/>
      <c r="AX266" s="292"/>
      <c r="AY266" s="292"/>
      <c r="AZ266" s="345"/>
      <c r="BA266" s="345"/>
      <c r="BB266" s="46"/>
      <c r="BC266" s="46"/>
      <c r="BD266" s="292"/>
      <c r="BE266" s="292"/>
      <c r="BF266" s="46"/>
      <c r="BG266" s="6"/>
      <c r="BH266" s="46"/>
      <c r="BI266" s="292"/>
      <c r="BJ266" s="292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  <c r="BZ266" s="206"/>
      <c r="CA266" s="206"/>
      <c r="CB266" s="206"/>
      <c r="CC266" s="206"/>
      <c r="CD266" s="206"/>
      <c r="CE266" s="206"/>
      <c r="CF266" s="206"/>
      <c r="CG266" s="206"/>
      <c r="CH266" s="206"/>
      <c r="CI266" s="206"/>
      <c r="CJ266" s="206"/>
      <c r="CK266" s="206"/>
      <c r="CL266" s="206"/>
      <c r="CM266" s="206"/>
      <c r="CN266" s="206"/>
      <c r="CO266" s="206"/>
      <c r="CP266" s="206"/>
      <c r="CQ266" s="206"/>
      <c r="CR266" s="206"/>
      <c r="CS266" s="206"/>
      <c r="CT266" s="206"/>
      <c r="CU266" s="206"/>
      <c r="CV266" s="206"/>
      <c r="CW266" s="206"/>
      <c r="CX266" s="206"/>
      <c r="CY266" s="206"/>
      <c r="CZ266" s="206"/>
      <c r="DA266" s="206"/>
      <c r="DB266" s="206"/>
      <c r="DC266" s="206"/>
      <c r="DD266" s="206"/>
      <c r="DE266" s="206"/>
      <c r="DF266" s="206"/>
      <c r="DG266" s="206"/>
      <c r="DH266" s="206"/>
      <c r="DI266" s="206"/>
    </row>
    <row r="267" spans="1:113" ht="13.5" thickBot="1">
      <c r="A267" s="35"/>
      <c r="B267" s="130" t="s">
        <v>277</v>
      </c>
      <c r="C267" s="448">
        <f>+sum!H267/население!F267</f>
        <v>43.001829870811122</v>
      </c>
      <c r="D267" s="448">
        <f>+sum!I267/население!G267</f>
        <v>49.329824539431662</v>
      </c>
      <c r="E267" s="448">
        <f>+sum!J267/население!H267</f>
        <v>48.871122182621356</v>
      </c>
      <c r="F267" s="448">
        <f>+sum!K267/население!I267</f>
        <v>53.035491167937643</v>
      </c>
      <c r="G267" s="448">
        <f>+sum!L267/население!J267</f>
        <v>58.395507322700368</v>
      </c>
      <c r="H267" s="448">
        <f>+sum!M267/население!K267</f>
        <v>61.99762825957032</v>
      </c>
      <c r="I267" s="448">
        <f>+sum!N267/население!L267</f>
        <v>62.11257282228204</v>
      </c>
      <c r="J267" s="448">
        <f>+sum!O267/население!M267</f>
        <v>61.640907187186677</v>
      </c>
      <c r="K267" s="448"/>
      <c r="L267" s="300">
        <f t="shared" si="24"/>
        <v>114.71564044514271</v>
      </c>
      <c r="M267" s="37">
        <f t="shared" si="24"/>
        <v>113.64893617188649</v>
      </c>
      <c r="N267" s="37">
        <f t="shared" si="24"/>
        <v>123.33310309647356</v>
      </c>
      <c r="O267" s="315">
        <f t="shared" si="24"/>
        <v>135.79772651102508</v>
      </c>
      <c r="P267" s="306">
        <f t="shared" si="26"/>
        <v>144.17439547532652</v>
      </c>
      <c r="Q267" s="306">
        <f t="shared" si="26"/>
        <v>144.44169703681132</v>
      </c>
      <c r="R267" s="300">
        <f t="shared" si="25"/>
        <v>68.368417378626646</v>
      </c>
      <c r="S267" s="37">
        <f t="shared" si="25"/>
        <v>71.68332828800547</v>
      </c>
      <c r="T267" s="37">
        <f t="shared" si="25"/>
        <v>76.985970742236248</v>
      </c>
      <c r="U267" s="37">
        <f t="shared" si="25"/>
        <v>71.312514176793087</v>
      </c>
      <c r="V267" s="315">
        <f t="shared" si="25"/>
        <v>83.391743899542007</v>
      </c>
      <c r="W267" s="334">
        <f t="shared" si="27"/>
        <v>95.00925894976902</v>
      </c>
      <c r="X267" s="325"/>
      <c r="Y267" s="327"/>
      <c r="Z267" s="327"/>
      <c r="AA267" s="327"/>
      <c r="AB267" s="329"/>
      <c r="AC267" s="345"/>
      <c r="AD267" s="329"/>
      <c r="AE267" s="345"/>
      <c r="AF267" s="345"/>
      <c r="AG267" s="345"/>
      <c r="AH267" s="345"/>
      <c r="AI267" s="345"/>
      <c r="AJ267" s="345"/>
      <c r="AK267" s="345"/>
      <c r="AL267" s="345"/>
      <c r="AM267" s="345"/>
      <c r="AN267" s="345"/>
      <c r="AO267" s="345"/>
      <c r="AP267" s="345"/>
      <c r="AQ267" s="345"/>
      <c r="AR267" s="292"/>
      <c r="AS267" s="292"/>
      <c r="AT267" s="345"/>
      <c r="AU267" s="345"/>
      <c r="AV267" s="345"/>
      <c r="AW267" s="345"/>
      <c r="AX267" s="292"/>
      <c r="AY267" s="292"/>
      <c r="AZ267" s="345"/>
      <c r="BA267" s="345"/>
      <c r="BB267" s="46"/>
      <c r="BC267" s="46"/>
      <c r="BD267" s="292"/>
      <c r="BE267" s="292"/>
      <c r="BF267" s="46"/>
      <c r="BG267" s="6"/>
      <c r="BH267" s="46"/>
      <c r="BI267" s="292"/>
      <c r="BJ267" s="292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  <c r="BZ267" s="206"/>
      <c r="CA267" s="206"/>
      <c r="CB267" s="206"/>
      <c r="CC267" s="206"/>
      <c r="CD267" s="206"/>
      <c r="CE267" s="206"/>
      <c r="CF267" s="206"/>
      <c r="CG267" s="206"/>
      <c r="CH267" s="206"/>
      <c r="CI267" s="206"/>
      <c r="CJ267" s="206"/>
      <c r="CK267" s="206"/>
      <c r="CL267" s="206"/>
      <c r="CM267" s="206"/>
      <c r="CN267" s="206"/>
      <c r="CO267" s="206"/>
      <c r="CP267" s="206"/>
      <c r="CQ267" s="206"/>
      <c r="CR267" s="206"/>
      <c r="CS267" s="206"/>
      <c r="CT267" s="206"/>
      <c r="CU267" s="206"/>
      <c r="CV267" s="206"/>
      <c r="CW267" s="206"/>
      <c r="CX267" s="206"/>
      <c r="CY267" s="206"/>
      <c r="CZ267" s="206"/>
      <c r="DA267" s="206"/>
      <c r="DB267" s="206"/>
      <c r="DC267" s="206"/>
      <c r="DD267" s="206"/>
      <c r="DE267" s="206"/>
      <c r="DF267" s="206"/>
      <c r="DG267" s="206"/>
      <c r="DH267" s="206"/>
      <c r="DI267" s="206"/>
    </row>
    <row r="268" spans="1:113" ht="13.5" thickBot="1">
      <c r="A268" s="35"/>
      <c r="B268" s="130" t="s">
        <v>287</v>
      </c>
      <c r="C268" s="448">
        <f>+sum!H268/население!F268</f>
        <v>29.601623920608326</v>
      </c>
      <c r="D268" s="448">
        <f>+sum!I268/население!G268</f>
        <v>34.941312920436097</v>
      </c>
      <c r="E268" s="448">
        <f>+sum!J268/население!H268</f>
        <v>41.992819598272952</v>
      </c>
      <c r="F268" s="448">
        <f>+sum!K268/население!I268</f>
        <v>41.79157110091743</v>
      </c>
      <c r="G268" s="448">
        <f>+sum!L268/население!J268</f>
        <v>43.451251582740817</v>
      </c>
      <c r="H268" s="448">
        <f>+sum!M268/население!K268</f>
        <v>46.381625092615458</v>
      </c>
      <c r="I268" s="448">
        <f>+sum!N268/население!L268</f>
        <v>43.730350116032689</v>
      </c>
      <c r="J268" s="448">
        <f>+sum!O268/население!M268</f>
        <v>50.473445463812439</v>
      </c>
      <c r="K268" s="448"/>
      <c r="L268" s="300">
        <f t="shared" si="24"/>
        <v>118.03850023278737</v>
      </c>
      <c r="M268" s="37">
        <f t="shared" si="24"/>
        <v>141.85985103688182</v>
      </c>
      <c r="N268" s="37">
        <f t="shared" si="24"/>
        <v>141.17999476313392</v>
      </c>
      <c r="O268" s="315">
        <f t="shared" si="24"/>
        <v>146.78671582098755</v>
      </c>
      <c r="P268" s="306">
        <f t="shared" si="26"/>
        <v>156.68608322641745</v>
      </c>
      <c r="Q268" s="306">
        <f t="shared" si="26"/>
        <v>147.729564544559</v>
      </c>
      <c r="R268" s="300">
        <f t="shared" si="25"/>
        <v>47.063489748444844</v>
      </c>
      <c r="S268" s="37">
        <f t="shared" si="25"/>
        <v>50.774751953301909</v>
      </c>
      <c r="T268" s="37">
        <f t="shared" si="25"/>
        <v>66.150680332162608</v>
      </c>
      <c r="U268" s="37">
        <f t="shared" si="25"/>
        <v>56.193728783760818</v>
      </c>
      <c r="V268" s="315">
        <f t="shared" si="25"/>
        <v>62.050589338641124</v>
      </c>
      <c r="W268" s="334">
        <f t="shared" si="27"/>
        <v>71.078264647247451</v>
      </c>
      <c r="X268" s="325"/>
      <c r="Y268" s="327"/>
      <c r="Z268" s="327"/>
      <c r="AA268" s="327"/>
      <c r="AB268" s="327"/>
      <c r="AC268" s="345"/>
      <c r="AD268" s="327"/>
      <c r="AE268" s="345"/>
      <c r="AF268" s="345"/>
      <c r="AG268" s="345"/>
      <c r="AH268" s="345"/>
      <c r="AI268" s="345"/>
      <c r="AJ268" s="345"/>
      <c r="AK268" s="345"/>
      <c r="AL268" s="345"/>
      <c r="AM268" s="345"/>
      <c r="AN268" s="345"/>
      <c r="AO268" s="345"/>
      <c r="AP268" s="345"/>
      <c r="AQ268" s="345"/>
      <c r="AR268" s="292"/>
      <c r="AS268" s="292"/>
      <c r="AT268" s="345"/>
      <c r="AU268" s="345"/>
      <c r="AV268" s="345"/>
      <c r="AW268" s="345"/>
      <c r="AX268" s="292"/>
      <c r="AY268" s="292"/>
      <c r="AZ268" s="345"/>
      <c r="BA268" s="345"/>
      <c r="BB268" s="46"/>
      <c r="BC268" s="46"/>
      <c r="BD268" s="292"/>
      <c r="BE268" s="292"/>
      <c r="BF268" s="347"/>
      <c r="BG268" s="6"/>
      <c r="BH268" s="46"/>
      <c r="BI268" s="292"/>
      <c r="BJ268" s="292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  <c r="BZ268" s="206"/>
      <c r="CA268" s="206"/>
      <c r="CB268" s="206"/>
      <c r="CC268" s="206"/>
      <c r="CD268" s="206"/>
      <c r="CE268" s="206"/>
      <c r="CF268" s="206"/>
      <c r="CG268" s="206"/>
      <c r="CH268" s="206"/>
      <c r="CI268" s="206"/>
      <c r="CJ268" s="206"/>
      <c r="CK268" s="206"/>
      <c r="CL268" s="206"/>
      <c r="CM268" s="206"/>
      <c r="CN268" s="206"/>
      <c r="CO268" s="206"/>
      <c r="CP268" s="206"/>
      <c r="CQ268" s="206"/>
      <c r="CR268" s="206"/>
      <c r="CS268" s="206"/>
      <c r="CT268" s="206"/>
      <c r="CU268" s="206"/>
      <c r="CV268" s="206"/>
      <c r="CW268" s="206"/>
      <c r="CX268" s="206"/>
      <c r="CY268" s="206"/>
      <c r="CZ268" s="206"/>
      <c r="DA268" s="206"/>
      <c r="DB268" s="206"/>
      <c r="DC268" s="206"/>
      <c r="DD268" s="206"/>
      <c r="DE268" s="206"/>
      <c r="DF268" s="206"/>
      <c r="DG268" s="206"/>
      <c r="DH268" s="206"/>
      <c r="DI268" s="206"/>
    </row>
    <row r="269" spans="1:113" ht="13.5" thickBot="1">
      <c r="A269" s="56"/>
      <c r="B269" s="131" t="s">
        <v>288</v>
      </c>
      <c r="C269" s="449">
        <f>+sum!H269/население!F269</f>
        <v>27.952716032123273</v>
      </c>
      <c r="D269" s="449">
        <f>+sum!I269/население!G269</f>
        <v>34.842754291123789</v>
      </c>
      <c r="E269" s="449">
        <f>+sum!J269/население!H269</f>
        <v>35.628108108108108</v>
      </c>
      <c r="F269" s="449">
        <f>+sum!K269/население!I269</f>
        <v>37.135455337285315</v>
      </c>
      <c r="G269" s="449">
        <f>+sum!L269/население!J269</f>
        <v>42.317641732653392</v>
      </c>
      <c r="H269" s="449">
        <f>+sum!M269/население!K269</f>
        <v>39.933494746854599</v>
      </c>
      <c r="I269" s="449">
        <f>+sum!N269/население!L269</f>
        <v>45.500017591077807</v>
      </c>
      <c r="J269" s="449">
        <f>+sum!O269/население!M269</f>
        <v>48.586402190728521</v>
      </c>
      <c r="K269" s="449"/>
      <c r="L269" s="299">
        <f t="shared" si="24"/>
        <v>124.64890442518173</v>
      </c>
      <c r="M269" s="25">
        <f t="shared" si="24"/>
        <v>127.45848405988266</v>
      </c>
      <c r="N269" s="25">
        <f t="shared" si="24"/>
        <v>132.85097338880857</v>
      </c>
      <c r="O269" s="314">
        <f t="shared" ref="O269:O303" si="28">+G269/$C269*100</f>
        <v>151.39008919212696</v>
      </c>
      <c r="P269" s="310">
        <f t="shared" si="26"/>
        <v>142.86087513271701</v>
      </c>
      <c r="Q269" s="310">
        <f t="shared" si="26"/>
        <v>162.77494301015031</v>
      </c>
      <c r="R269" s="299">
        <f t="shared" ref="R269:V303" si="29">+C269/C$3*100</f>
        <v>44.441898456224578</v>
      </c>
      <c r="S269" s="25">
        <f t="shared" si="29"/>
        <v>50.631532092972535</v>
      </c>
      <c r="T269" s="25">
        <f t="shared" si="29"/>
        <v>56.12444253198278</v>
      </c>
      <c r="U269" s="25">
        <f t="shared" si="29"/>
        <v>49.933028371815965</v>
      </c>
      <c r="V269" s="314">
        <f t="shared" si="29"/>
        <v>60.431737022176357</v>
      </c>
      <c r="W269" s="333">
        <f t="shared" si="27"/>
        <v>61.196723966412016</v>
      </c>
      <c r="X269" s="323"/>
      <c r="Y269" s="324"/>
      <c r="Z269" s="324"/>
      <c r="AA269" s="324"/>
      <c r="AB269" s="324"/>
      <c r="AC269" s="344"/>
      <c r="AD269" s="324"/>
      <c r="AE269" s="344"/>
      <c r="AF269" s="344"/>
      <c r="AG269" s="344"/>
      <c r="AH269" s="344"/>
      <c r="AI269" s="344"/>
      <c r="AJ269" s="344"/>
      <c r="AK269" s="344"/>
      <c r="AL269" s="344"/>
      <c r="AM269" s="344"/>
      <c r="AN269" s="344"/>
      <c r="AO269" s="344"/>
      <c r="AP269" s="344"/>
      <c r="AQ269" s="344"/>
      <c r="AR269" s="343"/>
      <c r="AS269" s="343"/>
      <c r="AT269" s="344"/>
      <c r="AU269" s="344"/>
      <c r="AV269" s="344"/>
      <c r="AW269" s="344"/>
      <c r="AX269" s="343"/>
      <c r="AY269" s="343"/>
      <c r="AZ269" s="344"/>
      <c r="BA269" s="344"/>
      <c r="BB269" s="93"/>
      <c r="BC269" s="93"/>
      <c r="BD269" s="343"/>
      <c r="BE269" s="343"/>
      <c r="BF269" s="93"/>
      <c r="BG269" s="26"/>
      <c r="BH269" s="93"/>
      <c r="BI269" s="343"/>
      <c r="BJ269" s="343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  <c r="BZ269" s="206"/>
      <c r="CA269" s="206"/>
      <c r="CB269" s="206"/>
      <c r="CC269" s="206"/>
      <c r="CD269" s="206"/>
      <c r="CE269" s="206"/>
      <c r="CF269" s="206"/>
      <c r="CG269" s="206"/>
      <c r="CH269" s="206"/>
      <c r="CI269" s="206"/>
      <c r="CJ269" s="206"/>
      <c r="CK269" s="206"/>
      <c r="CL269" s="206"/>
      <c r="CM269" s="206"/>
      <c r="CN269" s="206"/>
      <c r="CO269" s="206"/>
      <c r="CP269" s="206"/>
      <c r="CQ269" s="206"/>
      <c r="CR269" s="206"/>
      <c r="CS269" s="206"/>
      <c r="CT269" s="206"/>
      <c r="CU269" s="206"/>
      <c r="CV269" s="206"/>
      <c r="CW269" s="206"/>
      <c r="CX269" s="206"/>
      <c r="CY269" s="206"/>
      <c r="CZ269" s="206"/>
      <c r="DA269" s="206"/>
      <c r="DB269" s="206"/>
      <c r="DC269" s="206"/>
      <c r="DD269" s="206"/>
      <c r="DE269" s="206"/>
      <c r="DF269" s="206"/>
      <c r="DG269" s="206"/>
      <c r="DH269" s="206"/>
      <c r="DI269" s="206"/>
    </row>
    <row r="270" spans="1:113" ht="13.5" thickBot="1">
      <c r="A270" s="35"/>
      <c r="B270" s="130" t="s">
        <v>289</v>
      </c>
      <c r="C270" s="448">
        <f>+sum!H270/население!F270</f>
        <v>34.080607657727484</v>
      </c>
      <c r="D270" s="448">
        <f>+sum!I270/население!G270</f>
        <v>29.630692751763952</v>
      </c>
      <c r="E270" s="448">
        <f>+sum!J270/население!H270</f>
        <v>29.810943643512452</v>
      </c>
      <c r="F270" s="448">
        <f>+sum!K270/население!I270</f>
        <v>26.458906407245891</v>
      </c>
      <c r="G270" s="448">
        <f>+sum!L270/население!J270</f>
        <v>26.479850365584085</v>
      </c>
      <c r="H270" s="448">
        <f>+sum!M270/население!K270</f>
        <v>28.170396475770925</v>
      </c>
      <c r="I270" s="448">
        <f>+sum!N270/население!L270</f>
        <v>35.420676429567642</v>
      </c>
      <c r="J270" s="448">
        <f>+sum!O270/население!M270</f>
        <v>34.103770260747005</v>
      </c>
      <c r="K270" s="448"/>
      <c r="L270" s="300">
        <f t="shared" ref="L270:N303" si="30">+D270/$C270*100</f>
        <v>86.942970763156126</v>
      </c>
      <c r="M270" s="37">
        <f t="shared" si="30"/>
        <v>87.471866531561332</v>
      </c>
      <c r="N270" s="37">
        <f t="shared" si="30"/>
        <v>77.636251891320256</v>
      </c>
      <c r="O270" s="315">
        <f t="shared" si="28"/>
        <v>77.697706072385728</v>
      </c>
      <c r="P270" s="306">
        <f t="shared" si="26"/>
        <v>82.658140249983276</v>
      </c>
      <c r="Q270" s="306">
        <f t="shared" si="26"/>
        <v>103.9320565680592</v>
      </c>
      <c r="R270" s="300">
        <f t="shared" si="29"/>
        <v>54.184606000739521</v>
      </c>
      <c r="S270" s="37">
        <f t="shared" si="29"/>
        <v>43.057657223732569</v>
      </c>
      <c r="T270" s="37">
        <f t="shared" si="29"/>
        <v>46.960747628463864</v>
      </c>
      <c r="U270" s="37">
        <f t="shared" si="29"/>
        <v>35.577140829985396</v>
      </c>
      <c r="V270" s="315">
        <f t="shared" si="29"/>
        <v>37.814568302013484</v>
      </c>
      <c r="W270" s="334">
        <f t="shared" si="27"/>
        <v>43.170175515077517</v>
      </c>
      <c r="X270" s="325"/>
      <c r="Y270" s="327"/>
      <c r="Z270" s="327"/>
      <c r="AA270" s="327"/>
      <c r="AB270" s="327"/>
      <c r="AC270" s="345"/>
      <c r="AD270" s="327"/>
      <c r="AE270" s="345"/>
      <c r="AF270" s="345"/>
      <c r="AG270" s="345"/>
      <c r="AH270" s="345"/>
      <c r="AI270" s="345"/>
      <c r="AJ270" s="345"/>
      <c r="AK270" s="345"/>
      <c r="AL270" s="345"/>
      <c r="AM270" s="345"/>
      <c r="AN270" s="345"/>
      <c r="AO270" s="345"/>
      <c r="AP270" s="345"/>
      <c r="AQ270" s="345"/>
      <c r="AR270" s="292"/>
      <c r="AS270" s="292"/>
      <c r="AT270" s="345"/>
      <c r="AU270" s="345"/>
      <c r="AV270" s="345"/>
      <c r="AW270" s="345"/>
      <c r="AX270" s="292"/>
      <c r="AY270" s="292"/>
      <c r="AZ270" s="345"/>
      <c r="BA270" s="345"/>
      <c r="BB270" s="46"/>
      <c r="BC270" s="46"/>
      <c r="BD270" s="292"/>
      <c r="BE270" s="292"/>
      <c r="BF270" s="347"/>
      <c r="BG270" s="6"/>
      <c r="BH270" s="46"/>
      <c r="BI270" s="292"/>
      <c r="BJ270" s="292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  <c r="BZ270" s="206"/>
      <c r="CA270" s="206"/>
      <c r="CB270" s="206"/>
      <c r="CC270" s="206"/>
      <c r="CD270" s="206"/>
      <c r="CE270" s="206"/>
      <c r="CF270" s="206"/>
      <c r="CG270" s="206"/>
      <c r="CH270" s="206"/>
      <c r="CI270" s="206"/>
      <c r="CJ270" s="206"/>
      <c r="CK270" s="206"/>
      <c r="CL270" s="206"/>
      <c r="CM270" s="206"/>
      <c r="CN270" s="206"/>
      <c r="CO270" s="206"/>
      <c r="CP270" s="206"/>
      <c r="CQ270" s="206"/>
      <c r="CR270" s="206"/>
      <c r="CS270" s="206"/>
      <c r="CT270" s="206"/>
      <c r="CU270" s="206"/>
      <c r="CV270" s="206"/>
      <c r="CW270" s="206"/>
      <c r="CX270" s="206"/>
      <c r="CY270" s="206"/>
      <c r="CZ270" s="206"/>
      <c r="DA270" s="206"/>
      <c r="DB270" s="206"/>
      <c r="DC270" s="206"/>
      <c r="DD270" s="206"/>
      <c r="DE270" s="206"/>
      <c r="DF270" s="206"/>
      <c r="DG270" s="206"/>
      <c r="DH270" s="206"/>
      <c r="DI270" s="206"/>
    </row>
    <row r="271" spans="1:113" ht="13.5" thickBot="1">
      <c r="A271" s="35"/>
      <c r="B271" s="130" t="s">
        <v>290</v>
      </c>
      <c r="C271" s="448">
        <f>+sum!H271/население!F271</f>
        <v>15.155069086066256</v>
      </c>
      <c r="D271" s="448">
        <f>+sum!I271/население!G271</f>
        <v>19.294758525978484</v>
      </c>
      <c r="E271" s="448">
        <f>+sum!J271/население!H271</f>
        <v>18.08351315366604</v>
      </c>
      <c r="F271" s="448">
        <f>+sum!K271/население!I271</f>
        <v>19.553715577286773</v>
      </c>
      <c r="G271" s="448">
        <f>+sum!L271/население!J271</f>
        <v>18.3379784466741</v>
      </c>
      <c r="H271" s="448">
        <f>+sum!M271/население!K271</f>
        <v>22.620277959145604</v>
      </c>
      <c r="I271" s="448">
        <f>+sum!N271/население!L271</f>
        <v>21.008463356973994</v>
      </c>
      <c r="J271" s="448">
        <f>+sum!O271/население!M271</f>
        <v>29.73188510046516</v>
      </c>
      <c r="K271" s="448"/>
      <c r="L271" s="300">
        <f t="shared" si="30"/>
        <v>127.31554317834359</v>
      </c>
      <c r="M271" s="37">
        <f t="shared" si="30"/>
        <v>119.32319840291741</v>
      </c>
      <c r="N271" s="37">
        <f t="shared" si="30"/>
        <v>129.0242589211598</v>
      </c>
      <c r="O271" s="315">
        <f t="shared" si="28"/>
        <v>121.00227549298504</v>
      </c>
      <c r="P271" s="306">
        <f t="shared" si="26"/>
        <v>149.25882442821029</v>
      </c>
      <c r="Q271" s="306">
        <f t="shared" si="26"/>
        <v>138.6233427090703</v>
      </c>
      <c r="R271" s="300">
        <f t="shared" si="29"/>
        <v>24.094976697291784</v>
      </c>
      <c r="S271" s="37">
        <f t="shared" si="29"/>
        <v>28.038058569414147</v>
      </c>
      <c r="T271" s="37">
        <f t="shared" si="29"/>
        <v>28.48669628175713</v>
      </c>
      <c r="U271" s="37">
        <f t="shared" si="29"/>
        <v>26.292291984225756</v>
      </c>
      <c r="V271" s="315">
        <f t="shared" si="29"/>
        <v>26.187562577539254</v>
      </c>
      <c r="W271" s="334">
        <f t="shared" si="27"/>
        <v>34.664807452605487</v>
      </c>
      <c r="X271" s="325"/>
      <c r="Y271" s="327"/>
      <c r="Z271" s="327"/>
      <c r="AA271" s="327"/>
      <c r="AB271" s="327"/>
      <c r="AC271" s="345"/>
      <c r="AD271" s="327"/>
      <c r="AE271" s="345"/>
      <c r="AF271" s="345"/>
      <c r="AG271" s="345"/>
      <c r="AH271" s="345"/>
      <c r="AI271" s="345"/>
      <c r="AJ271" s="345"/>
      <c r="AK271" s="345"/>
      <c r="AL271" s="345"/>
      <c r="AM271" s="345"/>
      <c r="AN271" s="345"/>
      <c r="AO271" s="345"/>
      <c r="AP271" s="345"/>
      <c r="AQ271" s="345"/>
      <c r="AR271" s="292"/>
      <c r="AS271" s="292"/>
      <c r="AT271" s="345"/>
      <c r="AU271" s="345"/>
      <c r="AV271" s="345"/>
      <c r="AW271" s="345"/>
      <c r="AX271" s="292"/>
      <c r="AY271" s="292"/>
      <c r="AZ271" s="345"/>
      <c r="BA271" s="345"/>
      <c r="BB271" s="46"/>
      <c r="BC271" s="46"/>
      <c r="BD271" s="292"/>
      <c r="BE271" s="292"/>
      <c r="BF271" s="347"/>
      <c r="BG271" s="6"/>
      <c r="BH271" s="46"/>
      <c r="BI271" s="292"/>
      <c r="BJ271" s="292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  <c r="BZ271" s="206"/>
      <c r="CA271" s="206"/>
      <c r="CB271" s="206"/>
      <c r="CC271" s="206"/>
      <c r="CD271" s="206"/>
      <c r="CE271" s="206"/>
      <c r="CF271" s="206"/>
      <c r="CG271" s="206"/>
      <c r="CH271" s="206"/>
      <c r="CI271" s="206"/>
      <c r="CJ271" s="206"/>
      <c r="CK271" s="206"/>
      <c r="CL271" s="206"/>
      <c r="CM271" s="206"/>
      <c r="CN271" s="206"/>
      <c r="CO271" s="206"/>
      <c r="CP271" s="206"/>
      <c r="CQ271" s="206"/>
      <c r="CR271" s="206"/>
      <c r="CS271" s="206"/>
      <c r="CT271" s="206"/>
      <c r="CU271" s="206"/>
      <c r="CV271" s="206"/>
      <c r="CW271" s="206"/>
      <c r="CX271" s="206"/>
      <c r="CY271" s="206"/>
      <c r="CZ271" s="206"/>
      <c r="DA271" s="206"/>
      <c r="DB271" s="206"/>
      <c r="DC271" s="206"/>
      <c r="DD271" s="206"/>
      <c r="DE271" s="206"/>
      <c r="DF271" s="206"/>
      <c r="DG271" s="206"/>
      <c r="DH271" s="206"/>
      <c r="DI271" s="206"/>
    </row>
    <row r="272" spans="1:113" ht="13.5" thickBot="1">
      <c r="A272" s="35"/>
      <c r="B272" s="130" t="s">
        <v>291</v>
      </c>
      <c r="C272" s="448">
        <f>+sum!H272/население!F272</f>
        <v>11.608682983682984</v>
      </c>
      <c r="D272" s="448">
        <f>+sum!I272/население!G272</f>
        <v>12.027362055933484</v>
      </c>
      <c r="E272" s="448">
        <f>+sum!J272/население!H272</f>
        <v>16.755603315934909</v>
      </c>
      <c r="F272" s="448">
        <f>+sum!K272/население!I272</f>
        <v>15.974903175832688</v>
      </c>
      <c r="G272" s="448">
        <f>+sum!L272/население!J272</f>
        <v>17.943117536140793</v>
      </c>
      <c r="H272" s="448">
        <f>+sum!M272/население!K272</f>
        <v>18.826575863161228</v>
      </c>
      <c r="I272" s="448">
        <f>+sum!N272/население!L272</f>
        <v>20.801293451899756</v>
      </c>
      <c r="J272" s="448">
        <f>+sum!O272/население!M272</f>
        <v>24.620315581854044</v>
      </c>
      <c r="K272" s="448"/>
      <c r="L272" s="300">
        <f t="shared" si="30"/>
        <v>103.60660268558448</v>
      </c>
      <c r="M272" s="37">
        <f t="shared" si="30"/>
        <v>144.33681529150527</v>
      </c>
      <c r="N272" s="37">
        <f t="shared" si="30"/>
        <v>137.61167565939053</v>
      </c>
      <c r="O272" s="315">
        <f t="shared" si="28"/>
        <v>154.56634970014608</v>
      </c>
      <c r="P272" s="306">
        <f t="shared" si="26"/>
        <v>162.17667318182109</v>
      </c>
      <c r="Q272" s="306">
        <f t="shared" si="26"/>
        <v>179.18736760352391</v>
      </c>
      <c r="R272" s="300">
        <f t="shared" si="29"/>
        <v>18.456593261937591</v>
      </c>
      <c r="S272" s="37">
        <f t="shared" si="29"/>
        <v>17.47748650524824</v>
      </c>
      <c r="T272" s="37">
        <f t="shared" si="29"/>
        <v>26.394859152790001</v>
      </c>
      <c r="U272" s="37">
        <f t="shared" si="29"/>
        <v>21.48015383872168</v>
      </c>
      <c r="V272" s="315">
        <f t="shared" si="29"/>
        <v>25.623681186027941</v>
      </c>
      <c r="W272" s="334">
        <f t="shared" si="27"/>
        <v>28.851087880840705</v>
      </c>
      <c r="X272" s="325"/>
      <c r="Y272" s="327"/>
      <c r="Z272" s="327"/>
      <c r="AA272" s="327"/>
      <c r="AB272" s="327"/>
      <c r="AC272" s="345"/>
      <c r="AD272" s="327"/>
      <c r="AE272" s="345"/>
      <c r="AF272" s="345"/>
      <c r="AG272" s="345"/>
      <c r="AH272" s="345"/>
      <c r="AI272" s="345"/>
      <c r="AJ272" s="345"/>
      <c r="AK272" s="345"/>
      <c r="AL272" s="345"/>
      <c r="AM272" s="345"/>
      <c r="AN272" s="345"/>
      <c r="AO272" s="345"/>
      <c r="AP272" s="345"/>
      <c r="AQ272" s="345"/>
      <c r="AR272" s="292"/>
      <c r="AS272" s="292"/>
      <c r="AT272" s="345"/>
      <c r="AU272" s="345"/>
      <c r="AV272" s="345"/>
      <c r="AW272" s="345"/>
      <c r="AX272" s="292"/>
      <c r="AY272" s="292"/>
      <c r="AZ272" s="345"/>
      <c r="BA272" s="345"/>
      <c r="BB272" s="46"/>
      <c r="BC272" s="46"/>
      <c r="BD272" s="292"/>
      <c r="BE272" s="292"/>
      <c r="BF272" s="347"/>
      <c r="BG272" s="6"/>
      <c r="BH272" s="46"/>
      <c r="BI272" s="292"/>
      <c r="BJ272" s="292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  <c r="BZ272" s="206"/>
      <c r="CA272" s="206"/>
      <c r="CB272" s="206"/>
      <c r="CC272" s="206"/>
      <c r="CD272" s="206"/>
      <c r="CE272" s="206"/>
      <c r="CF272" s="206"/>
      <c r="CG272" s="206"/>
      <c r="CH272" s="206"/>
      <c r="CI272" s="206"/>
      <c r="CJ272" s="206"/>
      <c r="CK272" s="206"/>
      <c r="CL272" s="206"/>
      <c r="CM272" s="206"/>
      <c r="CN272" s="206"/>
      <c r="CO272" s="206"/>
      <c r="CP272" s="206"/>
      <c r="CQ272" s="206"/>
      <c r="CR272" s="206"/>
      <c r="CS272" s="206"/>
      <c r="CT272" s="206"/>
      <c r="CU272" s="206"/>
      <c r="CV272" s="206"/>
      <c r="CW272" s="206"/>
      <c r="CX272" s="206"/>
      <c r="CY272" s="206"/>
      <c r="CZ272" s="206"/>
      <c r="DA272" s="206"/>
      <c r="DB272" s="206"/>
      <c r="DC272" s="206"/>
      <c r="DD272" s="206"/>
      <c r="DE272" s="206"/>
      <c r="DF272" s="206"/>
      <c r="DG272" s="206"/>
      <c r="DH272" s="206"/>
      <c r="DI272" s="206"/>
    </row>
    <row r="273" spans="1:113" ht="13.5" thickBot="1">
      <c r="A273" s="35"/>
      <c r="B273" s="130" t="s">
        <v>292</v>
      </c>
      <c r="C273" s="448">
        <f>+sum!H273/население!F273</f>
        <v>19.135489034736672</v>
      </c>
      <c r="D273" s="448">
        <f>+sum!I273/население!G273</f>
        <v>20.579076020532877</v>
      </c>
      <c r="E273" s="448">
        <f>+sum!J273/население!H273</f>
        <v>25.465437298693946</v>
      </c>
      <c r="F273" s="448">
        <f>+sum!K273/население!I273</f>
        <v>26.419234494386053</v>
      </c>
      <c r="G273" s="448">
        <f>+sum!L273/население!J273</f>
        <v>31.251666241759843</v>
      </c>
      <c r="H273" s="448">
        <f>+sum!M273/население!K273</f>
        <v>31.366877088748609</v>
      </c>
      <c r="I273" s="448">
        <f>+sum!N273/население!L273</f>
        <v>28.955373162817331</v>
      </c>
      <c r="J273" s="448">
        <f>+sum!O273/население!M273</f>
        <v>30.913561036333931</v>
      </c>
      <c r="K273" s="448"/>
      <c r="L273" s="300">
        <f t="shared" si="30"/>
        <v>107.54402975108532</v>
      </c>
      <c r="M273" s="37">
        <f t="shared" si="30"/>
        <v>133.07962630307756</v>
      </c>
      <c r="N273" s="37">
        <f t="shared" si="30"/>
        <v>138.06406748438565</v>
      </c>
      <c r="O273" s="315">
        <f t="shared" si="28"/>
        <v>163.31783413023132</v>
      </c>
      <c r="P273" s="306">
        <f t="shared" si="26"/>
        <v>163.91991357946634</v>
      </c>
      <c r="Q273" s="306">
        <f t="shared" si="26"/>
        <v>151.31765438685477</v>
      </c>
      <c r="R273" s="300">
        <f t="shared" si="29"/>
        <v>30.423428607605281</v>
      </c>
      <c r="S273" s="37">
        <f t="shared" si="29"/>
        <v>29.904356563532904</v>
      </c>
      <c r="T273" s="37">
        <f t="shared" si="29"/>
        <v>40.115334440031624</v>
      </c>
      <c r="U273" s="37">
        <f t="shared" si="29"/>
        <v>35.523797233349711</v>
      </c>
      <c r="V273" s="315">
        <f t="shared" si="29"/>
        <v>44.62896320542292</v>
      </c>
      <c r="W273" s="334">
        <f t="shared" si="27"/>
        <v>48.06867345462463</v>
      </c>
      <c r="X273" s="325"/>
      <c r="Y273" s="327"/>
      <c r="Z273" s="327"/>
      <c r="AA273" s="327"/>
      <c r="AB273" s="327"/>
      <c r="AC273" s="345"/>
      <c r="AD273" s="327"/>
      <c r="AE273" s="345"/>
      <c r="AF273" s="345"/>
      <c r="AG273" s="345"/>
      <c r="AH273" s="345"/>
      <c r="AI273" s="345"/>
      <c r="AJ273" s="345"/>
      <c r="AK273" s="345"/>
      <c r="AL273" s="345"/>
      <c r="AM273" s="345"/>
      <c r="AN273" s="345"/>
      <c r="AO273" s="345"/>
      <c r="AP273" s="345"/>
      <c r="AQ273" s="345"/>
      <c r="AR273" s="292"/>
      <c r="AS273" s="292"/>
      <c r="AT273" s="345"/>
      <c r="AU273" s="345"/>
      <c r="AV273" s="345"/>
      <c r="AW273" s="345"/>
      <c r="AX273" s="292"/>
      <c r="AY273" s="292"/>
      <c r="AZ273" s="345"/>
      <c r="BA273" s="345"/>
      <c r="BB273" s="46"/>
      <c r="BC273" s="46"/>
      <c r="BD273" s="292"/>
      <c r="BE273" s="292"/>
      <c r="BF273" s="347"/>
      <c r="BG273" s="6"/>
      <c r="BH273" s="46"/>
      <c r="BI273" s="292"/>
      <c r="BJ273" s="292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  <c r="BZ273" s="206"/>
      <c r="CA273" s="206"/>
      <c r="CB273" s="206"/>
      <c r="CC273" s="206"/>
      <c r="CD273" s="206"/>
      <c r="CE273" s="206"/>
      <c r="CF273" s="206"/>
      <c r="CG273" s="206"/>
      <c r="CH273" s="206"/>
      <c r="CI273" s="206"/>
      <c r="CJ273" s="206"/>
      <c r="CK273" s="206"/>
      <c r="CL273" s="206"/>
      <c r="CM273" s="206"/>
      <c r="CN273" s="206"/>
      <c r="CO273" s="206"/>
      <c r="CP273" s="206"/>
      <c r="CQ273" s="206"/>
      <c r="CR273" s="206"/>
      <c r="CS273" s="206"/>
      <c r="CT273" s="206"/>
      <c r="CU273" s="206"/>
      <c r="CV273" s="206"/>
      <c r="CW273" s="206"/>
      <c r="CX273" s="206"/>
      <c r="CY273" s="206"/>
      <c r="CZ273" s="206"/>
      <c r="DA273" s="206"/>
      <c r="DB273" s="206"/>
      <c r="DC273" s="206"/>
      <c r="DD273" s="206"/>
      <c r="DE273" s="206"/>
      <c r="DF273" s="206"/>
      <c r="DG273" s="206"/>
      <c r="DH273" s="206"/>
      <c r="DI273" s="206"/>
    </row>
    <row r="274" spans="1:113" ht="13.5" thickBot="1">
      <c r="A274" s="35"/>
      <c r="B274" s="130" t="s">
        <v>288</v>
      </c>
      <c r="C274" s="448">
        <f>+sum!H274/население!F274</f>
        <v>38.846799388460518</v>
      </c>
      <c r="D274" s="448">
        <f>+sum!I274/население!G274</f>
        <v>51.159817831494131</v>
      </c>
      <c r="E274" s="448">
        <f>+sum!J274/население!H274</f>
        <v>50.233091595645192</v>
      </c>
      <c r="F274" s="448">
        <f>+sum!K274/население!I274</f>
        <v>52.773969438521675</v>
      </c>
      <c r="G274" s="448">
        <f>+sum!L274/население!J274</f>
        <v>61.450043876143916</v>
      </c>
      <c r="H274" s="448">
        <f>+sum!M274/население!K274</f>
        <v>54.438581893822921</v>
      </c>
      <c r="I274" s="448">
        <f>+sum!N274/население!L274</f>
        <v>66.848588961563905</v>
      </c>
      <c r="J274" s="448">
        <f>+sum!O274/население!M274</f>
        <v>68.445776013295173</v>
      </c>
      <c r="K274" s="448"/>
      <c r="L274" s="300">
        <f t="shared" si="30"/>
        <v>131.69635243281127</v>
      </c>
      <c r="M274" s="37">
        <f t="shared" si="30"/>
        <v>129.31076018212966</v>
      </c>
      <c r="N274" s="37">
        <f t="shared" si="30"/>
        <v>135.85152514314535</v>
      </c>
      <c r="O274" s="315">
        <f t="shared" si="28"/>
        <v>158.18560304455278</v>
      </c>
      <c r="P274" s="306">
        <f t="shared" si="26"/>
        <v>140.13659490823832</v>
      </c>
      <c r="Q274" s="306">
        <f t="shared" si="26"/>
        <v>172.0826168794265</v>
      </c>
      <c r="R274" s="300">
        <f t="shared" si="29"/>
        <v>61.762352960166019</v>
      </c>
      <c r="S274" s="37">
        <f t="shared" si="29"/>
        <v>74.342571679696505</v>
      </c>
      <c r="T274" s="37">
        <f t="shared" si="29"/>
        <v>79.131461426715759</v>
      </c>
      <c r="U274" s="37">
        <f t="shared" si="29"/>
        <v>70.960867164088697</v>
      </c>
      <c r="V274" s="315">
        <f t="shared" si="29"/>
        <v>87.753776899596687</v>
      </c>
      <c r="W274" s="334">
        <f t="shared" si="27"/>
        <v>83.425277211471766</v>
      </c>
      <c r="X274" s="325"/>
      <c r="Y274" s="327"/>
      <c r="Z274" s="327"/>
      <c r="AA274" s="327"/>
      <c r="AB274" s="327"/>
      <c r="AC274" s="345"/>
      <c r="AD274" s="327"/>
      <c r="AE274" s="345"/>
      <c r="AF274" s="345"/>
      <c r="AG274" s="345"/>
      <c r="AH274" s="345"/>
      <c r="AI274" s="345"/>
      <c r="AJ274" s="345"/>
      <c r="AK274" s="345"/>
      <c r="AL274" s="345"/>
      <c r="AM274" s="345"/>
      <c r="AN274" s="345"/>
      <c r="AO274" s="345"/>
      <c r="AP274" s="345"/>
      <c r="AQ274" s="345"/>
      <c r="AR274" s="292"/>
      <c r="AS274" s="292"/>
      <c r="AT274" s="345"/>
      <c r="AU274" s="345"/>
      <c r="AV274" s="345"/>
      <c r="AW274" s="345"/>
      <c r="AX274" s="292"/>
      <c r="AY274" s="292"/>
      <c r="AZ274" s="345"/>
      <c r="BA274" s="345"/>
      <c r="BB274" s="46"/>
      <c r="BC274" s="46"/>
      <c r="BD274" s="292"/>
      <c r="BE274" s="292"/>
      <c r="BF274" s="347"/>
      <c r="BG274" s="6"/>
      <c r="BH274" s="46"/>
      <c r="BI274" s="292"/>
      <c r="BJ274" s="292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  <c r="BZ274" s="206"/>
      <c r="CA274" s="206"/>
      <c r="CB274" s="206"/>
      <c r="CC274" s="206"/>
      <c r="CD274" s="206"/>
      <c r="CE274" s="206"/>
      <c r="CF274" s="206"/>
      <c r="CG274" s="206"/>
      <c r="CH274" s="206"/>
      <c r="CI274" s="206"/>
      <c r="CJ274" s="206"/>
      <c r="CK274" s="206"/>
      <c r="CL274" s="206"/>
      <c r="CM274" s="206"/>
      <c r="CN274" s="206"/>
      <c r="CO274" s="206"/>
      <c r="CP274" s="206"/>
      <c r="CQ274" s="206"/>
      <c r="CR274" s="206"/>
      <c r="CS274" s="206"/>
      <c r="CT274" s="206"/>
      <c r="CU274" s="206"/>
      <c r="CV274" s="206"/>
      <c r="CW274" s="206"/>
      <c r="CX274" s="206"/>
      <c r="CY274" s="206"/>
      <c r="CZ274" s="206"/>
      <c r="DA274" s="206"/>
      <c r="DB274" s="206"/>
      <c r="DC274" s="206"/>
      <c r="DD274" s="206"/>
      <c r="DE274" s="206"/>
      <c r="DF274" s="206"/>
      <c r="DG274" s="206"/>
      <c r="DH274" s="206"/>
      <c r="DI274" s="206"/>
    </row>
    <row r="275" spans="1:113" ht="13.5" thickBot="1">
      <c r="A275" s="56"/>
      <c r="B275" s="131" t="s">
        <v>293</v>
      </c>
      <c r="C275" s="448">
        <f>+sum!H275/население!F275</f>
        <v>46.497042395600687</v>
      </c>
      <c r="D275" s="448">
        <f>+sum!I275/население!G275</f>
        <v>55.059993068156331</v>
      </c>
      <c r="E275" s="448">
        <f>+sum!J275/население!H275</f>
        <v>51.234152609383237</v>
      </c>
      <c r="F275" s="448">
        <f>+sum!K275/население!I275</f>
        <v>57.094143720841267</v>
      </c>
      <c r="G275" s="448">
        <f>+sum!L275/население!J275</f>
        <v>58.432462010667201</v>
      </c>
      <c r="H275" s="448">
        <f>+sum!M275/население!K275</f>
        <v>56.737311312978456</v>
      </c>
      <c r="I275" s="448">
        <f>+sum!N275/население!L275</f>
        <v>60.641758241758239</v>
      </c>
      <c r="J275" s="448">
        <f>+sum!O275/население!M275</f>
        <v>64.271134921046709</v>
      </c>
      <c r="K275" s="448"/>
      <c r="L275" s="299">
        <f t="shared" si="30"/>
        <v>118.41611902903706</v>
      </c>
      <c r="M275" s="25">
        <f t="shared" si="30"/>
        <v>110.18798179350597</v>
      </c>
      <c r="N275" s="25">
        <f t="shared" si="30"/>
        <v>122.79091481793523</v>
      </c>
      <c r="O275" s="314">
        <f t="shared" si="28"/>
        <v>125.66920173872347</v>
      </c>
      <c r="P275" s="310">
        <f t="shared" si="26"/>
        <v>122.02348448370697</v>
      </c>
      <c r="Q275" s="310">
        <f t="shared" si="26"/>
        <v>130.420678644059</v>
      </c>
      <c r="R275" s="299">
        <f t="shared" si="29"/>
        <v>73.925440171371093</v>
      </c>
      <c r="S275" s="25">
        <f t="shared" si="29"/>
        <v>80.010087112412606</v>
      </c>
      <c r="T275" s="25">
        <f t="shared" si="29"/>
        <v>80.708418338546934</v>
      </c>
      <c r="U275" s="25">
        <f t="shared" si="29"/>
        <v>76.769854371892336</v>
      </c>
      <c r="V275" s="314">
        <f t="shared" si="29"/>
        <v>83.44451706679591</v>
      </c>
      <c r="W275" s="333">
        <f t="shared" si="27"/>
        <v>86.948001947418192</v>
      </c>
      <c r="X275" s="323"/>
      <c r="Y275" s="324"/>
      <c r="Z275" s="324"/>
      <c r="AA275" s="324"/>
      <c r="AB275" s="324"/>
      <c r="AC275" s="344"/>
      <c r="AD275" s="324"/>
      <c r="AE275" s="344"/>
      <c r="AF275" s="344"/>
      <c r="AG275" s="344"/>
      <c r="AH275" s="344"/>
      <c r="AI275" s="344"/>
      <c r="AJ275" s="344"/>
      <c r="AK275" s="344"/>
      <c r="AL275" s="344"/>
      <c r="AM275" s="344"/>
      <c r="AN275" s="344"/>
      <c r="AO275" s="344"/>
      <c r="AP275" s="344"/>
      <c r="AQ275" s="344"/>
      <c r="AR275" s="343"/>
      <c r="AS275" s="343"/>
      <c r="AT275" s="93"/>
      <c r="AU275" s="344"/>
      <c r="AV275" s="344"/>
      <c r="AW275" s="344"/>
      <c r="AX275" s="343"/>
      <c r="AY275" s="343"/>
      <c r="AZ275" s="344"/>
      <c r="BA275" s="344"/>
      <c r="BB275" s="93"/>
      <c r="BC275" s="93"/>
      <c r="BD275" s="343"/>
      <c r="BE275" s="343"/>
      <c r="BF275" s="93"/>
      <c r="BG275" s="26"/>
      <c r="BH275" s="93"/>
      <c r="BI275" s="343"/>
      <c r="BJ275" s="343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  <c r="BZ275" s="206"/>
      <c r="CA275" s="206"/>
      <c r="CB275" s="206"/>
      <c r="CC275" s="206"/>
      <c r="CD275" s="206"/>
      <c r="CE275" s="206"/>
      <c r="CF275" s="206"/>
      <c r="CG275" s="206"/>
      <c r="CH275" s="206"/>
      <c r="CI275" s="206"/>
      <c r="CJ275" s="206"/>
      <c r="CK275" s="206"/>
      <c r="CL275" s="206"/>
      <c r="CM275" s="206"/>
      <c r="CN275" s="206"/>
      <c r="CO275" s="206"/>
      <c r="CP275" s="206"/>
      <c r="CQ275" s="206"/>
      <c r="CR275" s="206"/>
      <c r="CS275" s="206"/>
      <c r="CT275" s="206"/>
      <c r="CU275" s="206"/>
      <c r="CV275" s="206"/>
      <c r="CW275" s="206"/>
      <c r="CX275" s="206"/>
      <c r="CY275" s="206"/>
      <c r="CZ275" s="206"/>
      <c r="DA275" s="206"/>
      <c r="DB275" s="206"/>
      <c r="DC275" s="206"/>
      <c r="DD275" s="206"/>
      <c r="DE275" s="206"/>
      <c r="DF275" s="206"/>
      <c r="DG275" s="206"/>
      <c r="DH275" s="206"/>
      <c r="DI275" s="206"/>
    </row>
    <row r="276" spans="1:113" ht="13.5" thickBot="1">
      <c r="A276" s="35"/>
      <c r="B276" s="130" t="s">
        <v>294</v>
      </c>
      <c r="C276" s="448">
        <f>+sum!H276/население!F276</f>
        <v>47.971210643015525</v>
      </c>
      <c r="D276" s="448">
        <f>+sum!I276/население!G276</f>
        <v>61.764676084876456</v>
      </c>
      <c r="E276" s="448">
        <f>+sum!J276/население!H276</f>
        <v>53.089525838294314</v>
      </c>
      <c r="F276" s="448">
        <f>+sum!K276/население!I276</f>
        <v>58.505099384989109</v>
      </c>
      <c r="G276" s="448">
        <f>+sum!L276/население!J276</f>
        <v>56.794394535454956</v>
      </c>
      <c r="H276" s="448">
        <f>+sum!M276/население!K276</f>
        <v>57.38837038068894</v>
      </c>
      <c r="I276" s="448">
        <f>+sum!N276/население!L276</f>
        <v>61.094168484131998</v>
      </c>
      <c r="J276" s="448">
        <f>+sum!O276/население!M276</f>
        <v>69.033953748369598</v>
      </c>
      <c r="K276" s="448"/>
      <c r="L276" s="300">
        <f t="shared" si="30"/>
        <v>128.75363214096666</v>
      </c>
      <c r="M276" s="37">
        <f t="shared" si="30"/>
        <v>110.66955602469042</v>
      </c>
      <c r="N276" s="37">
        <f t="shared" si="30"/>
        <v>121.95877194003502</v>
      </c>
      <c r="O276" s="315">
        <f t="shared" si="28"/>
        <v>118.39266462983056</v>
      </c>
      <c r="P276" s="306">
        <f t="shared" si="26"/>
        <v>119.63085694824866</v>
      </c>
      <c r="Q276" s="306">
        <f t="shared" si="26"/>
        <v>127.35590297850268</v>
      </c>
      <c r="R276" s="300">
        <f t="shared" si="29"/>
        <v>76.269213688181097</v>
      </c>
      <c r="S276" s="37">
        <f t="shared" si="29"/>
        <v>89.752955615226483</v>
      </c>
      <c r="T276" s="37">
        <f t="shared" si="29"/>
        <v>83.631160905888052</v>
      </c>
      <c r="U276" s="37">
        <f t="shared" si="29"/>
        <v>78.667051769079791</v>
      </c>
      <c r="V276" s="315">
        <f t="shared" si="29"/>
        <v>81.105273696099701</v>
      </c>
      <c r="W276" s="334">
        <f t="shared" si="27"/>
        <v>87.945727849072384</v>
      </c>
      <c r="X276" s="325"/>
      <c r="Y276" s="327"/>
      <c r="Z276" s="327"/>
      <c r="AA276" s="327"/>
      <c r="AB276" s="327"/>
      <c r="AC276" s="345"/>
      <c r="AD276" s="327"/>
      <c r="AE276" s="345"/>
      <c r="AF276" s="345"/>
      <c r="AG276" s="345"/>
      <c r="AH276" s="345"/>
      <c r="AI276" s="345"/>
      <c r="AJ276" s="345"/>
      <c r="AK276" s="345"/>
      <c r="AL276" s="345"/>
      <c r="AM276" s="345"/>
      <c r="AN276" s="345"/>
      <c r="AO276" s="345"/>
      <c r="AP276" s="345"/>
      <c r="AQ276" s="345"/>
      <c r="AR276" s="292"/>
      <c r="AS276" s="292"/>
      <c r="AT276" s="46"/>
      <c r="AU276" s="345"/>
      <c r="AV276" s="345"/>
      <c r="AW276" s="345"/>
      <c r="AX276" s="292"/>
      <c r="AY276" s="292"/>
      <c r="AZ276" s="345"/>
      <c r="BA276" s="345"/>
      <c r="BB276" s="46"/>
      <c r="BC276" s="46"/>
      <c r="BD276" s="292"/>
      <c r="BE276" s="292"/>
      <c r="BF276" s="347"/>
      <c r="BG276" s="6"/>
      <c r="BH276" s="46"/>
      <c r="BI276" s="292"/>
      <c r="BJ276" s="292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  <c r="BZ276" s="206"/>
      <c r="CA276" s="206"/>
      <c r="CB276" s="206"/>
      <c r="CC276" s="206"/>
      <c r="CD276" s="206"/>
      <c r="CE276" s="206"/>
      <c r="CF276" s="206"/>
      <c r="CG276" s="206"/>
      <c r="CH276" s="206"/>
      <c r="CI276" s="206"/>
      <c r="CJ276" s="206"/>
      <c r="CK276" s="206"/>
      <c r="CL276" s="206"/>
      <c r="CM276" s="206"/>
      <c r="CN276" s="206"/>
      <c r="CO276" s="206"/>
      <c r="CP276" s="206"/>
      <c r="CQ276" s="206"/>
      <c r="CR276" s="206"/>
      <c r="CS276" s="206"/>
      <c r="CT276" s="206"/>
      <c r="CU276" s="206"/>
      <c r="CV276" s="206"/>
      <c r="CW276" s="206"/>
      <c r="CX276" s="206"/>
      <c r="CY276" s="206"/>
      <c r="CZ276" s="206"/>
      <c r="DA276" s="206"/>
      <c r="DB276" s="206"/>
      <c r="DC276" s="206"/>
      <c r="DD276" s="206"/>
      <c r="DE276" s="206"/>
      <c r="DF276" s="206"/>
      <c r="DG276" s="206"/>
      <c r="DH276" s="206"/>
      <c r="DI276" s="206"/>
    </row>
    <row r="277" spans="1:113" ht="13.5" thickBot="1">
      <c r="A277" s="60"/>
      <c r="B277" s="130" t="s">
        <v>295</v>
      </c>
      <c r="C277" s="448">
        <f>+sum!H277/население!F277</f>
        <v>18.096783844427822</v>
      </c>
      <c r="D277" s="448">
        <f>+sum!I277/население!G277</f>
        <v>66.880807132801507</v>
      </c>
      <c r="E277" s="448">
        <f>+sum!J277/население!H277</f>
        <v>22.855030996661899</v>
      </c>
      <c r="F277" s="448">
        <f>+sum!K277/население!I277</f>
        <v>20.679870654810024</v>
      </c>
      <c r="G277" s="448">
        <f>+sum!L277/население!J277</f>
        <v>39.738836711155052</v>
      </c>
      <c r="H277" s="448">
        <f>+sum!M277/население!K277</f>
        <v>30.317230008244024</v>
      </c>
      <c r="I277" s="448">
        <f>+sum!N277/население!L277</f>
        <v>27.009647371922821</v>
      </c>
      <c r="J277" s="448">
        <f>+sum!O277/население!M277</f>
        <v>41.678693570451436</v>
      </c>
      <c r="K277" s="448"/>
      <c r="L277" s="300">
        <f t="shared" si="30"/>
        <v>369.57289045254726</v>
      </c>
      <c r="M277" s="37">
        <f t="shared" si="30"/>
        <v>126.29333031293947</v>
      </c>
      <c r="N277" s="37">
        <f t="shared" si="30"/>
        <v>114.2737341208701</v>
      </c>
      <c r="O277" s="315">
        <f t="shared" si="28"/>
        <v>219.59060268817342</v>
      </c>
      <c r="P277" s="306">
        <f t="shared" si="26"/>
        <v>167.52827612282607</v>
      </c>
      <c r="Q277" s="306">
        <f t="shared" si="26"/>
        <v>149.25109126635979</v>
      </c>
      <c r="R277" s="300">
        <f t="shared" si="29"/>
        <v>28.771995861656375</v>
      </c>
      <c r="S277" s="37">
        <f t="shared" si="29"/>
        <v>97.187429686378209</v>
      </c>
      <c r="T277" s="37">
        <f t="shared" si="29"/>
        <v>36.00319921132489</v>
      </c>
      <c r="U277" s="37">
        <f t="shared" si="29"/>
        <v>27.806541181557503</v>
      </c>
      <c r="V277" s="315">
        <f t="shared" si="29"/>
        <v>56.749072759474693</v>
      </c>
      <c r="W277" s="334">
        <f t="shared" si="27"/>
        <v>46.460124965317952</v>
      </c>
      <c r="X277" s="325"/>
      <c r="Y277" s="327"/>
      <c r="Z277" s="327"/>
      <c r="AA277" s="327"/>
      <c r="AB277" s="327"/>
      <c r="AC277" s="345"/>
      <c r="AD277" s="327"/>
      <c r="AE277" s="345"/>
      <c r="AF277" s="345"/>
      <c r="AG277" s="345"/>
      <c r="AH277" s="345"/>
      <c r="AI277" s="345"/>
      <c r="AJ277" s="345"/>
      <c r="AK277" s="345"/>
      <c r="AL277" s="345"/>
      <c r="AM277" s="345"/>
      <c r="AN277" s="345"/>
      <c r="AO277" s="345"/>
      <c r="AP277" s="345"/>
      <c r="AQ277" s="345"/>
      <c r="AR277" s="292"/>
      <c r="AS277" s="292"/>
      <c r="AT277" s="46"/>
      <c r="AU277" s="345"/>
      <c r="AV277" s="345"/>
      <c r="AW277" s="345"/>
      <c r="AX277" s="292"/>
      <c r="AY277" s="292"/>
      <c r="AZ277" s="345"/>
      <c r="BA277" s="345"/>
      <c r="BB277" s="46"/>
      <c r="BC277" s="46"/>
      <c r="BD277" s="292"/>
      <c r="BE277" s="292"/>
      <c r="BF277" s="347"/>
      <c r="BG277" s="6"/>
      <c r="BH277" s="46"/>
      <c r="BI277" s="292"/>
      <c r="BJ277" s="292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  <c r="BZ277" s="206"/>
      <c r="CA277" s="206"/>
      <c r="CB277" s="206"/>
      <c r="CC277" s="206"/>
      <c r="CD277" s="206"/>
      <c r="CE277" s="206"/>
      <c r="CF277" s="206"/>
      <c r="CG277" s="206"/>
      <c r="CH277" s="206"/>
      <c r="CI277" s="206"/>
      <c r="CJ277" s="206"/>
      <c r="CK277" s="206"/>
      <c r="CL277" s="206"/>
      <c r="CM277" s="206"/>
      <c r="CN277" s="206"/>
      <c r="CO277" s="206"/>
      <c r="CP277" s="206"/>
      <c r="CQ277" s="206"/>
      <c r="CR277" s="206"/>
      <c r="CS277" s="206"/>
      <c r="CT277" s="206"/>
      <c r="CU277" s="206"/>
      <c r="CV277" s="206"/>
      <c r="CW277" s="206"/>
      <c r="CX277" s="206"/>
      <c r="CY277" s="206"/>
      <c r="CZ277" s="206"/>
      <c r="DA277" s="206"/>
      <c r="DB277" s="206"/>
      <c r="DC277" s="206"/>
      <c r="DD277" s="206"/>
      <c r="DE277" s="206"/>
      <c r="DF277" s="206"/>
      <c r="DG277" s="206"/>
      <c r="DH277" s="206"/>
      <c r="DI277" s="206"/>
    </row>
    <row r="278" spans="1:113" ht="13.5" thickBot="1">
      <c r="A278" s="35"/>
      <c r="B278" s="130" t="s">
        <v>296</v>
      </c>
      <c r="C278" s="448">
        <f>+sum!H278/население!F278</f>
        <v>15.886137177130696</v>
      </c>
      <c r="D278" s="448">
        <f>+sum!I278/население!G278</f>
        <v>48.725573157532224</v>
      </c>
      <c r="E278" s="448">
        <f>+sum!J278/население!H278</f>
        <v>55.13844005585478</v>
      </c>
      <c r="F278" s="448">
        <f>+sum!K278/население!I278</f>
        <v>55.187966135859703</v>
      </c>
      <c r="G278" s="448">
        <f>+sum!L278/население!J278</f>
        <v>47.944450107022732</v>
      </c>
      <c r="H278" s="448">
        <f>+sum!M278/население!K278</f>
        <v>42.448846591496846</v>
      </c>
      <c r="I278" s="448">
        <f>+sum!N278/население!L278</f>
        <v>47.482747671464857</v>
      </c>
      <c r="J278" s="448">
        <f>+sum!O278/население!M278</f>
        <v>61.219412899078634</v>
      </c>
      <c r="K278" s="448"/>
      <c r="L278" s="300">
        <f t="shared" si="30"/>
        <v>306.71756522206294</v>
      </c>
      <c r="M278" s="37">
        <f t="shared" si="30"/>
        <v>347.08525704556274</v>
      </c>
      <c r="N278" s="37">
        <f t="shared" si="30"/>
        <v>347.39701363845069</v>
      </c>
      <c r="O278" s="315">
        <f t="shared" si="28"/>
        <v>301.80055461212072</v>
      </c>
      <c r="P278" s="306">
        <f t="shared" si="26"/>
        <v>267.20684907974481</v>
      </c>
      <c r="Q278" s="306">
        <f t="shared" si="26"/>
        <v>298.89423175710641</v>
      </c>
      <c r="R278" s="300">
        <f t="shared" si="29"/>
        <v>25.257298592249477</v>
      </c>
      <c r="S278" s="37">
        <f t="shared" si="29"/>
        <v>70.805264143614394</v>
      </c>
      <c r="T278" s="37">
        <f t="shared" si="29"/>
        <v>86.858785788677295</v>
      </c>
      <c r="U278" s="37">
        <f t="shared" si="29"/>
        <v>74.206772310069908</v>
      </c>
      <c r="V278" s="315">
        <f t="shared" si="29"/>
        <v>68.467104543417165</v>
      </c>
      <c r="W278" s="334">
        <f t="shared" si="27"/>
        <v>65.051415209709745</v>
      </c>
      <c r="X278" s="325"/>
      <c r="Y278" s="327"/>
      <c r="Z278" s="327"/>
      <c r="AA278" s="327"/>
      <c r="AB278" s="327"/>
      <c r="AC278" s="345"/>
      <c r="AD278" s="327"/>
      <c r="AE278" s="345"/>
      <c r="AF278" s="345"/>
      <c r="AG278" s="345"/>
      <c r="AH278" s="345"/>
      <c r="AI278" s="345"/>
      <c r="AJ278" s="345"/>
      <c r="AK278" s="345"/>
      <c r="AL278" s="345"/>
      <c r="AM278" s="345"/>
      <c r="AN278" s="345"/>
      <c r="AO278" s="345"/>
      <c r="AP278" s="345"/>
      <c r="AQ278" s="345"/>
      <c r="AR278" s="292"/>
      <c r="AS278" s="292"/>
      <c r="AT278" s="46"/>
      <c r="AU278" s="345"/>
      <c r="AV278" s="345"/>
      <c r="AW278" s="345"/>
      <c r="AX278" s="292"/>
      <c r="AY278" s="292"/>
      <c r="AZ278" s="345"/>
      <c r="BA278" s="345"/>
      <c r="BB278" s="46"/>
      <c r="BC278" s="46"/>
      <c r="BD278" s="292"/>
      <c r="BE278" s="292"/>
      <c r="BF278" s="347"/>
      <c r="BG278" s="6"/>
      <c r="BH278" s="46"/>
      <c r="BI278" s="292"/>
      <c r="BJ278" s="292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  <c r="BZ278" s="206"/>
      <c r="CA278" s="206"/>
      <c r="CB278" s="206"/>
      <c r="CC278" s="206"/>
      <c r="CD278" s="206"/>
      <c r="CE278" s="206"/>
      <c r="CF278" s="206"/>
      <c r="CG278" s="206"/>
      <c r="CH278" s="206"/>
      <c r="CI278" s="206"/>
      <c r="CJ278" s="206"/>
      <c r="CK278" s="206"/>
      <c r="CL278" s="206"/>
      <c r="CM278" s="206"/>
      <c r="CN278" s="206"/>
      <c r="CO278" s="206"/>
      <c r="CP278" s="206"/>
      <c r="CQ278" s="206"/>
      <c r="CR278" s="206"/>
      <c r="CS278" s="206"/>
      <c r="CT278" s="206"/>
      <c r="CU278" s="206"/>
      <c r="CV278" s="206"/>
      <c r="CW278" s="206"/>
      <c r="CX278" s="206"/>
      <c r="CY278" s="206"/>
      <c r="CZ278" s="206"/>
      <c r="DA278" s="206"/>
      <c r="DB278" s="206"/>
      <c r="DC278" s="206"/>
      <c r="DD278" s="206"/>
      <c r="DE278" s="206"/>
      <c r="DF278" s="206"/>
      <c r="DG278" s="206"/>
      <c r="DH278" s="206"/>
      <c r="DI278" s="206"/>
    </row>
    <row r="279" spans="1:113" ht="13.5" thickBot="1">
      <c r="A279" s="35"/>
      <c r="B279" s="130" t="s">
        <v>297</v>
      </c>
      <c r="C279" s="448">
        <f>+sum!H279/население!F279</f>
        <v>27.436850738108255</v>
      </c>
      <c r="D279" s="448">
        <f>+sum!I279/население!G279</f>
        <v>29.121714285714287</v>
      </c>
      <c r="E279" s="448">
        <f>+sum!J279/население!H279</f>
        <v>31.905105438401776</v>
      </c>
      <c r="F279" s="448">
        <f>+sum!K279/население!I279</f>
        <v>33.187678265830009</v>
      </c>
      <c r="G279" s="448">
        <f>+sum!L279/население!J279</f>
        <v>34.869415807560138</v>
      </c>
      <c r="H279" s="448">
        <f>+sum!M279/население!K279</f>
        <v>51.927525057825754</v>
      </c>
      <c r="I279" s="448">
        <f>+sum!N279/население!L279</f>
        <v>55.82376811594203</v>
      </c>
      <c r="J279" s="448">
        <f>+sum!O279/население!M279</f>
        <v>38.754662004662002</v>
      </c>
      <c r="K279" s="448"/>
      <c r="L279" s="300">
        <f t="shared" si="30"/>
        <v>106.14087806100083</v>
      </c>
      <c r="M279" s="37">
        <f t="shared" si="30"/>
        <v>116.28559612378314</v>
      </c>
      <c r="N279" s="37">
        <f t="shared" si="30"/>
        <v>120.96023185246321</v>
      </c>
      <c r="O279" s="315">
        <f t="shared" si="28"/>
        <v>127.08971645615459</v>
      </c>
      <c r="P279" s="306">
        <f t="shared" si="26"/>
        <v>189.26197307951719</v>
      </c>
      <c r="Q279" s="306">
        <f t="shared" si="26"/>
        <v>203.46273939671192</v>
      </c>
      <c r="R279" s="300">
        <f t="shared" si="29"/>
        <v>43.621726527766555</v>
      </c>
      <c r="S279" s="37">
        <f t="shared" si="29"/>
        <v>42.31803832555061</v>
      </c>
      <c r="T279" s="37">
        <f t="shared" si="29"/>
        <v>50.259650364284184</v>
      </c>
      <c r="U279" s="37">
        <f t="shared" si="29"/>
        <v>44.6247734245106</v>
      </c>
      <c r="V279" s="315">
        <f t="shared" si="29"/>
        <v>49.795292930357419</v>
      </c>
      <c r="W279" s="334">
        <f t="shared" si="27"/>
        <v>79.577167923000474</v>
      </c>
      <c r="X279" s="325"/>
      <c r="Y279" s="327"/>
      <c r="Z279" s="327"/>
      <c r="AA279" s="327"/>
      <c r="AB279" s="327"/>
      <c r="AC279" s="345"/>
      <c r="AD279" s="327"/>
      <c r="AE279" s="345"/>
      <c r="AF279" s="345"/>
      <c r="AG279" s="345"/>
      <c r="AH279" s="345"/>
      <c r="AI279" s="345"/>
      <c r="AJ279" s="345"/>
      <c r="AK279" s="345"/>
      <c r="AL279" s="345"/>
      <c r="AM279" s="345"/>
      <c r="AN279" s="345"/>
      <c r="AO279" s="345"/>
      <c r="AP279" s="345"/>
      <c r="AQ279" s="345"/>
      <c r="AR279" s="292"/>
      <c r="AS279" s="292"/>
      <c r="AT279" s="46"/>
      <c r="AU279" s="345"/>
      <c r="AV279" s="345"/>
      <c r="AW279" s="345"/>
      <c r="AX279" s="292"/>
      <c r="AY279" s="292"/>
      <c r="AZ279" s="345"/>
      <c r="BA279" s="345"/>
      <c r="BB279" s="46"/>
      <c r="BC279" s="46"/>
      <c r="BD279" s="292"/>
      <c r="BE279" s="292"/>
      <c r="BF279" s="347"/>
      <c r="BG279" s="6"/>
      <c r="BH279" s="46"/>
      <c r="BI279" s="292"/>
      <c r="BJ279" s="292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  <c r="BZ279" s="206"/>
      <c r="CA279" s="206"/>
      <c r="CB279" s="206"/>
      <c r="CC279" s="206"/>
      <c r="CD279" s="206"/>
      <c r="CE279" s="206"/>
      <c r="CF279" s="206"/>
      <c r="CG279" s="206"/>
      <c r="CH279" s="206"/>
      <c r="CI279" s="206"/>
      <c r="CJ279" s="206"/>
      <c r="CK279" s="206"/>
      <c r="CL279" s="206"/>
      <c r="CM279" s="206"/>
      <c r="CN279" s="206"/>
      <c r="CO279" s="206"/>
      <c r="CP279" s="206"/>
      <c r="CQ279" s="206"/>
      <c r="CR279" s="206"/>
      <c r="CS279" s="206"/>
      <c r="CT279" s="206"/>
      <c r="CU279" s="206"/>
      <c r="CV279" s="206"/>
      <c r="CW279" s="206"/>
      <c r="CX279" s="206"/>
      <c r="CY279" s="206"/>
      <c r="CZ279" s="206"/>
      <c r="DA279" s="206"/>
      <c r="DB279" s="206"/>
      <c r="DC279" s="206"/>
      <c r="DD279" s="206"/>
      <c r="DE279" s="206"/>
      <c r="DF279" s="206"/>
      <c r="DG279" s="206"/>
      <c r="DH279" s="206"/>
      <c r="DI279" s="206"/>
    </row>
    <row r="280" spans="1:113" ht="13.5" thickBot="1">
      <c r="A280" s="35"/>
      <c r="B280" s="130" t="s">
        <v>298</v>
      </c>
      <c r="C280" s="448">
        <f>+sum!H280/население!F280</f>
        <v>16.571733821733822</v>
      </c>
      <c r="D280" s="448">
        <f>+sum!I280/население!G280</f>
        <v>19.424247576942697</v>
      </c>
      <c r="E280" s="448">
        <f>+sum!J280/население!H280</f>
        <v>27.56793062404353</v>
      </c>
      <c r="F280" s="448">
        <f>+sum!K280/население!I280</f>
        <v>34.696846388606311</v>
      </c>
      <c r="G280" s="448">
        <f>+sum!L280/население!J280</f>
        <v>35.49137645107794</v>
      </c>
      <c r="H280" s="448">
        <f>+sum!M280/население!K280</f>
        <v>30.902400254331585</v>
      </c>
      <c r="I280" s="448">
        <f>+sum!N280/население!L280</f>
        <v>57.412746344564525</v>
      </c>
      <c r="J280" s="448">
        <f>+sum!O280/население!M280</f>
        <v>78.438570966699004</v>
      </c>
      <c r="K280" s="448"/>
      <c r="L280" s="300">
        <f t="shared" si="30"/>
        <v>117.21312800394973</v>
      </c>
      <c r="M280" s="37">
        <f t="shared" si="30"/>
        <v>166.35513773391776</v>
      </c>
      <c r="N280" s="37">
        <f t="shared" si="30"/>
        <v>209.37366458964851</v>
      </c>
      <c r="O280" s="315">
        <f t="shared" si="28"/>
        <v>214.16815423701178</v>
      </c>
      <c r="P280" s="306">
        <f t="shared" si="26"/>
        <v>186.47656658474142</v>
      </c>
      <c r="Q280" s="306">
        <f t="shared" si="26"/>
        <v>346.44984623918913</v>
      </c>
      <c r="R280" s="300">
        <f t="shared" si="29"/>
        <v>26.34732563743411</v>
      </c>
      <c r="S280" s="37">
        <f t="shared" si="29"/>
        <v>28.226224779949732</v>
      </c>
      <c r="T280" s="37">
        <f t="shared" si="29"/>
        <v>43.427361715080949</v>
      </c>
      <c r="U280" s="37">
        <f t="shared" si="29"/>
        <v>46.654029131973758</v>
      </c>
      <c r="V280" s="315">
        <f t="shared" si="29"/>
        <v>50.683484249823337</v>
      </c>
      <c r="W280" s="334">
        <f t="shared" si="27"/>
        <v>47.356878486395601</v>
      </c>
      <c r="X280" s="325"/>
      <c r="Y280" s="327"/>
      <c r="Z280" s="327"/>
      <c r="AA280" s="327"/>
      <c r="AB280" s="327"/>
      <c r="AC280" s="345"/>
      <c r="AD280" s="327"/>
      <c r="AE280" s="345"/>
      <c r="AF280" s="345"/>
      <c r="AG280" s="345"/>
      <c r="AH280" s="345"/>
      <c r="AI280" s="345"/>
      <c r="AJ280" s="345"/>
      <c r="AK280" s="345"/>
      <c r="AL280" s="345"/>
      <c r="AM280" s="345"/>
      <c r="AN280" s="345"/>
      <c r="AO280" s="345"/>
      <c r="AP280" s="345"/>
      <c r="AQ280" s="345"/>
      <c r="AR280" s="292"/>
      <c r="AS280" s="292"/>
      <c r="AT280" s="46"/>
      <c r="AU280" s="345"/>
      <c r="AV280" s="345"/>
      <c r="AW280" s="345"/>
      <c r="AX280" s="292"/>
      <c r="AY280" s="292"/>
      <c r="AZ280" s="345"/>
      <c r="BA280" s="345"/>
      <c r="BB280" s="46"/>
      <c r="BC280" s="46"/>
      <c r="BD280" s="292"/>
      <c r="BE280" s="292"/>
      <c r="BF280" s="347"/>
      <c r="BG280" s="6"/>
      <c r="BH280" s="46"/>
      <c r="BI280" s="292"/>
      <c r="BJ280" s="292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  <c r="BZ280" s="206"/>
      <c r="CA280" s="206"/>
      <c r="CB280" s="206"/>
      <c r="CC280" s="206"/>
      <c r="CD280" s="206"/>
      <c r="CE280" s="206"/>
      <c r="CF280" s="206"/>
      <c r="CG280" s="206"/>
      <c r="CH280" s="206"/>
      <c r="CI280" s="206"/>
      <c r="CJ280" s="206"/>
      <c r="CK280" s="206"/>
      <c r="CL280" s="206"/>
      <c r="CM280" s="206"/>
      <c r="CN280" s="206"/>
      <c r="CO280" s="206"/>
      <c r="CP280" s="206"/>
      <c r="CQ280" s="206"/>
      <c r="CR280" s="206"/>
      <c r="CS280" s="206"/>
      <c r="CT280" s="206"/>
      <c r="CU280" s="206"/>
      <c r="CV280" s="206"/>
      <c r="CW280" s="206"/>
      <c r="CX280" s="206"/>
      <c r="CY280" s="206"/>
      <c r="CZ280" s="206"/>
      <c r="DA280" s="206"/>
      <c r="DB280" s="206"/>
      <c r="DC280" s="206"/>
      <c r="DD280" s="206"/>
      <c r="DE280" s="206"/>
      <c r="DF280" s="206"/>
      <c r="DG280" s="206"/>
      <c r="DH280" s="206"/>
      <c r="DI280" s="206"/>
    </row>
    <row r="281" spans="1:113" ht="13.5" thickBot="1">
      <c r="A281" s="35"/>
      <c r="B281" s="130" t="s">
        <v>299</v>
      </c>
      <c r="C281" s="448">
        <f>+sum!H281/население!F281</f>
        <v>30.022078733597166</v>
      </c>
      <c r="D281" s="448">
        <f>+sum!I281/население!G281</f>
        <v>37.093416408871072</v>
      </c>
      <c r="E281" s="448">
        <f>+sum!J281/население!H281</f>
        <v>36.980128682102681</v>
      </c>
      <c r="F281" s="448">
        <f>+sum!K281/население!I281</f>
        <v>41.069313445931122</v>
      </c>
      <c r="G281" s="448">
        <f>+sum!L281/население!J281</f>
        <v>40.126217853067672</v>
      </c>
      <c r="H281" s="448">
        <f>+sum!M281/население!K281</f>
        <v>39.705414364640887</v>
      </c>
      <c r="I281" s="448">
        <f>+sum!N281/население!L281</f>
        <v>41.758882792120176</v>
      </c>
      <c r="J281" s="448">
        <f>+sum!O281/население!M281</f>
        <v>50.688105967499659</v>
      </c>
      <c r="K281" s="448"/>
      <c r="L281" s="300">
        <f t="shared" si="30"/>
        <v>123.55379098836517</v>
      </c>
      <c r="M281" s="37">
        <f t="shared" si="30"/>
        <v>123.17644294470152</v>
      </c>
      <c r="N281" s="37">
        <f t="shared" si="30"/>
        <v>136.79703464361111</v>
      </c>
      <c r="O281" s="315">
        <f t="shared" si="28"/>
        <v>133.65569456109364</v>
      </c>
      <c r="P281" s="306">
        <f t="shared" si="26"/>
        <v>132.2540478191714</v>
      </c>
      <c r="Q281" s="306">
        <f t="shared" si="26"/>
        <v>139.09390872854038</v>
      </c>
      <c r="R281" s="300">
        <f t="shared" si="29"/>
        <v>47.731968978971395</v>
      </c>
      <c r="S281" s="37">
        <f t="shared" si="29"/>
        <v>53.90206777717902</v>
      </c>
      <c r="T281" s="37">
        <f t="shared" si="29"/>
        <v>58.254260954475654</v>
      </c>
      <c r="U281" s="37">
        <f t="shared" si="29"/>
        <v>55.222567621183607</v>
      </c>
      <c r="V281" s="315">
        <f t="shared" si="29"/>
        <v>57.302272662326317</v>
      </c>
      <c r="W281" s="334">
        <f t="shared" si="27"/>
        <v>60.847198529658556</v>
      </c>
      <c r="X281" s="325"/>
      <c r="Y281" s="327"/>
      <c r="Z281" s="327"/>
      <c r="AA281" s="327"/>
      <c r="AB281" s="327"/>
      <c r="AC281" s="345"/>
      <c r="AD281" s="327"/>
      <c r="AE281" s="345"/>
      <c r="AF281" s="345"/>
      <c r="AG281" s="345"/>
      <c r="AH281" s="345"/>
      <c r="AI281" s="345"/>
      <c r="AJ281" s="345"/>
      <c r="AK281" s="345"/>
      <c r="AL281" s="345"/>
      <c r="AM281" s="345"/>
      <c r="AN281" s="345"/>
      <c r="AO281" s="345"/>
      <c r="AP281" s="345"/>
      <c r="AQ281" s="345"/>
      <c r="AR281" s="292"/>
      <c r="AS281" s="292"/>
      <c r="AT281" s="46"/>
      <c r="AU281" s="345"/>
      <c r="AV281" s="345"/>
      <c r="AW281" s="345"/>
      <c r="AX281" s="292"/>
      <c r="AY281" s="292"/>
      <c r="AZ281" s="345"/>
      <c r="BA281" s="345"/>
      <c r="BB281" s="46"/>
      <c r="BC281" s="46"/>
      <c r="BD281" s="292"/>
      <c r="BE281" s="292"/>
      <c r="BF281" s="347"/>
      <c r="BG281" s="6"/>
      <c r="BH281" s="46"/>
      <c r="BI281" s="292"/>
      <c r="BJ281" s="292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  <c r="BZ281" s="206"/>
      <c r="CA281" s="206"/>
      <c r="CB281" s="206"/>
      <c r="CC281" s="206"/>
      <c r="CD281" s="206"/>
      <c r="CE281" s="206"/>
      <c r="CF281" s="206"/>
      <c r="CG281" s="206"/>
      <c r="CH281" s="206"/>
      <c r="CI281" s="206"/>
      <c r="CJ281" s="206"/>
      <c r="CK281" s="206"/>
      <c r="CL281" s="206"/>
      <c r="CM281" s="206"/>
      <c r="CN281" s="206"/>
      <c r="CO281" s="206"/>
      <c r="CP281" s="206"/>
      <c r="CQ281" s="206"/>
      <c r="CR281" s="206"/>
      <c r="CS281" s="206"/>
      <c r="CT281" s="206"/>
      <c r="CU281" s="206"/>
      <c r="CV281" s="206"/>
      <c r="CW281" s="206"/>
      <c r="CX281" s="206"/>
      <c r="CY281" s="206"/>
      <c r="CZ281" s="206"/>
      <c r="DA281" s="206"/>
      <c r="DB281" s="206"/>
      <c r="DC281" s="206"/>
      <c r="DD281" s="206"/>
      <c r="DE281" s="206"/>
      <c r="DF281" s="206"/>
      <c r="DG281" s="206"/>
      <c r="DH281" s="206"/>
      <c r="DI281" s="206"/>
    </row>
    <row r="282" spans="1:113" ht="13.5" thickBot="1">
      <c r="A282" s="35"/>
      <c r="B282" s="130" t="s">
        <v>300</v>
      </c>
      <c r="C282" s="448">
        <f>+sum!H282/население!F282</f>
        <v>21.094453419493806</v>
      </c>
      <c r="D282" s="448">
        <f>+sum!I282/население!G282</f>
        <v>26.207058553913143</v>
      </c>
      <c r="E282" s="448">
        <f>+sum!J282/население!H282</f>
        <v>28.68921113689095</v>
      </c>
      <c r="F282" s="448">
        <f>+sum!K282/население!I282</f>
        <v>27.410994455585701</v>
      </c>
      <c r="G282" s="448">
        <f>+sum!L282/население!J282</f>
        <v>83.338439271499212</v>
      </c>
      <c r="H282" s="448">
        <f>+sum!M282/население!K282</f>
        <v>28.39125092160236</v>
      </c>
      <c r="I282" s="448">
        <f>+sum!N282/население!L282</f>
        <v>27.933150068724228</v>
      </c>
      <c r="J282" s="448">
        <f>+sum!O282/население!M282</f>
        <v>31.53117756142791</v>
      </c>
      <c r="K282" s="448"/>
      <c r="L282" s="300">
        <f t="shared" si="30"/>
        <v>124.23672722278111</v>
      </c>
      <c r="M282" s="37">
        <f t="shared" si="30"/>
        <v>136.0035767050436</v>
      </c>
      <c r="N282" s="37">
        <f t="shared" si="30"/>
        <v>129.94408487614405</v>
      </c>
      <c r="O282" s="315">
        <f t="shared" si="28"/>
        <v>395.07275971646885</v>
      </c>
      <c r="P282" s="306">
        <f t="shared" si="26"/>
        <v>134.5910716765263</v>
      </c>
      <c r="Q282" s="306">
        <f t="shared" si="26"/>
        <v>132.41940671906977</v>
      </c>
      <c r="R282" s="300">
        <f t="shared" si="29"/>
        <v>33.537977339352402</v>
      </c>
      <c r="S282" s="37">
        <f t="shared" si="29"/>
        <v>38.082624443179938</v>
      </c>
      <c r="T282" s="37">
        <f t="shared" si="29"/>
        <v>45.193698662150432</v>
      </c>
      <c r="U282" s="37">
        <f t="shared" si="29"/>
        <v>36.857336241578643</v>
      </c>
      <c r="V282" s="315">
        <f t="shared" si="29"/>
        <v>119.01151481245529</v>
      </c>
      <c r="W282" s="334">
        <f t="shared" si="27"/>
        <v>43.508627449824992</v>
      </c>
      <c r="X282" s="325"/>
      <c r="Y282" s="327"/>
      <c r="Z282" s="327"/>
      <c r="AA282" s="327"/>
      <c r="AB282" s="327"/>
      <c r="AC282" s="345"/>
      <c r="AD282" s="327"/>
      <c r="AE282" s="345"/>
      <c r="AF282" s="345"/>
      <c r="AG282" s="345"/>
      <c r="AH282" s="345"/>
      <c r="AI282" s="345"/>
      <c r="AJ282" s="345"/>
      <c r="AK282" s="345"/>
      <c r="AL282" s="345"/>
      <c r="AM282" s="345"/>
      <c r="AN282" s="345"/>
      <c r="AO282" s="345"/>
      <c r="AP282" s="345"/>
      <c r="AQ282" s="345"/>
      <c r="AR282" s="292"/>
      <c r="AS282" s="292"/>
      <c r="AT282" s="46"/>
      <c r="AU282" s="345"/>
      <c r="AV282" s="345"/>
      <c r="AW282" s="345"/>
      <c r="AX282" s="292"/>
      <c r="AY282" s="292"/>
      <c r="AZ282" s="345"/>
      <c r="BA282" s="345"/>
      <c r="BB282" s="46"/>
      <c r="BC282" s="46"/>
      <c r="BD282" s="292"/>
      <c r="BE282" s="292"/>
      <c r="BF282" s="347"/>
      <c r="BG282" s="6"/>
      <c r="BH282" s="46"/>
      <c r="BI282" s="292"/>
      <c r="BJ282" s="292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  <c r="BZ282" s="206"/>
      <c r="CA282" s="206"/>
      <c r="CB282" s="206"/>
      <c r="CC282" s="206"/>
      <c r="CD282" s="206"/>
      <c r="CE282" s="206"/>
      <c r="CF282" s="206"/>
      <c r="CG282" s="206"/>
      <c r="CH282" s="206"/>
      <c r="CI282" s="206"/>
      <c r="CJ282" s="206"/>
      <c r="CK282" s="206"/>
      <c r="CL282" s="206"/>
      <c r="CM282" s="206"/>
      <c r="CN282" s="206"/>
      <c r="CO282" s="206"/>
      <c r="CP282" s="206"/>
      <c r="CQ282" s="206"/>
      <c r="CR282" s="206"/>
      <c r="CS282" s="206"/>
      <c r="CT282" s="206"/>
      <c r="CU282" s="206"/>
      <c r="CV282" s="206"/>
      <c r="CW282" s="206"/>
      <c r="CX282" s="206"/>
      <c r="CY282" s="206"/>
      <c r="CZ282" s="206"/>
      <c r="DA282" s="206"/>
      <c r="DB282" s="206"/>
      <c r="DC282" s="206"/>
      <c r="DD282" s="206"/>
      <c r="DE282" s="206"/>
      <c r="DF282" s="206"/>
      <c r="DG282" s="206"/>
      <c r="DH282" s="206"/>
      <c r="DI282" s="206"/>
    </row>
    <row r="283" spans="1:113" ht="13.5" thickBot="1">
      <c r="A283" s="35"/>
      <c r="B283" s="130" t="s">
        <v>301</v>
      </c>
      <c r="C283" s="448">
        <f>+sum!H283/население!F283</f>
        <v>25.917844232665132</v>
      </c>
      <c r="D283" s="448">
        <f>+sum!I283/население!G283</f>
        <v>33.236607892527289</v>
      </c>
      <c r="E283" s="448">
        <f>+sum!J283/население!H283</f>
        <v>31.497142857142858</v>
      </c>
      <c r="F283" s="448">
        <f>+sum!K283/население!I283</f>
        <v>35.523163074834549</v>
      </c>
      <c r="G283" s="448">
        <f>+sum!L283/население!J283</f>
        <v>24.187637969094922</v>
      </c>
      <c r="H283" s="448">
        <f>+sum!M283/население!K283</f>
        <v>24.015326975476839</v>
      </c>
      <c r="I283" s="448">
        <f>+sum!N283/население!L283</f>
        <v>46.881998277347115</v>
      </c>
      <c r="J283" s="448">
        <f>+sum!O283/население!M283</f>
        <v>24.820911153779019</v>
      </c>
      <c r="K283" s="448"/>
      <c r="L283" s="300">
        <f t="shared" si="30"/>
        <v>128.23831949201266</v>
      </c>
      <c r="M283" s="37">
        <f t="shared" si="30"/>
        <v>121.52686224360414</v>
      </c>
      <c r="N283" s="37">
        <f t="shared" si="30"/>
        <v>137.06063959618797</v>
      </c>
      <c r="O283" s="315">
        <f t="shared" si="28"/>
        <v>93.324266292990629</v>
      </c>
      <c r="P283" s="306">
        <f t="shared" si="26"/>
        <v>92.659430930638564</v>
      </c>
      <c r="Q283" s="306">
        <f t="shared" si="26"/>
        <v>180.88695130847401</v>
      </c>
      <c r="R283" s="300">
        <f t="shared" si="29"/>
        <v>41.206664864647017</v>
      </c>
      <c r="S283" s="37">
        <f t="shared" si="29"/>
        <v>48.297570424871353</v>
      </c>
      <c r="T283" s="37">
        <f t="shared" si="29"/>
        <v>49.616992820482267</v>
      </c>
      <c r="U283" s="37">
        <f t="shared" si="29"/>
        <v>47.765110015802655</v>
      </c>
      <c r="V283" s="315">
        <f t="shared" si="29"/>
        <v>34.541172832135061</v>
      </c>
      <c r="W283" s="334">
        <f t="shared" si="27"/>
        <v>36.802672673599233</v>
      </c>
      <c r="X283" s="325"/>
      <c r="Y283" s="327"/>
      <c r="Z283" s="327"/>
      <c r="AA283" s="327"/>
      <c r="AB283" s="327"/>
      <c r="AC283" s="345"/>
      <c r="AD283" s="327"/>
      <c r="AE283" s="345"/>
      <c r="AF283" s="345"/>
      <c r="AG283" s="345"/>
      <c r="AH283" s="345"/>
      <c r="AI283" s="345"/>
      <c r="AJ283" s="345"/>
      <c r="AK283" s="345"/>
      <c r="AL283" s="345"/>
      <c r="AM283" s="345"/>
      <c r="AN283" s="345"/>
      <c r="AO283" s="345"/>
      <c r="AP283" s="345"/>
      <c r="AQ283" s="345"/>
      <c r="AR283" s="292"/>
      <c r="AS283" s="292"/>
      <c r="AT283" s="46"/>
      <c r="AU283" s="345"/>
      <c r="AV283" s="345"/>
      <c r="AW283" s="345"/>
      <c r="AX283" s="292"/>
      <c r="AY283" s="292"/>
      <c r="AZ283" s="345"/>
      <c r="BA283" s="345"/>
      <c r="BB283" s="46"/>
      <c r="BC283" s="46"/>
      <c r="BD283" s="292"/>
      <c r="BE283" s="292"/>
      <c r="BF283" s="347"/>
      <c r="BG283" s="6"/>
      <c r="BH283" s="46"/>
      <c r="BI283" s="292"/>
      <c r="BJ283" s="292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  <c r="BZ283" s="206"/>
      <c r="CA283" s="206"/>
      <c r="CB283" s="206"/>
      <c r="CC283" s="206"/>
      <c r="CD283" s="206"/>
      <c r="CE283" s="206"/>
      <c r="CF283" s="206"/>
      <c r="CG283" s="206"/>
      <c r="CH283" s="206"/>
      <c r="CI283" s="206"/>
      <c r="CJ283" s="206"/>
      <c r="CK283" s="206"/>
      <c r="CL283" s="206"/>
      <c r="CM283" s="206"/>
      <c r="CN283" s="206"/>
      <c r="CO283" s="206"/>
      <c r="CP283" s="206"/>
      <c r="CQ283" s="206"/>
      <c r="CR283" s="206"/>
      <c r="CS283" s="206"/>
      <c r="CT283" s="206"/>
      <c r="CU283" s="206"/>
      <c r="CV283" s="206"/>
      <c r="CW283" s="206"/>
      <c r="CX283" s="206"/>
      <c r="CY283" s="206"/>
      <c r="CZ283" s="206"/>
      <c r="DA283" s="206"/>
      <c r="DB283" s="206"/>
      <c r="DC283" s="206"/>
      <c r="DD283" s="206"/>
      <c r="DE283" s="206"/>
      <c r="DF283" s="206"/>
      <c r="DG283" s="206"/>
      <c r="DH283" s="206"/>
      <c r="DI283" s="206"/>
    </row>
    <row r="284" spans="1:113" ht="13.5" thickBot="1">
      <c r="A284" s="35"/>
      <c r="B284" s="130" t="s">
        <v>302</v>
      </c>
      <c r="C284" s="448">
        <f>+sum!H284/население!F284</f>
        <v>21.501002171371304</v>
      </c>
      <c r="D284" s="448">
        <f>+sum!I284/население!G284</f>
        <v>27.548990730312745</v>
      </c>
      <c r="E284" s="448">
        <f>+sum!J284/население!H284</f>
        <v>26.037333333333333</v>
      </c>
      <c r="F284" s="448">
        <f>+sum!K284/население!I284</f>
        <v>29.300455788514128</v>
      </c>
      <c r="G284" s="448">
        <f>+sum!L284/население!J284</f>
        <v>29.430240164470611</v>
      </c>
      <c r="H284" s="448">
        <f>+sum!M284/население!K284</f>
        <v>30.599679215020284</v>
      </c>
      <c r="I284" s="448">
        <f>+sum!N284/население!L284</f>
        <v>28.400695182002512</v>
      </c>
      <c r="J284" s="448">
        <f>+sum!O284/население!M284</f>
        <v>27.429322487848427</v>
      </c>
      <c r="K284" s="448"/>
      <c r="L284" s="300">
        <f t="shared" si="30"/>
        <v>128.12886818361596</v>
      </c>
      <c r="M284" s="37">
        <f t="shared" si="30"/>
        <v>121.09823126292308</v>
      </c>
      <c r="N284" s="37">
        <f t="shared" si="30"/>
        <v>136.27483758653742</v>
      </c>
      <c r="O284" s="315">
        <f t="shared" si="28"/>
        <v>136.8784577104835</v>
      </c>
      <c r="P284" s="306">
        <f t="shared" si="26"/>
        <v>142.31745558243753</v>
      </c>
      <c r="Q284" s="306">
        <f t="shared" si="26"/>
        <v>132.09009959460488</v>
      </c>
      <c r="R284" s="300">
        <f t="shared" si="29"/>
        <v>34.184347385385891</v>
      </c>
      <c r="S284" s="37">
        <f t="shared" si="29"/>
        <v>40.032644854547868</v>
      </c>
      <c r="T284" s="37">
        <f t="shared" si="29"/>
        <v>41.016233977918745</v>
      </c>
      <c r="U284" s="37">
        <f t="shared" si="29"/>
        <v>39.397941317984888</v>
      </c>
      <c r="V284" s="315">
        <f t="shared" si="29"/>
        <v>42.027874458477385</v>
      </c>
      <c r="W284" s="334">
        <f t="shared" si="27"/>
        <v>46.892968778542695</v>
      </c>
      <c r="X284" s="325"/>
      <c r="Y284" s="327"/>
      <c r="Z284" s="327"/>
      <c r="AA284" s="327"/>
      <c r="AB284" s="327"/>
      <c r="AC284" s="345"/>
      <c r="AD284" s="327"/>
      <c r="AE284" s="345"/>
      <c r="AF284" s="345"/>
      <c r="AG284" s="345"/>
      <c r="AH284" s="345"/>
      <c r="AI284" s="345"/>
      <c r="AJ284" s="345"/>
      <c r="AK284" s="345"/>
      <c r="AL284" s="345"/>
      <c r="AM284" s="345"/>
      <c r="AN284" s="345"/>
      <c r="AO284" s="345"/>
      <c r="AP284" s="345"/>
      <c r="AQ284" s="345"/>
      <c r="AR284" s="292"/>
      <c r="AS284" s="292"/>
      <c r="AT284" s="46"/>
      <c r="AU284" s="345"/>
      <c r="AV284" s="345"/>
      <c r="AW284" s="345"/>
      <c r="AX284" s="292"/>
      <c r="AY284" s="292"/>
      <c r="AZ284" s="345"/>
      <c r="BA284" s="345"/>
      <c r="BB284" s="46"/>
      <c r="BC284" s="46"/>
      <c r="BD284" s="292"/>
      <c r="BE284" s="292"/>
      <c r="BF284" s="347"/>
      <c r="BG284" s="6"/>
      <c r="BH284" s="46"/>
      <c r="BI284" s="292"/>
      <c r="BJ284" s="292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  <c r="BZ284" s="206"/>
      <c r="CA284" s="206"/>
      <c r="CB284" s="206"/>
      <c r="CC284" s="206"/>
      <c r="CD284" s="206"/>
      <c r="CE284" s="206"/>
      <c r="CF284" s="206"/>
      <c r="CG284" s="206"/>
      <c r="CH284" s="206"/>
      <c r="CI284" s="206"/>
      <c r="CJ284" s="206"/>
      <c r="CK284" s="206"/>
      <c r="CL284" s="206"/>
      <c r="CM284" s="206"/>
      <c r="CN284" s="206"/>
      <c r="CO284" s="206"/>
      <c r="CP284" s="206"/>
      <c r="CQ284" s="206"/>
      <c r="CR284" s="206"/>
      <c r="CS284" s="206"/>
      <c r="CT284" s="206"/>
      <c r="CU284" s="206"/>
      <c r="CV284" s="206"/>
      <c r="CW284" s="206"/>
      <c r="CX284" s="206"/>
      <c r="CY284" s="206"/>
      <c r="CZ284" s="206"/>
      <c r="DA284" s="206"/>
      <c r="DB284" s="206"/>
      <c r="DC284" s="206"/>
      <c r="DD284" s="206"/>
      <c r="DE284" s="206"/>
      <c r="DF284" s="206"/>
      <c r="DG284" s="206"/>
      <c r="DH284" s="206"/>
      <c r="DI284" s="206"/>
    </row>
    <row r="285" spans="1:113" ht="13.5" thickBot="1">
      <c r="A285" s="60"/>
      <c r="B285" s="130" t="s">
        <v>303</v>
      </c>
      <c r="C285" s="448">
        <f>+sum!H285/население!F285</f>
        <v>36.873809990205679</v>
      </c>
      <c r="D285" s="448">
        <f>+sum!I285/население!G285</f>
        <v>45.090513419843639</v>
      </c>
      <c r="E285" s="448">
        <f>+sum!J285/население!H285</f>
        <v>43.542507645259938</v>
      </c>
      <c r="F285" s="448">
        <f>+sum!K285/население!I285</f>
        <v>52.48388424649076</v>
      </c>
      <c r="G285" s="448">
        <f>+sum!L285/население!J285</f>
        <v>52.674471637414996</v>
      </c>
      <c r="H285" s="448">
        <f>+sum!M285/население!K285</f>
        <v>131.46693084253232</v>
      </c>
      <c r="I285" s="448">
        <f>+sum!N285/население!L285</f>
        <v>54.399238666512865</v>
      </c>
      <c r="J285" s="448">
        <f>+sum!O285/население!M285</f>
        <v>51.779606286959229</v>
      </c>
      <c r="K285" s="448"/>
      <c r="L285" s="300">
        <f t="shared" si="30"/>
        <v>122.28330468649824</v>
      </c>
      <c r="M285" s="37">
        <f t="shared" si="30"/>
        <v>118.0851874455761</v>
      </c>
      <c r="N285" s="37">
        <f t="shared" si="30"/>
        <v>142.33377093506581</v>
      </c>
      <c r="O285" s="315">
        <f t="shared" si="28"/>
        <v>142.85063477684093</v>
      </c>
      <c r="P285" s="306">
        <f t="shared" si="26"/>
        <v>356.53199622564688</v>
      </c>
      <c r="Q285" s="306">
        <f t="shared" si="26"/>
        <v>147.52812004227999</v>
      </c>
      <c r="R285" s="300">
        <f t="shared" si="29"/>
        <v>58.625505922057698</v>
      </c>
      <c r="S285" s="37">
        <f t="shared" si="29"/>
        <v>65.522999652384485</v>
      </c>
      <c r="T285" s="37">
        <f t="shared" si="29"/>
        <v>68.591881461105757</v>
      </c>
      <c r="U285" s="37">
        <f t="shared" si="29"/>
        <v>70.570813184882994</v>
      </c>
      <c r="V285" s="315">
        <f t="shared" si="29"/>
        <v>75.22181500294009</v>
      </c>
      <c r="W285" s="334">
        <f t="shared" si="27"/>
        <v>201.46860495137426</v>
      </c>
      <c r="X285" s="325"/>
      <c r="Y285" s="337"/>
      <c r="Z285" s="339"/>
      <c r="AA285" s="339"/>
      <c r="AB285" s="327"/>
      <c r="AC285" s="345"/>
      <c r="AD285" s="327"/>
      <c r="AE285" s="345"/>
      <c r="AF285" s="64"/>
      <c r="AG285" s="64"/>
      <c r="AH285" s="345"/>
      <c r="AI285" s="345"/>
      <c r="AJ285" s="46"/>
      <c r="AK285" s="46"/>
      <c r="AL285" s="345"/>
      <c r="AM285" s="345"/>
      <c r="AN285" s="64"/>
      <c r="AO285" s="64"/>
      <c r="AP285" s="345"/>
      <c r="AQ285" s="345"/>
      <c r="AR285" s="292"/>
      <c r="AS285" s="292"/>
      <c r="AT285" s="46"/>
      <c r="AU285" s="345"/>
      <c r="AV285" s="345"/>
      <c r="AW285" s="345"/>
      <c r="AX285" s="292"/>
      <c r="AY285" s="292"/>
      <c r="AZ285" s="46"/>
      <c r="BA285" s="345"/>
      <c r="BB285" s="46"/>
      <c r="BC285" s="46"/>
      <c r="BD285" s="292"/>
      <c r="BE285" s="292"/>
      <c r="BF285" s="347"/>
      <c r="BG285" s="6"/>
      <c r="BH285" s="46"/>
      <c r="BI285" s="292"/>
      <c r="BJ285" s="292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  <c r="BZ285" s="206"/>
      <c r="CA285" s="206"/>
      <c r="CB285" s="206"/>
      <c r="CC285" s="206"/>
      <c r="CD285" s="206"/>
      <c r="CE285" s="206"/>
      <c r="CF285" s="206"/>
      <c r="CG285" s="206"/>
      <c r="CH285" s="206"/>
      <c r="CI285" s="206"/>
      <c r="CJ285" s="206"/>
      <c r="CK285" s="206"/>
      <c r="CL285" s="206"/>
      <c r="CM285" s="206"/>
      <c r="CN285" s="206"/>
      <c r="CO285" s="206"/>
      <c r="CP285" s="206"/>
      <c r="CQ285" s="206"/>
      <c r="CR285" s="206"/>
      <c r="CS285" s="206"/>
      <c r="CT285" s="206"/>
      <c r="CU285" s="206"/>
      <c r="CV285" s="206"/>
      <c r="CW285" s="206"/>
      <c r="CX285" s="206"/>
      <c r="CY285" s="206"/>
      <c r="CZ285" s="206"/>
      <c r="DA285" s="206"/>
      <c r="DB285" s="206"/>
      <c r="DC285" s="206"/>
      <c r="DD285" s="206"/>
      <c r="DE285" s="206"/>
      <c r="DF285" s="206"/>
      <c r="DG285" s="206"/>
      <c r="DH285" s="206"/>
      <c r="DI285" s="206"/>
    </row>
    <row r="286" spans="1:113" ht="13.5" thickBot="1">
      <c r="A286" s="110"/>
      <c r="B286" s="134" t="s">
        <v>293</v>
      </c>
      <c r="C286" s="448">
        <f>+sum!H286/население!F286</f>
        <v>66.844039369914896</v>
      </c>
      <c r="D286" s="448">
        <f>+sum!I286/население!G286</f>
        <v>68.342455234784097</v>
      </c>
      <c r="E286" s="448">
        <f>+sum!J286/население!H286</f>
        <v>65.478424882048856</v>
      </c>
      <c r="F286" s="448">
        <f>+sum!K286/население!I286</f>
        <v>73.384664481441817</v>
      </c>
      <c r="G286" s="448">
        <f>+sum!L286/население!J286</f>
        <v>73.113872042834501</v>
      </c>
      <c r="H286" s="448">
        <f>+sum!M286/население!K286</f>
        <v>261.23222508389915</v>
      </c>
      <c r="I286" s="448">
        <f>+sum!N286/население!L286</f>
        <v>78.621763063602756</v>
      </c>
      <c r="J286" s="448">
        <f>+sum!O286/население!M286</f>
        <v>80.061562998405108</v>
      </c>
      <c r="K286" s="448"/>
      <c r="L286" s="303">
        <f t="shared" si="30"/>
        <v>102.24165965880215</v>
      </c>
      <c r="M286" s="112">
        <f t="shared" si="30"/>
        <v>97.957013817928129</v>
      </c>
      <c r="N286" s="112">
        <f t="shared" si="30"/>
        <v>109.78490404407056</v>
      </c>
      <c r="O286" s="318">
        <f t="shared" si="28"/>
        <v>109.3797932201888</v>
      </c>
      <c r="P286" s="306">
        <f t="shared" si="26"/>
        <v>390.80855607519482</v>
      </c>
      <c r="Q286" s="306">
        <f t="shared" si="26"/>
        <v>117.61970671537358</v>
      </c>
      <c r="R286" s="303">
        <f t="shared" si="29"/>
        <v>106.27503984470536</v>
      </c>
      <c r="S286" s="112">
        <f t="shared" si="29"/>
        <v>99.311414551805939</v>
      </c>
      <c r="T286" s="112">
        <f t="shared" si="29"/>
        <v>103.1472140823827</v>
      </c>
      <c r="U286" s="112">
        <f t="shared" si="29"/>
        <v>98.674393523025529</v>
      </c>
      <c r="V286" s="318">
        <f t="shared" si="29"/>
        <v>104.41031463613616</v>
      </c>
      <c r="W286" s="334">
        <f t="shared" si="27"/>
        <v>400.32950962425309</v>
      </c>
      <c r="X286" s="332"/>
      <c r="Y286" s="338"/>
      <c r="Z286" s="362"/>
      <c r="AA286" s="362"/>
      <c r="AB286" s="360"/>
      <c r="AC286" s="361"/>
      <c r="AD286" s="360"/>
      <c r="AE286" s="361"/>
      <c r="AF286" s="358"/>
      <c r="AG286" s="358"/>
      <c r="AH286" s="361"/>
      <c r="AI286" s="361"/>
      <c r="AJ286" s="358"/>
      <c r="AK286" s="358"/>
      <c r="AL286" s="361"/>
      <c r="AM286" s="361"/>
      <c r="AN286" s="358"/>
      <c r="AO286" s="358"/>
      <c r="AP286" s="361"/>
      <c r="AQ286" s="361"/>
      <c r="AR286" s="359"/>
      <c r="AS286" s="359"/>
      <c r="AT286" s="358"/>
      <c r="AU286" s="361"/>
      <c r="AV286" s="361"/>
      <c r="AW286" s="361"/>
      <c r="AX286" s="359"/>
      <c r="AY286" s="359"/>
      <c r="AZ286" s="358"/>
      <c r="BA286" s="361"/>
      <c r="BB286" s="358"/>
      <c r="BC286" s="358"/>
      <c r="BD286" s="359"/>
      <c r="BE286" s="359"/>
      <c r="BF286" s="358"/>
      <c r="BG286" s="113"/>
      <c r="BH286" s="358"/>
      <c r="BI286" s="359"/>
      <c r="BJ286" s="359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  <c r="BZ286" s="206"/>
      <c r="CA286" s="206"/>
      <c r="CB286" s="206"/>
      <c r="CC286" s="206"/>
      <c r="CD286" s="206"/>
      <c r="CE286" s="206"/>
      <c r="CF286" s="206"/>
      <c r="CG286" s="206"/>
      <c r="CH286" s="206"/>
      <c r="CI286" s="206"/>
      <c r="CJ286" s="206"/>
      <c r="CK286" s="206"/>
      <c r="CL286" s="206"/>
      <c r="CM286" s="206"/>
      <c r="CN286" s="206"/>
      <c r="CO286" s="206"/>
      <c r="CP286" s="206"/>
      <c r="CQ286" s="206"/>
      <c r="CR286" s="206"/>
      <c r="CS286" s="206"/>
      <c r="CT286" s="206"/>
      <c r="CU286" s="206"/>
      <c r="CV286" s="206"/>
      <c r="CW286" s="206"/>
      <c r="CX286" s="206"/>
      <c r="CY286" s="206"/>
      <c r="CZ286" s="206"/>
      <c r="DA286" s="206"/>
      <c r="DB286" s="206"/>
      <c r="DC286" s="206"/>
      <c r="DD286" s="206"/>
      <c r="DE286" s="206"/>
      <c r="DF286" s="206"/>
      <c r="DG286" s="206"/>
      <c r="DH286" s="206"/>
      <c r="DI286" s="206"/>
    </row>
    <row r="287" spans="1:113" ht="13.5" thickBot="1">
      <c r="A287" s="56"/>
      <c r="B287" s="131" t="s">
        <v>304</v>
      </c>
      <c r="C287" s="449">
        <f>+sum!H287/население!F287</f>
        <v>37.813157853862599</v>
      </c>
      <c r="D287" s="449">
        <f>+sum!I287/население!G287</f>
        <v>43.764314136823003</v>
      </c>
      <c r="E287" s="449">
        <f>+sum!J287/население!H287</f>
        <v>42.565523513035522</v>
      </c>
      <c r="F287" s="449">
        <f>+sum!K287/население!I287</f>
        <v>43.028015490060916</v>
      </c>
      <c r="G287" s="449">
        <f>+sum!L287/население!J287</f>
        <v>46.195985193782292</v>
      </c>
      <c r="H287" s="449">
        <f>+sum!M287/население!K287</f>
        <v>46.36487582448121</v>
      </c>
      <c r="I287" s="449">
        <f>+sum!N287/население!L287</f>
        <v>51.300700382860683</v>
      </c>
      <c r="J287" s="449">
        <f>+sum!O287/население!M287</f>
        <v>57.65137078963496</v>
      </c>
      <c r="K287" s="449"/>
      <c r="L287" s="299">
        <f t="shared" si="30"/>
        <v>115.73832131651099</v>
      </c>
      <c r="M287" s="25">
        <f t="shared" si="30"/>
        <v>112.56802110402813</v>
      </c>
      <c r="N287" s="25">
        <f t="shared" si="30"/>
        <v>113.79111910291202</v>
      </c>
      <c r="O287" s="314">
        <f t="shared" si="28"/>
        <v>122.16907504080194</v>
      </c>
      <c r="P287" s="310">
        <f t="shared" si="26"/>
        <v>122.61572017779801</v>
      </c>
      <c r="Q287" s="310">
        <f t="shared" si="26"/>
        <v>135.66891340078951</v>
      </c>
      <c r="R287" s="299">
        <f t="shared" si="29"/>
        <v>60.11897089783097</v>
      </c>
      <c r="S287" s="25">
        <f t="shared" si="29"/>
        <v>63.595841397359777</v>
      </c>
      <c r="T287" s="25">
        <f t="shared" si="29"/>
        <v>67.052852511903438</v>
      </c>
      <c r="U287" s="25">
        <f t="shared" si="29"/>
        <v>57.856275053963302</v>
      </c>
      <c r="V287" s="314">
        <f t="shared" si="29"/>
        <v>65.970208036353156</v>
      </c>
      <c r="W287" s="333">
        <f t="shared" si="27"/>
        <v>71.052596962885033</v>
      </c>
      <c r="X287" s="323"/>
      <c r="Y287" s="324"/>
      <c r="Z287" s="341"/>
      <c r="AA287" s="341"/>
      <c r="AB287" s="324"/>
      <c r="AC287" s="344"/>
      <c r="AD287" s="32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3"/>
      <c r="AS287" s="343"/>
      <c r="AT287" s="344"/>
      <c r="AU287" s="344"/>
      <c r="AV287" s="344"/>
      <c r="AW287" s="344"/>
      <c r="AX287" s="343"/>
      <c r="AY287" s="343"/>
      <c r="AZ287" s="344"/>
      <c r="BA287" s="344"/>
      <c r="BB287" s="93"/>
      <c r="BC287" s="93"/>
      <c r="BD287" s="343"/>
      <c r="BE287" s="343"/>
      <c r="BF287" s="93"/>
      <c r="BG287" s="26"/>
      <c r="BH287" s="93"/>
      <c r="BI287" s="343"/>
      <c r="BJ287" s="343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  <c r="BZ287" s="206"/>
      <c r="CA287" s="206"/>
      <c r="CB287" s="206"/>
      <c r="CC287" s="206"/>
      <c r="CD287" s="206"/>
      <c r="CE287" s="206"/>
      <c r="CF287" s="206"/>
      <c r="CG287" s="206"/>
      <c r="CH287" s="206"/>
      <c r="CI287" s="206"/>
      <c r="CJ287" s="206"/>
      <c r="CK287" s="206"/>
      <c r="CL287" s="206"/>
      <c r="CM287" s="206"/>
      <c r="CN287" s="206"/>
      <c r="CO287" s="206"/>
      <c r="CP287" s="206"/>
      <c r="CQ287" s="206"/>
      <c r="CR287" s="206"/>
      <c r="CS287" s="206"/>
      <c r="CT287" s="206"/>
      <c r="CU287" s="206"/>
      <c r="CV287" s="206"/>
      <c r="CW287" s="206"/>
      <c r="CX287" s="206"/>
      <c r="CY287" s="206"/>
      <c r="CZ287" s="206"/>
      <c r="DA287" s="206"/>
      <c r="DB287" s="206"/>
      <c r="DC287" s="206"/>
      <c r="DD287" s="206"/>
      <c r="DE287" s="206"/>
      <c r="DF287" s="206"/>
      <c r="DG287" s="206"/>
      <c r="DH287" s="206"/>
      <c r="DI287" s="206"/>
    </row>
    <row r="288" spans="1:113" ht="13.5" thickBot="1">
      <c r="A288" s="35"/>
      <c r="B288" s="130" t="s">
        <v>305</v>
      </c>
      <c r="C288" s="448">
        <f>+sum!H288/население!F288</f>
        <v>26.233133679984203</v>
      </c>
      <c r="D288" s="448">
        <f>+sum!I288/население!G288</f>
        <v>27.349655068986202</v>
      </c>
      <c r="E288" s="448">
        <f>+sum!J288/население!H288</f>
        <v>27.37699704702052</v>
      </c>
      <c r="F288" s="448">
        <f>+sum!K288/население!I288</f>
        <v>34.106191312313918</v>
      </c>
      <c r="G288" s="448">
        <f>+sum!L288/население!J288</f>
        <v>28.017895711200246</v>
      </c>
      <c r="H288" s="448">
        <f>+sum!M288/население!K288</f>
        <v>27.657728090063326</v>
      </c>
      <c r="I288" s="448">
        <f>+sum!N288/население!L288</f>
        <v>30.18990059642147</v>
      </c>
      <c r="J288" s="448">
        <f>+sum!O288/население!M288</f>
        <v>41.133709677419354</v>
      </c>
      <c r="K288" s="448"/>
      <c r="L288" s="300">
        <f t="shared" si="30"/>
        <v>104.2561495039912</v>
      </c>
      <c r="M288" s="37">
        <f t="shared" si="30"/>
        <v>104.36037638884554</v>
      </c>
      <c r="N288" s="37">
        <f t="shared" si="30"/>
        <v>130.01188393415933</v>
      </c>
      <c r="O288" s="315">
        <f t="shared" si="28"/>
        <v>106.80346485855713</v>
      </c>
      <c r="P288" s="306">
        <f t="shared" si="26"/>
        <v>105.43051557414998</v>
      </c>
      <c r="Q288" s="306">
        <f t="shared" si="26"/>
        <v>115.08308906097737</v>
      </c>
      <c r="R288" s="300">
        <f t="shared" si="29"/>
        <v>41.707942149686893</v>
      </c>
      <c r="S288" s="37">
        <f t="shared" si="29"/>
        <v>39.742981475774748</v>
      </c>
      <c r="T288" s="37">
        <f t="shared" si="29"/>
        <v>43.126586817392372</v>
      </c>
      <c r="U288" s="37">
        <f t="shared" si="29"/>
        <v>45.859823260129957</v>
      </c>
      <c r="V288" s="315">
        <f t="shared" si="29"/>
        <v>40.010975002596197</v>
      </c>
      <c r="W288" s="334">
        <f t="shared" si="27"/>
        <v>42.38452863179478</v>
      </c>
      <c r="X288" s="325"/>
      <c r="Y288" s="327"/>
      <c r="Z288" s="340"/>
      <c r="AA288" s="340"/>
      <c r="AB288" s="327"/>
      <c r="AC288" s="345"/>
      <c r="AD288" s="327"/>
      <c r="AE288" s="345"/>
      <c r="AF288" s="345"/>
      <c r="AG288" s="345"/>
      <c r="AH288" s="345"/>
      <c r="AI288" s="345"/>
      <c r="AJ288" s="345"/>
      <c r="AK288" s="345"/>
      <c r="AL288" s="345"/>
      <c r="AM288" s="345"/>
      <c r="AN288" s="345"/>
      <c r="AO288" s="345"/>
      <c r="AP288" s="345"/>
      <c r="AQ288" s="345"/>
      <c r="AR288" s="292"/>
      <c r="AS288" s="292"/>
      <c r="AT288" s="345"/>
      <c r="AU288" s="345"/>
      <c r="AV288" s="345"/>
      <c r="AW288" s="345"/>
      <c r="AX288" s="292"/>
      <c r="AY288" s="292"/>
      <c r="AZ288" s="345"/>
      <c r="BA288" s="345"/>
      <c r="BB288" s="46"/>
      <c r="BC288" s="46"/>
      <c r="BD288" s="292"/>
      <c r="BE288" s="292"/>
      <c r="BF288" s="347"/>
      <c r="BG288" s="6"/>
      <c r="BH288" s="46"/>
      <c r="BI288" s="292"/>
      <c r="BJ288" s="292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6"/>
      <c r="CA288" s="206"/>
      <c r="CB288" s="206"/>
      <c r="CC288" s="206"/>
      <c r="CD288" s="206"/>
      <c r="CE288" s="206"/>
      <c r="CF288" s="206"/>
      <c r="CG288" s="206"/>
      <c r="CH288" s="206"/>
      <c r="CI288" s="206"/>
      <c r="CJ288" s="206"/>
      <c r="CK288" s="206"/>
      <c r="CL288" s="206"/>
      <c r="CM288" s="206"/>
      <c r="CN288" s="206"/>
      <c r="CO288" s="206"/>
      <c r="CP288" s="206"/>
      <c r="CQ288" s="206"/>
      <c r="CR288" s="206"/>
      <c r="CS288" s="206"/>
      <c r="CT288" s="206"/>
      <c r="CU288" s="206"/>
      <c r="CV288" s="206"/>
      <c r="CW288" s="206"/>
      <c r="CX288" s="206"/>
      <c r="CY288" s="206"/>
      <c r="CZ288" s="206"/>
      <c r="DA288" s="206"/>
      <c r="DB288" s="206"/>
      <c r="DC288" s="206"/>
      <c r="DD288" s="206"/>
      <c r="DE288" s="206"/>
      <c r="DF288" s="206"/>
      <c r="DG288" s="206"/>
      <c r="DH288" s="206"/>
      <c r="DI288" s="206"/>
    </row>
    <row r="289" spans="1:113" ht="13.5" thickBot="1">
      <c r="A289" s="60"/>
      <c r="B289" s="130" t="s">
        <v>306</v>
      </c>
      <c r="C289" s="448">
        <f>+sum!H289/население!F289</f>
        <v>15.928436363636363</v>
      </c>
      <c r="D289" s="448">
        <f>+sum!I289/население!G289</f>
        <v>13.648945147679324</v>
      </c>
      <c r="E289" s="448">
        <f>+sum!J289/население!H289</f>
        <v>15.271610169491526</v>
      </c>
      <c r="F289" s="448">
        <f>+sum!K289/население!I289</f>
        <v>13.960498371796687</v>
      </c>
      <c r="G289" s="448">
        <f>+sum!L289/население!J289</f>
        <v>16.346186560816559</v>
      </c>
      <c r="H289" s="448">
        <f>+sum!M289/население!K289</f>
        <v>15.432256235827664</v>
      </c>
      <c r="I289" s="448">
        <f>+sum!N289/население!L289</f>
        <v>17.708780350084698</v>
      </c>
      <c r="J289" s="448">
        <f>+sum!O289/население!M289</f>
        <v>22.737958955744801</v>
      </c>
      <c r="K289" s="448"/>
      <c r="L289" s="300">
        <f t="shared" si="30"/>
        <v>85.689171467194498</v>
      </c>
      <c r="M289" s="37">
        <f t="shared" si="30"/>
        <v>95.876392514934281</v>
      </c>
      <c r="N289" s="37">
        <f t="shared" si="30"/>
        <v>87.64512757616086</v>
      </c>
      <c r="O289" s="315">
        <f t="shared" si="28"/>
        <v>102.62266921650824</v>
      </c>
      <c r="P289" s="306">
        <f t="shared" si="26"/>
        <v>96.884941393610688</v>
      </c>
      <c r="Q289" s="306">
        <f t="shared" si="26"/>
        <v>111.17714222415924</v>
      </c>
      <c r="R289" s="300">
        <f t="shared" si="29"/>
        <v>25.324549880078017</v>
      </c>
      <c r="S289" s="37">
        <f t="shared" si="29"/>
        <v>19.833879908167798</v>
      </c>
      <c r="T289" s="37">
        <f t="shared" si="29"/>
        <v>24.057146248902644</v>
      </c>
      <c r="U289" s="37">
        <f t="shared" si="29"/>
        <v>18.77154743229206</v>
      </c>
      <c r="V289" s="315">
        <f t="shared" si="29"/>
        <v>23.343182821940328</v>
      </c>
      <c r="W289" s="334">
        <f t="shared" si="27"/>
        <v>23.649408373337344</v>
      </c>
      <c r="X289" s="325"/>
      <c r="Y289" s="339"/>
      <c r="Z289" s="339"/>
      <c r="AA289" s="363"/>
      <c r="AB289" s="327"/>
      <c r="AC289" s="345"/>
      <c r="AD289" s="327"/>
      <c r="AE289" s="345"/>
      <c r="AF289" s="64"/>
      <c r="AG289" s="64"/>
      <c r="AH289" s="345"/>
      <c r="AI289" s="345"/>
      <c r="AJ289" s="64"/>
      <c r="AK289" s="64"/>
      <c r="AL289" s="345"/>
      <c r="AM289" s="345"/>
      <c r="AN289" s="64"/>
      <c r="AO289" s="64"/>
      <c r="AP289" s="345"/>
      <c r="AQ289" s="345"/>
      <c r="AR289" s="292"/>
      <c r="AS289" s="292"/>
      <c r="AT289" s="345"/>
      <c r="AU289" s="345"/>
      <c r="AV289" s="345"/>
      <c r="AW289" s="345"/>
      <c r="AX289" s="292"/>
      <c r="AY289" s="292"/>
      <c r="AZ289" s="345"/>
      <c r="BA289" s="345"/>
      <c r="BB289" s="46"/>
      <c r="BC289" s="46"/>
      <c r="BD289" s="292"/>
      <c r="BE289" s="292"/>
      <c r="BF289" s="347"/>
      <c r="BG289" s="6"/>
      <c r="BH289" s="46"/>
      <c r="BI289" s="292"/>
      <c r="BJ289" s="292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  <c r="BZ289" s="206"/>
      <c r="CA289" s="206"/>
      <c r="CB289" s="206"/>
      <c r="CC289" s="206"/>
      <c r="CD289" s="206"/>
      <c r="CE289" s="206"/>
      <c r="CF289" s="206"/>
      <c r="CG289" s="206"/>
      <c r="CH289" s="206"/>
      <c r="CI289" s="206"/>
      <c r="CJ289" s="206"/>
      <c r="CK289" s="206"/>
      <c r="CL289" s="206"/>
      <c r="CM289" s="206"/>
      <c r="CN289" s="206"/>
      <c r="CO289" s="206"/>
      <c r="CP289" s="206"/>
      <c r="CQ289" s="206"/>
      <c r="CR289" s="206"/>
      <c r="CS289" s="206"/>
      <c r="CT289" s="206"/>
      <c r="CU289" s="206"/>
      <c r="CV289" s="206"/>
      <c r="CW289" s="206"/>
      <c r="CX289" s="206"/>
      <c r="CY289" s="206"/>
      <c r="CZ289" s="206"/>
      <c r="DA289" s="206"/>
      <c r="DB289" s="206"/>
      <c r="DC289" s="206"/>
      <c r="DD289" s="206"/>
      <c r="DE289" s="206"/>
      <c r="DF289" s="206"/>
      <c r="DG289" s="206"/>
      <c r="DH289" s="206"/>
      <c r="DI289" s="206"/>
    </row>
    <row r="290" spans="1:113" ht="13.5" thickBot="1">
      <c r="A290" s="35"/>
      <c r="B290" s="130" t="s">
        <v>307</v>
      </c>
      <c r="C290" s="448">
        <f>+sum!H290/население!F290</f>
        <v>7.7679000480538205</v>
      </c>
      <c r="D290" s="448">
        <f>+sum!I290/население!G290</f>
        <v>10.623059866962306</v>
      </c>
      <c r="E290" s="448">
        <f>+sum!J290/население!H290</f>
        <v>10.872311567525673</v>
      </c>
      <c r="F290" s="448">
        <f>+sum!K290/население!I290</f>
        <v>9.7305820517811945</v>
      </c>
      <c r="G290" s="448">
        <f>+sum!L290/население!J290</f>
        <v>15.366555707851967</v>
      </c>
      <c r="H290" s="448">
        <f>+sum!M290/население!K290</f>
        <v>13.442503639010189</v>
      </c>
      <c r="I290" s="448">
        <f>+sum!N290/население!L290</f>
        <v>17.749373916393758</v>
      </c>
      <c r="J290" s="448">
        <f>+sum!O290/население!M290</f>
        <v>21.832465779834202</v>
      </c>
      <c r="K290" s="448"/>
      <c r="L290" s="300">
        <f t="shared" si="30"/>
        <v>136.75587740889921</v>
      </c>
      <c r="M290" s="37">
        <f t="shared" si="30"/>
        <v>139.96461721015109</v>
      </c>
      <c r="N290" s="37">
        <f t="shared" si="30"/>
        <v>125.26657129450459</v>
      </c>
      <c r="O290" s="315">
        <f t="shared" si="28"/>
        <v>197.82123370269065</v>
      </c>
      <c r="P290" s="306">
        <f t="shared" si="26"/>
        <v>173.05196457024562</v>
      </c>
      <c r="Q290" s="306">
        <f t="shared" si="26"/>
        <v>228.49642511608667</v>
      </c>
      <c r="R290" s="300">
        <f t="shared" si="29"/>
        <v>12.350149615407055</v>
      </c>
      <c r="S290" s="37">
        <f t="shared" si="29"/>
        <v>15.43683349730739</v>
      </c>
      <c r="T290" s="37">
        <f t="shared" si="29"/>
        <v>17.126994897114358</v>
      </c>
      <c r="U290" s="37">
        <f t="shared" si="29"/>
        <v>13.083922770109012</v>
      </c>
      <c r="V290" s="315">
        <f t="shared" si="29"/>
        <v>21.944220316912887</v>
      </c>
      <c r="W290" s="334">
        <f t="shared" si="27"/>
        <v>20.600180120193244</v>
      </c>
      <c r="X290" s="325"/>
      <c r="Y290" s="340"/>
      <c r="Z290" s="340"/>
      <c r="AA290" s="340"/>
      <c r="AB290" s="327"/>
      <c r="AC290" s="345"/>
      <c r="AD290" s="327"/>
      <c r="AE290" s="345"/>
      <c r="AF290" s="345"/>
      <c r="AG290" s="345"/>
      <c r="AH290" s="345"/>
      <c r="AI290" s="345"/>
      <c r="AJ290" s="345"/>
      <c r="AK290" s="345"/>
      <c r="AL290" s="345"/>
      <c r="AM290" s="345"/>
      <c r="AN290" s="345"/>
      <c r="AO290" s="345"/>
      <c r="AP290" s="345"/>
      <c r="AQ290" s="345"/>
      <c r="AR290" s="292"/>
      <c r="AS290" s="292"/>
      <c r="AT290" s="345"/>
      <c r="AU290" s="345"/>
      <c r="AV290" s="345"/>
      <c r="AW290" s="345"/>
      <c r="AX290" s="292"/>
      <c r="AY290" s="292"/>
      <c r="AZ290" s="345"/>
      <c r="BA290" s="345"/>
      <c r="BB290" s="46"/>
      <c r="BC290" s="46"/>
      <c r="BD290" s="292"/>
      <c r="BE290" s="292"/>
      <c r="BF290" s="347"/>
      <c r="BG290" s="6"/>
      <c r="BH290" s="46"/>
      <c r="BI290" s="292"/>
      <c r="BJ290" s="292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  <c r="BZ290" s="206"/>
      <c r="CA290" s="206"/>
      <c r="CB290" s="206"/>
      <c r="CC290" s="206"/>
      <c r="CD290" s="206"/>
      <c r="CE290" s="206"/>
      <c r="CF290" s="206"/>
      <c r="CG290" s="206"/>
      <c r="CH290" s="206"/>
      <c r="CI290" s="206"/>
      <c r="CJ290" s="206"/>
      <c r="CK290" s="206"/>
      <c r="CL290" s="206"/>
      <c r="CM290" s="206"/>
      <c r="CN290" s="206"/>
      <c r="CO290" s="206"/>
      <c r="CP290" s="206"/>
      <c r="CQ290" s="206"/>
      <c r="CR290" s="206"/>
      <c r="CS290" s="206"/>
      <c r="CT290" s="206"/>
      <c r="CU290" s="206"/>
      <c r="CV290" s="206"/>
      <c r="CW290" s="206"/>
      <c r="CX290" s="206"/>
      <c r="CY290" s="206"/>
      <c r="CZ290" s="206"/>
      <c r="DA290" s="206"/>
      <c r="DB290" s="206"/>
      <c r="DC290" s="206"/>
      <c r="DD290" s="206"/>
      <c r="DE290" s="206"/>
      <c r="DF290" s="206"/>
      <c r="DG290" s="206"/>
      <c r="DH290" s="206"/>
      <c r="DI290" s="206"/>
    </row>
    <row r="291" spans="1:113" ht="13.5" thickBot="1">
      <c r="A291" s="35"/>
      <c r="B291" s="130" t="s">
        <v>308</v>
      </c>
      <c r="C291" s="448">
        <f>+sum!H291/население!F291</f>
        <v>13.43930116744224</v>
      </c>
      <c r="D291" s="448">
        <f>+sum!I291/население!G291</f>
        <v>18.513296993723159</v>
      </c>
      <c r="E291" s="448">
        <f>+sum!J291/население!H291</f>
        <v>16.196807635346389</v>
      </c>
      <c r="F291" s="448">
        <f>+sum!K291/население!I291</f>
        <v>14.254796309902849</v>
      </c>
      <c r="G291" s="448">
        <f>+sum!L291/население!J291</f>
        <v>18.365983540422786</v>
      </c>
      <c r="H291" s="448">
        <f>+sum!M291/население!K291</f>
        <v>16.497041420118343</v>
      </c>
      <c r="I291" s="448">
        <f>+sum!N291/население!L291</f>
        <v>18.684248267070352</v>
      </c>
      <c r="J291" s="448">
        <f>+sum!O291/население!M291</f>
        <v>19.32120828720544</v>
      </c>
      <c r="K291" s="448"/>
      <c r="L291" s="300">
        <f t="shared" si="30"/>
        <v>137.75490825797604</v>
      </c>
      <c r="M291" s="37">
        <f t="shared" si="30"/>
        <v>120.51822809495798</v>
      </c>
      <c r="N291" s="37">
        <f t="shared" si="30"/>
        <v>106.06798770486824</v>
      </c>
      <c r="O291" s="315">
        <f t="shared" si="28"/>
        <v>136.65876902078674</v>
      </c>
      <c r="P291" s="306">
        <f t="shared" si="26"/>
        <v>122.75222658216573</v>
      </c>
      <c r="Q291" s="306">
        <f t="shared" si="26"/>
        <v>139.02693327785829</v>
      </c>
      <c r="R291" s="300">
        <f t="shared" si="29"/>
        <v>21.367084941574468</v>
      </c>
      <c r="S291" s="37">
        <f t="shared" si="29"/>
        <v>26.902482595160915</v>
      </c>
      <c r="T291" s="37">
        <f t="shared" si="29"/>
        <v>25.514596412844696</v>
      </c>
      <c r="U291" s="37">
        <f t="shared" si="29"/>
        <v>19.167265948727412</v>
      </c>
      <c r="V291" s="315">
        <f t="shared" si="29"/>
        <v>26.227555270690583</v>
      </c>
      <c r="W291" s="334">
        <f t="shared" si="27"/>
        <v>25.281155492381924</v>
      </c>
      <c r="X291" s="325"/>
      <c r="Y291" s="340"/>
      <c r="Z291" s="340"/>
      <c r="AA291" s="340"/>
      <c r="AB291" s="327"/>
      <c r="AC291" s="345"/>
      <c r="AD291" s="327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292"/>
      <c r="AS291" s="292"/>
      <c r="AT291" s="345"/>
      <c r="AU291" s="345"/>
      <c r="AV291" s="345"/>
      <c r="AW291" s="345"/>
      <c r="AX291" s="292"/>
      <c r="AY291" s="292"/>
      <c r="AZ291" s="345"/>
      <c r="BA291" s="345"/>
      <c r="BB291" s="46"/>
      <c r="BC291" s="46"/>
      <c r="BD291" s="292"/>
      <c r="BE291" s="292"/>
      <c r="BF291" s="347"/>
      <c r="BG291" s="6"/>
      <c r="BH291" s="46"/>
      <c r="BI291" s="292"/>
      <c r="BJ291" s="292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  <c r="BZ291" s="206"/>
      <c r="CA291" s="206"/>
      <c r="CB291" s="206"/>
      <c r="CC291" s="206"/>
      <c r="CD291" s="206"/>
      <c r="CE291" s="206"/>
      <c r="CF291" s="206"/>
      <c r="CG291" s="206"/>
      <c r="CH291" s="206"/>
      <c r="CI291" s="206"/>
      <c r="CJ291" s="206"/>
      <c r="CK291" s="206"/>
      <c r="CL291" s="206"/>
      <c r="CM291" s="206"/>
      <c r="CN291" s="206"/>
      <c r="CO291" s="206"/>
      <c r="CP291" s="206"/>
      <c r="CQ291" s="206"/>
      <c r="CR291" s="206"/>
      <c r="CS291" s="206"/>
      <c r="CT291" s="206"/>
      <c r="CU291" s="206"/>
      <c r="CV291" s="206"/>
      <c r="CW291" s="206"/>
      <c r="CX291" s="206"/>
      <c r="CY291" s="206"/>
      <c r="CZ291" s="206"/>
      <c r="DA291" s="206"/>
      <c r="DB291" s="206"/>
      <c r="DC291" s="206"/>
      <c r="DD291" s="206"/>
      <c r="DE291" s="206"/>
      <c r="DF291" s="206"/>
      <c r="DG291" s="206"/>
      <c r="DH291" s="206"/>
      <c r="DI291" s="206"/>
    </row>
    <row r="292" spans="1:113" ht="13.5" thickBot="1">
      <c r="A292" s="35"/>
      <c r="B292" s="130" t="s">
        <v>309</v>
      </c>
      <c r="C292" s="448">
        <f>+sum!H292/население!F292</f>
        <v>29.457123334472154</v>
      </c>
      <c r="D292" s="448">
        <f>+sum!I292/население!G292</f>
        <v>33.385927505330493</v>
      </c>
      <c r="E292" s="448">
        <f>+sum!J292/население!H292</f>
        <v>33.683055975794254</v>
      </c>
      <c r="F292" s="448">
        <f>+sum!K292/население!I292</f>
        <v>37.527975584944052</v>
      </c>
      <c r="G292" s="448">
        <f>+sum!L292/население!J292</f>
        <v>43.295633131521321</v>
      </c>
      <c r="H292" s="448">
        <f>+sum!M292/население!K292</f>
        <v>46.118212522733181</v>
      </c>
      <c r="I292" s="448">
        <f>+sum!N292/население!L292</f>
        <v>53.498013245033114</v>
      </c>
      <c r="J292" s="448">
        <f>+sum!O292/население!M292</f>
        <v>60.306688198089084</v>
      </c>
      <c r="K292" s="448"/>
      <c r="L292" s="300">
        <f t="shared" si="30"/>
        <v>113.33736538442184</v>
      </c>
      <c r="M292" s="37">
        <f t="shared" si="30"/>
        <v>114.34604660250957</v>
      </c>
      <c r="N292" s="37">
        <f t="shared" si="30"/>
        <v>127.39864364497193</v>
      </c>
      <c r="O292" s="315">
        <f t="shared" si="28"/>
        <v>146.97848340423207</v>
      </c>
      <c r="P292" s="306">
        <f t="shared" si="26"/>
        <v>156.56047604880484</v>
      </c>
      <c r="Q292" s="306">
        <f t="shared" si="26"/>
        <v>181.6131624177543</v>
      </c>
      <c r="R292" s="300">
        <f t="shared" si="29"/>
        <v>46.833748911506191</v>
      </c>
      <c r="S292" s="37">
        <f t="shared" si="29"/>
        <v>48.514553293234357</v>
      </c>
      <c r="T292" s="37">
        <f t="shared" si="29"/>
        <v>53.060430087355769</v>
      </c>
      <c r="U292" s="37">
        <f t="shared" si="29"/>
        <v>50.460818444263985</v>
      </c>
      <c r="V292" s="315">
        <f t="shared" si="29"/>
        <v>61.8283583036674</v>
      </c>
      <c r="W292" s="334">
        <f t="shared" si="27"/>
        <v>70.674593833296512</v>
      </c>
      <c r="X292" s="325"/>
      <c r="Y292" s="340"/>
      <c r="Z292" s="340"/>
      <c r="AA292" s="340"/>
      <c r="AB292" s="327"/>
      <c r="AC292" s="345"/>
      <c r="AD292" s="327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292"/>
      <c r="AS292" s="292"/>
      <c r="AT292" s="345"/>
      <c r="AU292" s="345"/>
      <c r="AV292" s="345"/>
      <c r="AW292" s="345"/>
      <c r="AX292" s="292"/>
      <c r="AY292" s="292"/>
      <c r="AZ292" s="345"/>
      <c r="BA292" s="345"/>
      <c r="BB292" s="46"/>
      <c r="BC292" s="46"/>
      <c r="BD292" s="292"/>
      <c r="BE292" s="292"/>
      <c r="BF292" s="347"/>
      <c r="BG292" s="6"/>
      <c r="BH292" s="46"/>
      <c r="BI292" s="292"/>
      <c r="BJ292" s="292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  <c r="BZ292" s="206"/>
      <c r="CA292" s="206"/>
      <c r="CB292" s="206"/>
      <c r="CC292" s="206"/>
      <c r="CD292" s="206"/>
      <c r="CE292" s="206"/>
      <c r="CF292" s="206"/>
      <c r="CG292" s="206"/>
      <c r="CH292" s="206"/>
      <c r="CI292" s="206"/>
      <c r="CJ292" s="206"/>
      <c r="CK292" s="206"/>
      <c r="CL292" s="206"/>
      <c r="CM292" s="206"/>
      <c r="CN292" s="206"/>
      <c r="CO292" s="206"/>
      <c r="CP292" s="206"/>
      <c r="CQ292" s="206"/>
      <c r="CR292" s="206"/>
      <c r="CS292" s="206"/>
      <c r="CT292" s="206"/>
      <c r="CU292" s="206"/>
      <c r="CV292" s="206"/>
      <c r="CW292" s="206"/>
      <c r="CX292" s="206"/>
      <c r="CY292" s="206"/>
      <c r="CZ292" s="206"/>
      <c r="DA292" s="206"/>
      <c r="DB292" s="206"/>
      <c r="DC292" s="206"/>
      <c r="DD292" s="206"/>
      <c r="DE292" s="206"/>
      <c r="DF292" s="206"/>
      <c r="DG292" s="206"/>
      <c r="DH292" s="206"/>
      <c r="DI292" s="206"/>
    </row>
    <row r="293" spans="1:113" ht="13.5" thickBot="1">
      <c r="A293" s="60"/>
      <c r="B293" s="130" t="s">
        <v>310</v>
      </c>
      <c r="C293" s="448">
        <f>+sum!H293/население!F293</f>
        <v>19.164230708785166</v>
      </c>
      <c r="D293" s="448">
        <f>+sum!I293/население!G293</f>
        <v>18.37776322253152</v>
      </c>
      <c r="E293" s="448">
        <f>+sum!J293/население!H293</f>
        <v>26.807258460029427</v>
      </c>
      <c r="F293" s="448">
        <f>+sum!K293/население!I293</f>
        <v>31.913086257789438</v>
      </c>
      <c r="G293" s="448">
        <f>+sum!L293/население!J293</f>
        <v>30.564624733125306</v>
      </c>
      <c r="H293" s="448">
        <f>+sum!M293/население!K293</f>
        <v>28.877353856230556</v>
      </c>
      <c r="I293" s="448">
        <f>+sum!N293/население!L293</f>
        <v>33.432273838630806</v>
      </c>
      <c r="J293" s="448">
        <f>+sum!O293/население!M293</f>
        <v>20.173597678916828</v>
      </c>
      <c r="K293" s="448"/>
      <c r="L293" s="300">
        <f t="shared" si="30"/>
        <v>95.896169806111146</v>
      </c>
      <c r="M293" s="37">
        <f t="shared" si="30"/>
        <v>139.88173523574093</v>
      </c>
      <c r="N293" s="37">
        <f t="shared" si="30"/>
        <v>166.52422287506698</v>
      </c>
      <c r="O293" s="315">
        <f t="shared" si="28"/>
        <v>159.48787716855253</v>
      </c>
      <c r="P293" s="306">
        <f t="shared" si="26"/>
        <v>150.68360580209855</v>
      </c>
      <c r="Q293" s="306">
        <f t="shared" si="26"/>
        <v>174.45142644470963</v>
      </c>
      <c r="R293" s="300">
        <f t="shared" si="29"/>
        <v>30.469124866890322</v>
      </c>
      <c r="S293" s="37">
        <f t="shared" si="29"/>
        <v>26.70553253695271</v>
      </c>
      <c r="T293" s="37">
        <f t="shared" si="29"/>
        <v>42.229085875529066</v>
      </c>
      <c r="U293" s="37">
        <f t="shared" si="29"/>
        <v>42.910933151867468</v>
      </c>
      <c r="V293" s="315">
        <f t="shared" si="29"/>
        <v>43.647833112318409</v>
      </c>
      <c r="W293" s="334">
        <f t="shared" si="27"/>
        <v>44.25356368188487</v>
      </c>
      <c r="X293" s="325"/>
      <c r="Y293" s="339"/>
      <c r="Z293" s="339"/>
      <c r="AA293" s="363"/>
      <c r="AB293" s="327"/>
      <c r="AC293" s="345"/>
      <c r="AD293" s="327"/>
      <c r="AE293" s="345"/>
      <c r="AF293" s="64"/>
      <c r="AG293" s="64"/>
      <c r="AH293" s="345"/>
      <c r="AI293" s="345"/>
      <c r="AJ293" s="64"/>
      <c r="AK293" s="64"/>
      <c r="AL293" s="345"/>
      <c r="AM293" s="345"/>
      <c r="AN293" s="64"/>
      <c r="AO293" s="64"/>
      <c r="AP293" s="345"/>
      <c r="AQ293" s="345"/>
      <c r="AR293" s="292"/>
      <c r="AS293" s="292"/>
      <c r="AT293" s="345"/>
      <c r="AU293" s="345"/>
      <c r="AV293" s="345"/>
      <c r="AW293" s="345"/>
      <c r="AX293" s="292"/>
      <c r="AY293" s="292"/>
      <c r="AZ293" s="345"/>
      <c r="BA293" s="345"/>
      <c r="BB293" s="46"/>
      <c r="BC293" s="46"/>
      <c r="BD293" s="292"/>
      <c r="BE293" s="292"/>
      <c r="BF293" s="347"/>
      <c r="BG293" s="6"/>
      <c r="BH293" s="46"/>
      <c r="BI293" s="292"/>
      <c r="BJ293" s="292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  <c r="BZ293" s="206"/>
      <c r="CA293" s="206"/>
      <c r="CB293" s="206"/>
      <c r="CC293" s="206"/>
      <c r="CD293" s="206"/>
      <c r="CE293" s="206"/>
      <c r="CF293" s="206"/>
      <c r="CG293" s="206"/>
      <c r="CH293" s="206"/>
      <c r="CI293" s="206"/>
      <c r="CJ293" s="206"/>
      <c r="CK293" s="206"/>
      <c r="CL293" s="206"/>
      <c r="CM293" s="206"/>
      <c r="CN293" s="206"/>
      <c r="CO293" s="206"/>
      <c r="CP293" s="206"/>
      <c r="CQ293" s="206"/>
      <c r="CR293" s="206"/>
      <c r="CS293" s="206"/>
      <c r="CT293" s="206"/>
      <c r="CU293" s="206"/>
      <c r="CV293" s="206"/>
      <c r="CW293" s="206"/>
      <c r="CX293" s="206"/>
      <c r="CY293" s="206"/>
      <c r="CZ293" s="206"/>
      <c r="DA293" s="206"/>
      <c r="DB293" s="206"/>
      <c r="DC293" s="206"/>
      <c r="DD293" s="206"/>
      <c r="DE293" s="206"/>
      <c r="DF293" s="206"/>
      <c r="DG293" s="206"/>
      <c r="DH293" s="206"/>
      <c r="DI293" s="206"/>
    </row>
    <row r="294" spans="1:113" ht="13.5" thickBot="1">
      <c r="A294" s="35"/>
      <c r="B294" s="130" t="s">
        <v>311</v>
      </c>
      <c r="C294" s="448">
        <f>+sum!H294/население!F294</f>
        <v>23.614247677009182</v>
      </c>
      <c r="D294" s="448">
        <f>+sum!I294/население!G294</f>
        <v>30.119821958456974</v>
      </c>
      <c r="E294" s="448">
        <f>+sum!J294/население!H294</f>
        <v>34.049360583243697</v>
      </c>
      <c r="F294" s="448">
        <f>+sum!K294/население!I294</f>
        <v>34.139721755816744</v>
      </c>
      <c r="G294" s="448">
        <f>+sum!L294/население!J294</f>
        <v>38.639037593984959</v>
      </c>
      <c r="H294" s="448">
        <f>+sum!M294/население!K294</f>
        <v>45.958910741301061</v>
      </c>
      <c r="I294" s="448">
        <f>+sum!N294/население!L294</f>
        <v>56.390978360256021</v>
      </c>
      <c r="J294" s="448">
        <f>+sum!O294/население!M294</f>
        <v>51.087192452364803</v>
      </c>
      <c r="K294" s="448"/>
      <c r="L294" s="300">
        <f t="shared" si="30"/>
        <v>127.54936075215988</v>
      </c>
      <c r="M294" s="37">
        <f t="shared" si="30"/>
        <v>144.1899019988434</v>
      </c>
      <c r="N294" s="37">
        <f t="shared" si="30"/>
        <v>144.57255730850642</v>
      </c>
      <c r="O294" s="315">
        <f t="shared" si="28"/>
        <v>163.62595210519413</v>
      </c>
      <c r="P294" s="306">
        <f t="shared" si="26"/>
        <v>194.62364996724682</v>
      </c>
      <c r="Q294" s="306">
        <f t="shared" si="26"/>
        <v>238.80065599192579</v>
      </c>
      <c r="R294" s="300">
        <f t="shared" si="29"/>
        <v>37.544186982607947</v>
      </c>
      <c r="S294" s="37">
        <f t="shared" si="29"/>
        <v>43.768432293905391</v>
      </c>
      <c r="T294" s="37">
        <f t="shared" si="29"/>
        <v>53.637464428545456</v>
      </c>
      <c r="U294" s="37">
        <f t="shared" si="29"/>
        <v>45.904908922108227</v>
      </c>
      <c r="V294" s="315">
        <f t="shared" si="29"/>
        <v>55.178503883119731</v>
      </c>
      <c r="W294" s="334">
        <f t="shared" si="27"/>
        <v>70.43046926550052</v>
      </c>
      <c r="X294" s="325"/>
      <c r="Y294" s="340"/>
      <c r="Z294" s="340"/>
      <c r="AA294" s="340"/>
      <c r="AB294" s="327"/>
      <c r="AC294" s="345"/>
      <c r="AD294" s="327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292"/>
      <c r="AS294" s="292"/>
      <c r="AT294" s="345"/>
      <c r="AU294" s="345"/>
      <c r="AV294" s="345"/>
      <c r="AW294" s="345"/>
      <c r="AX294" s="292"/>
      <c r="AY294" s="292"/>
      <c r="AZ294" s="345"/>
      <c r="BA294" s="345"/>
      <c r="BB294" s="46"/>
      <c r="BC294" s="46"/>
      <c r="BD294" s="292"/>
      <c r="BE294" s="292"/>
      <c r="BF294" s="347"/>
      <c r="BG294" s="6"/>
      <c r="BH294" s="46"/>
      <c r="BI294" s="292"/>
      <c r="BJ294" s="292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  <c r="BZ294" s="206"/>
      <c r="CA294" s="206"/>
      <c r="CB294" s="206"/>
      <c r="CC294" s="206"/>
      <c r="CD294" s="206"/>
      <c r="CE294" s="206"/>
      <c r="CF294" s="206"/>
      <c r="CG294" s="206"/>
      <c r="CH294" s="206"/>
      <c r="CI294" s="206"/>
      <c r="CJ294" s="206"/>
      <c r="CK294" s="206"/>
      <c r="CL294" s="206"/>
      <c r="CM294" s="206"/>
      <c r="CN294" s="206"/>
      <c r="CO294" s="206"/>
      <c r="CP294" s="206"/>
      <c r="CQ294" s="206"/>
      <c r="CR294" s="206"/>
      <c r="CS294" s="206"/>
      <c r="CT294" s="206"/>
      <c r="CU294" s="206"/>
      <c r="CV294" s="206"/>
      <c r="CW294" s="206"/>
      <c r="CX294" s="206"/>
      <c r="CY294" s="206"/>
      <c r="CZ294" s="206"/>
      <c r="DA294" s="206"/>
      <c r="DB294" s="206"/>
      <c r="DC294" s="206"/>
      <c r="DD294" s="206"/>
      <c r="DE294" s="206"/>
      <c r="DF294" s="206"/>
      <c r="DG294" s="206"/>
      <c r="DH294" s="206"/>
      <c r="DI294" s="206"/>
    </row>
    <row r="295" spans="1:113" ht="13.5" thickBot="1">
      <c r="A295" s="35"/>
      <c r="B295" s="130" t="s">
        <v>312</v>
      </c>
      <c r="C295" s="448">
        <f>+sum!H295/население!F295</f>
        <v>19.939360830374216</v>
      </c>
      <c r="D295" s="448">
        <f>+sum!I295/население!G295</f>
        <v>23.262563948239542</v>
      </c>
      <c r="E295" s="448">
        <f>+sum!J295/население!H295</f>
        <v>27.140345512918515</v>
      </c>
      <c r="F295" s="448">
        <f>+sum!K295/население!I295</f>
        <v>27.829658385093168</v>
      </c>
      <c r="G295" s="448">
        <f>+sum!L295/население!J295</f>
        <v>38.034737503929584</v>
      </c>
      <c r="H295" s="448">
        <f>+sum!M295/население!K295</f>
        <v>42.321553645335882</v>
      </c>
      <c r="I295" s="448">
        <f>+sum!N295/население!L295</f>
        <v>41.170708050436467</v>
      </c>
      <c r="J295" s="448">
        <f>+sum!O295/население!M295</f>
        <v>45.082052958483168</v>
      </c>
      <c r="K295" s="448"/>
      <c r="L295" s="300">
        <f t="shared" si="30"/>
        <v>116.6665478704964</v>
      </c>
      <c r="M295" s="37">
        <f t="shared" si="30"/>
        <v>136.11442083727593</v>
      </c>
      <c r="N295" s="37">
        <f t="shared" si="30"/>
        <v>139.57146681803073</v>
      </c>
      <c r="O295" s="315">
        <f t="shared" si="28"/>
        <v>190.75203978449574</v>
      </c>
      <c r="P295" s="306">
        <f t="shared" si="26"/>
        <v>212.25130537216725</v>
      </c>
      <c r="Q295" s="306">
        <f t="shared" si="26"/>
        <v>206.47957775918232</v>
      </c>
      <c r="R295" s="300">
        <f t="shared" si="29"/>
        <v>31.701500787514053</v>
      </c>
      <c r="S295" s="37">
        <f t="shared" si="29"/>
        <v>33.803850386482395</v>
      </c>
      <c r="T295" s="37">
        <f t="shared" si="29"/>
        <v>42.753793084267066</v>
      </c>
      <c r="U295" s="37">
        <f t="shared" si="29"/>
        <v>37.420279598014687</v>
      </c>
      <c r="V295" s="315">
        <f t="shared" si="29"/>
        <v>54.315532729022443</v>
      </c>
      <c r="W295" s="334">
        <f t="shared" si="27"/>
        <v>64.856343094472521</v>
      </c>
      <c r="X295" s="325"/>
      <c r="Y295" s="340"/>
      <c r="Z295" s="340"/>
      <c r="AA295" s="340"/>
      <c r="AB295" s="327"/>
      <c r="AC295" s="345"/>
      <c r="AD295" s="327"/>
      <c r="AE295" s="345"/>
      <c r="AF295" s="348"/>
      <c r="AG295" s="348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292"/>
      <c r="AS295" s="292"/>
      <c r="AT295" s="345"/>
      <c r="AU295" s="345"/>
      <c r="AV295" s="345"/>
      <c r="AW295" s="345"/>
      <c r="AX295" s="292"/>
      <c r="AY295" s="292"/>
      <c r="AZ295" s="345"/>
      <c r="BA295" s="345"/>
      <c r="BB295" s="46"/>
      <c r="BC295" s="46"/>
      <c r="BD295" s="292"/>
      <c r="BE295" s="292"/>
      <c r="BF295" s="347"/>
      <c r="BG295" s="6"/>
      <c r="BH295" s="46"/>
      <c r="BI295" s="292"/>
      <c r="BJ295" s="292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  <c r="BZ295" s="206"/>
      <c r="CA295" s="206"/>
      <c r="CB295" s="206"/>
      <c r="CC295" s="206"/>
      <c r="CD295" s="206"/>
      <c r="CE295" s="206"/>
      <c r="CF295" s="206"/>
      <c r="CG295" s="206"/>
      <c r="CH295" s="206"/>
      <c r="CI295" s="206"/>
      <c r="CJ295" s="206"/>
      <c r="CK295" s="206"/>
      <c r="CL295" s="206"/>
      <c r="CM295" s="206"/>
      <c r="CN295" s="206"/>
      <c r="CO295" s="206"/>
      <c r="CP295" s="206"/>
      <c r="CQ295" s="206"/>
      <c r="CR295" s="206"/>
      <c r="CS295" s="206"/>
      <c r="CT295" s="206"/>
      <c r="CU295" s="206"/>
      <c r="CV295" s="206"/>
      <c r="CW295" s="206"/>
      <c r="CX295" s="206"/>
      <c r="CY295" s="206"/>
      <c r="CZ295" s="206"/>
      <c r="DA295" s="206"/>
      <c r="DB295" s="206"/>
      <c r="DC295" s="206"/>
      <c r="DD295" s="206"/>
      <c r="DE295" s="206"/>
      <c r="DF295" s="206"/>
      <c r="DG295" s="206"/>
      <c r="DH295" s="206"/>
      <c r="DI295" s="206"/>
    </row>
    <row r="296" spans="1:113" ht="13.5" thickBot="1">
      <c r="A296" s="35"/>
      <c r="B296" s="130" t="s">
        <v>313</v>
      </c>
      <c r="C296" s="448">
        <f>+sum!H296/население!F296</f>
        <v>18.738493064312735</v>
      </c>
      <c r="D296" s="448">
        <f>+sum!I296/население!G296</f>
        <v>20.218564316685402</v>
      </c>
      <c r="E296" s="448">
        <f>+sum!J296/население!H296</f>
        <v>19.941384294202667</v>
      </c>
      <c r="F296" s="448">
        <f>+sum!K296/население!I296</f>
        <v>24.463313040692086</v>
      </c>
      <c r="G296" s="448">
        <f>+sum!L296/население!J296</f>
        <v>25.480195676187471</v>
      </c>
      <c r="H296" s="448">
        <f>+sum!M296/население!K296</f>
        <v>24.569461633663366</v>
      </c>
      <c r="I296" s="448">
        <f>+sum!N296/население!L296</f>
        <v>23.08839779005525</v>
      </c>
      <c r="J296" s="448">
        <f>+sum!O296/население!M296</f>
        <v>24.652356649654759</v>
      </c>
      <c r="K296" s="448"/>
      <c r="L296" s="300">
        <f t="shared" si="30"/>
        <v>107.89856071826527</v>
      </c>
      <c r="M296" s="37">
        <f t="shared" si="30"/>
        <v>106.41935947443302</v>
      </c>
      <c r="N296" s="37">
        <f t="shared" si="30"/>
        <v>130.55112253013669</v>
      </c>
      <c r="O296" s="315">
        <f t="shared" si="28"/>
        <v>135.97782697219253</v>
      </c>
      <c r="P296" s="306">
        <f t="shared" si="26"/>
        <v>131.11759600592242</v>
      </c>
      <c r="Q296" s="306">
        <f t="shared" si="26"/>
        <v>123.21373821690531</v>
      </c>
      <c r="R296" s="300">
        <f t="shared" si="29"/>
        <v>29.79224648616723</v>
      </c>
      <c r="S296" s="37">
        <f t="shared" si="29"/>
        <v>29.380481219157623</v>
      </c>
      <c r="T296" s="37">
        <f t="shared" si="29"/>
        <v>31.413373773092896</v>
      </c>
      <c r="U296" s="37">
        <f t="shared" si="29"/>
        <v>32.893828634518904</v>
      </c>
      <c r="V296" s="315">
        <f t="shared" si="29"/>
        <v>36.387010743767348</v>
      </c>
      <c r="W296" s="334">
        <f t="shared" si="27"/>
        <v>37.651865210646953</v>
      </c>
      <c r="X296" s="325"/>
      <c r="Y296" s="340"/>
      <c r="Z296" s="340"/>
      <c r="AA296" s="340"/>
      <c r="AB296" s="327"/>
      <c r="AC296" s="345"/>
      <c r="AD296" s="327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292"/>
      <c r="AS296" s="292"/>
      <c r="AT296" s="345"/>
      <c r="AU296" s="345"/>
      <c r="AV296" s="345"/>
      <c r="AW296" s="345"/>
      <c r="AX296" s="292"/>
      <c r="AY296" s="292"/>
      <c r="AZ296" s="345"/>
      <c r="BA296" s="345"/>
      <c r="BB296" s="46"/>
      <c r="BC296" s="46"/>
      <c r="BD296" s="292"/>
      <c r="BE296" s="292"/>
      <c r="BF296" s="347"/>
      <c r="BG296" s="6"/>
      <c r="BH296" s="46"/>
      <c r="BI296" s="292"/>
      <c r="BJ296" s="292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  <c r="BZ296" s="206"/>
      <c r="CA296" s="206"/>
      <c r="CB296" s="206"/>
      <c r="CC296" s="206"/>
      <c r="CD296" s="206"/>
      <c r="CE296" s="206"/>
      <c r="CF296" s="206"/>
      <c r="CG296" s="206"/>
      <c r="CH296" s="206"/>
      <c r="CI296" s="206"/>
      <c r="CJ296" s="206"/>
      <c r="CK296" s="206"/>
      <c r="CL296" s="206"/>
      <c r="CM296" s="206"/>
      <c r="CN296" s="206"/>
      <c r="CO296" s="206"/>
      <c r="CP296" s="206"/>
      <c r="CQ296" s="206"/>
      <c r="CR296" s="206"/>
      <c r="CS296" s="206"/>
      <c r="CT296" s="206"/>
      <c r="CU296" s="206"/>
      <c r="CV296" s="206"/>
      <c r="CW296" s="206"/>
      <c r="CX296" s="206"/>
      <c r="CY296" s="206"/>
      <c r="CZ296" s="206"/>
      <c r="DA296" s="206"/>
      <c r="DB296" s="206"/>
      <c r="DC296" s="206"/>
      <c r="DD296" s="206"/>
      <c r="DE296" s="206"/>
      <c r="DF296" s="206"/>
      <c r="DG296" s="206"/>
      <c r="DH296" s="206"/>
      <c r="DI296" s="206"/>
    </row>
    <row r="297" spans="1:113" ht="13.5" thickBot="1">
      <c r="A297" s="35"/>
      <c r="B297" s="130" t="s">
        <v>304</v>
      </c>
      <c r="C297" s="448">
        <f>+sum!H297/население!F297</f>
        <v>54.044342568074931</v>
      </c>
      <c r="D297" s="448">
        <f>+sum!I297/население!G297</f>
        <v>63.378326324912528</v>
      </c>
      <c r="E297" s="448">
        <f>+sum!J297/население!H297</f>
        <v>59.703638339772077</v>
      </c>
      <c r="F297" s="448">
        <f>+sum!K297/население!I297</f>
        <v>59.144971438462868</v>
      </c>
      <c r="G297" s="448">
        <f>+sum!L297/население!J297</f>
        <v>62.910438320009597</v>
      </c>
      <c r="H297" s="448">
        <f>+sum!M297/население!K297</f>
        <v>62.392213354527492</v>
      </c>
      <c r="I297" s="448">
        <f>+sum!N297/население!L297</f>
        <v>68.329782696538416</v>
      </c>
      <c r="J297" s="448">
        <f>+sum!O297/население!M297</f>
        <v>79.613314947977798</v>
      </c>
      <c r="K297" s="448"/>
      <c r="L297" s="300">
        <f t="shared" si="30"/>
        <v>117.2709728961554</v>
      </c>
      <c r="M297" s="37">
        <f t="shared" si="30"/>
        <v>110.47157852751863</v>
      </c>
      <c r="N297" s="37">
        <f t="shared" si="30"/>
        <v>109.43785903947878</v>
      </c>
      <c r="O297" s="315">
        <f t="shared" si="28"/>
        <v>116.40522454457989</v>
      </c>
      <c r="P297" s="306">
        <f t="shared" si="26"/>
        <v>115.4463360821486</v>
      </c>
      <c r="Q297" s="306">
        <f t="shared" si="26"/>
        <v>126.43281322271496</v>
      </c>
      <c r="R297" s="300">
        <f t="shared" si="29"/>
        <v>85.924859029212527</v>
      </c>
      <c r="S297" s="37">
        <f t="shared" si="29"/>
        <v>92.097821443931437</v>
      </c>
      <c r="T297" s="37">
        <f t="shared" si="29"/>
        <v>94.050276505932445</v>
      </c>
      <c r="U297" s="37">
        <f t="shared" si="29"/>
        <v>79.527435709716642</v>
      </c>
      <c r="V297" s="315">
        <f t="shared" si="29"/>
        <v>89.839294177187313</v>
      </c>
      <c r="W297" s="334">
        <f t="shared" si="27"/>
        <v>95.613947201834833</v>
      </c>
      <c r="X297" s="325"/>
      <c r="Y297" s="340"/>
      <c r="Z297" s="340"/>
      <c r="AA297" s="340"/>
      <c r="AB297" s="327"/>
      <c r="AC297" s="345"/>
      <c r="AD297" s="327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292"/>
      <c r="AS297" s="292"/>
      <c r="AT297" s="345"/>
      <c r="AU297" s="345"/>
      <c r="AV297" s="345"/>
      <c r="AW297" s="345"/>
      <c r="AX297" s="292"/>
      <c r="AY297" s="292"/>
      <c r="AZ297" s="345"/>
      <c r="BA297" s="345"/>
      <c r="BB297" s="46"/>
      <c r="BC297" s="46"/>
      <c r="BD297" s="292"/>
      <c r="BE297" s="292"/>
      <c r="BF297" s="347"/>
      <c r="BG297" s="6"/>
      <c r="BH297" s="46"/>
      <c r="BI297" s="292"/>
      <c r="BJ297" s="292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  <c r="BZ297" s="206"/>
      <c r="CA297" s="206"/>
      <c r="CB297" s="206"/>
      <c r="CC297" s="206"/>
      <c r="CD297" s="206"/>
      <c r="CE297" s="206"/>
      <c r="CF297" s="206"/>
      <c r="CG297" s="206"/>
      <c r="CH297" s="206"/>
      <c r="CI297" s="206"/>
      <c r="CJ297" s="206"/>
      <c r="CK297" s="206"/>
      <c r="CL297" s="206"/>
      <c r="CM297" s="206"/>
      <c r="CN297" s="206"/>
      <c r="CO297" s="206"/>
      <c r="CP297" s="206"/>
      <c r="CQ297" s="206"/>
      <c r="CR297" s="206"/>
      <c r="CS297" s="206"/>
      <c r="CT297" s="206"/>
      <c r="CU297" s="206"/>
      <c r="CV297" s="206"/>
      <c r="CW297" s="206"/>
      <c r="CX297" s="206"/>
      <c r="CY297" s="206"/>
      <c r="CZ297" s="206"/>
      <c r="DA297" s="206"/>
      <c r="DB297" s="206"/>
      <c r="DC297" s="206"/>
      <c r="DD297" s="206"/>
      <c r="DE297" s="206"/>
      <c r="DF297" s="206"/>
      <c r="DG297" s="206"/>
      <c r="DH297" s="206"/>
      <c r="DI297" s="206"/>
    </row>
    <row r="298" spans="1:113" ht="13.5" thickBot="1">
      <c r="A298" s="56"/>
      <c r="B298" s="131" t="s">
        <v>314</v>
      </c>
      <c r="C298" s="449">
        <f>+sum!H298/население!F298</f>
        <v>28.788580888412422</v>
      </c>
      <c r="D298" s="449">
        <f>+sum!I298/население!G298</f>
        <v>32.229044983333843</v>
      </c>
      <c r="E298" s="449">
        <f>+sum!J298/население!H298</f>
        <v>35.795010552519074</v>
      </c>
      <c r="F298" s="449">
        <f>+sum!K298/население!I298</f>
        <v>39.930124381415496</v>
      </c>
      <c r="G298" s="449">
        <f>+sum!L298/население!J298</f>
        <v>44.38167655199684</v>
      </c>
      <c r="H298" s="449">
        <f>+sum!M298/население!K298</f>
        <v>42.991616776065335</v>
      </c>
      <c r="I298" s="449">
        <f>+sum!N298/население!L298</f>
        <v>52.450889790310448</v>
      </c>
      <c r="J298" s="449">
        <f>+sum!O298/население!M298</f>
        <v>51.886145928446915</v>
      </c>
      <c r="K298" s="449"/>
      <c r="L298" s="299">
        <f t="shared" si="30"/>
        <v>111.95079433841155</v>
      </c>
      <c r="M298" s="25">
        <f t="shared" si="30"/>
        <v>124.33753053429174</v>
      </c>
      <c r="N298" s="25">
        <f t="shared" si="30"/>
        <v>138.70125983697795</v>
      </c>
      <c r="O298" s="314">
        <f t="shared" si="28"/>
        <v>154.16416920314654</v>
      </c>
      <c r="P298" s="310">
        <f t="shared" si="26"/>
        <v>149.33565826917757</v>
      </c>
      <c r="Q298" s="310">
        <f t="shared" si="26"/>
        <v>182.19338422277789</v>
      </c>
      <c r="R298" s="299">
        <f t="shared" si="29"/>
        <v>45.770836260466538</v>
      </c>
      <c r="S298" s="25">
        <f t="shared" si="29"/>
        <v>46.833436638366628</v>
      </c>
      <c r="T298" s="25">
        <f t="shared" si="29"/>
        <v>56.387361534624368</v>
      </c>
      <c r="U298" s="25">
        <f t="shared" si="29"/>
        <v>53.690792680963369</v>
      </c>
      <c r="V298" s="314">
        <f t="shared" si="29"/>
        <v>63.379283348013594</v>
      </c>
      <c r="W298" s="333">
        <f t="shared" si="27"/>
        <v>65.883192077043731</v>
      </c>
      <c r="X298" s="323"/>
      <c r="Y298" s="341"/>
      <c r="Z298" s="341"/>
      <c r="AA298" s="341"/>
      <c r="AB298" s="324"/>
      <c r="AC298" s="344"/>
      <c r="AD298" s="32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3"/>
      <c r="AS298" s="343"/>
      <c r="AT298" s="344"/>
      <c r="AU298" s="344"/>
      <c r="AV298" s="344"/>
      <c r="AW298" s="344"/>
      <c r="AX298" s="343"/>
      <c r="AY298" s="343"/>
      <c r="AZ298" s="344"/>
      <c r="BA298" s="344"/>
      <c r="BB298" s="93"/>
      <c r="BC298" s="93"/>
      <c r="BD298" s="343"/>
      <c r="BE298" s="343"/>
      <c r="BF298" s="93"/>
      <c r="BG298" s="26"/>
      <c r="BH298" s="93"/>
      <c r="BI298" s="343"/>
      <c r="BJ298" s="343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  <c r="BZ298" s="206"/>
      <c r="CA298" s="206"/>
      <c r="CB298" s="206"/>
      <c r="CC298" s="206"/>
      <c r="CD298" s="206"/>
      <c r="CE298" s="206"/>
      <c r="CF298" s="206"/>
      <c r="CG298" s="206"/>
      <c r="CH298" s="206"/>
      <c r="CI298" s="206"/>
      <c r="CJ298" s="206"/>
      <c r="CK298" s="206"/>
      <c r="CL298" s="206"/>
      <c r="CM298" s="206"/>
      <c r="CN298" s="206"/>
      <c r="CO298" s="206"/>
      <c r="CP298" s="206"/>
      <c r="CQ298" s="206"/>
      <c r="CR298" s="206"/>
      <c r="CS298" s="206"/>
      <c r="CT298" s="206"/>
      <c r="CU298" s="206"/>
      <c r="CV298" s="206"/>
      <c r="CW298" s="206"/>
      <c r="CX298" s="206"/>
      <c r="CY298" s="206"/>
      <c r="CZ298" s="206"/>
      <c r="DA298" s="206"/>
      <c r="DB298" s="206"/>
      <c r="DC298" s="206"/>
      <c r="DD298" s="206"/>
      <c r="DE298" s="206"/>
      <c r="DF298" s="206"/>
      <c r="DG298" s="206"/>
      <c r="DH298" s="206"/>
      <c r="DI298" s="206"/>
    </row>
    <row r="299" spans="1:113" ht="13.5" thickBot="1">
      <c r="A299" s="35"/>
      <c r="B299" s="130" t="s">
        <v>315</v>
      </c>
      <c r="C299" s="448">
        <f>+sum!H299/население!F299</f>
        <v>22.513214366388073</v>
      </c>
      <c r="D299" s="448">
        <f>+sum!I299/население!G299</f>
        <v>30.607996099463676</v>
      </c>
      <c r="E299" s="448">
        <f>+sum!J299/население!H299</f>
        <v>30.993808816245664</v>
      </c>
      <c r="F299" s="448">
        <f>+sum!K299/население!I299</f>
        <v>30.804681600805438</v>
      </c>
      <c r="G299" s="448">
        <f>+sum!L299/население!J299</f>
        <v>31.782117163412128</v>
      </c>
      <c r="H299" s="448">
        <f>+sum!M299/население!K299</f>
        <v>40.569250985545338</v>
      </c>
      <c r="I299" s="448">
        <f>+sum!N299/население!L299</f>
        <v>54.856295497438666</v>
      </c>
      <c r="J299" s="448">
        <f>+sum!O299/население!M299</f>
        <v>42.319225449515905</v>
      </c>
      <c r="K299" s="448"/>
      <c r="L299" s="300">
        <f t="shared" si="30"/>
        <v>135.95569073939529</v>
      </c>
      <c r="M299" s="37">
        <f t="shared" si="30"/>
        <v>137.6694074504039</v>
      </c>
      <c r="N299" s="37">
        <f t="shared" si="30"/>
        <v>136.82933542709216</v>
      </c>
      <c r="O299" s="315">
        <f t="shared" si="28"/>
        <v>141.17094363416359</v>
      </c>
      <c r="P299" s="306">
        <f t="shared" si="26"/>
        <v>180.20194862140471</v>
      </c>
      <c r="Q299" s="306">
        <f t="shared" si="26"/>
        <v>243.66265342961589</v>
      </c>
      <c r="R299" s="300">
        <f t="shared" si="29"/>
        <v>35.793659036367899</v>
      </c>
      <c r="S299" s="37">
        <f t="shared" si="29"/>
        <v>44.477819516305225</v>
      </c>
      <c r="T299" s="37">
        <f t="shared" si="29"/>
        <v>48.824097998028975</v>
      </c>
      <c r="U299" s="37">
        <f t="shared" si="29"/>
        <v>41.420551502256572</v>
      </c>
      <c r="V299" s="315">
        <f t="shared" si="29"/>
        <v>45.386474004417337</v>
      </c>
      <c r="W299" s="334">
        <f t="shared" si="27"/>
        <v>62.170998802504243</v>
      </c>
      <c r="X299" s="325"/>
      <c r="Y299" s="340"/>
      <c r="Z299" s="327"/>
      <c r="AA299" s="327"/>
      <c r="AB299" s="327"/>
      <c r="AC299" s="345"/>
      <c r="AD299" s="327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292"/>
      <c r="AS299" s="292"/>
      <c r="AT299" s="346"/>
      <c r="AU299" s="345"/>
      <c r="AV299" s="345"/>
      <c r="AW299" s="345"/>
      <c r="AX299" s="292"/>
      <c r="AY299" s="292"/>
      <c r="AZ299" s="345"/>
      <c r="BA299" s="345"/>
      <c r="BB299" s="46"/>
      <c r="BC299" s="46"/>
      <c r="BD299" s="292"/>
      <c r="BE299" s="292"/>
      <c r="BF299" s="347"/>
      <c r="BG299" s="6"/>
      <c r="BH299" s="46"/>
      <c r="BI299" s="292"/>
      <c r="BJ299" s="292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  <c r="BZ299" s="206"/>
      <c r="CA299" s="206"/>
      <c r="CB299" s="206"/>
      <c r="CC299" s="206"/>
      <c r="CD299" s="206"/>
      <c r="CE299" s="206"/>
      <c r="CF299" s="206"/>
      <c r="CG299" s="206"/>
      <c r="CH299" s="206"/>
      <c r="CI299" s="206"/>
      <c r="CJ299" s="206"/>
      <c r="CK299" s="206"/>
      <c r="CL299" s="206"/>
      <c r="CM299" s="206"/>
      <c r="CN299" s="206"/>
      <c r="CO299" s="206"/>
      <c r="CP299" s="206"/>
      <c r="CQ299" s="206"/>
      <c r="CR299" s="206"/>
      <c r="CS299" s="206"/>
      <c r="CT299" s="206"/>
      <c r="CU299" s="206"/>
      <c r="CV299" s="206"/>
      <c r="CW299" s="206"/>
      <c r="CX299" s="206"/>
      <c r="CY299" s="206"/>
      <c r="CZ299" s="206"/>
      <c r="DA299" s="206"/>
      <c r="DB299" s="206"/>
      <c r="DC299" s="206"/>
      <c r="DD299" s="206"/>
      <c r="DE299" s="206"/>
      <c r="DF299" s="206"/>
      <c r="DG299" s="206"/>
      <c r="DH299" s="206"/>
      <c r="DI299" s="206"/>
    </row>
    <row r="300" spans="1:113" ht="13.5" thickBot="1">
      <c r="A300" s="35"/>
      <c r="B300" s="130" t="s">
        <v>316</v>
      </c>
      <c r="C300" s="448">
        <f>+sum!H300/население!F300</f>
        <v>30.885456963249517</v>
      </c>
      <c r="D300" s="448">
        <f>+sum!I300/население!G300</f>
        <v>40.474480620155042</v>
      </c>
      <c r="E300" s="448">
        <f>+sum!J300/население!H300</f>
        <v>34.239652786514029</v>
      </c>
      <c r="F300" s="448">
        <f>+sum!K300/население!I300</f>
        <v>45.19288269869665</v>
      </c>
      <c r="G300" s="448">
        <f>+sum!L300/население!J300</f>
        <v>38.930555555555557</v>
      </c>
      <c r="H300" s="448">
        <f>+sum!M300/население!K300</f>
        <v>42.957884297520664</v>
      </c>
      <c r="I300" s="448">
        <f>+sum!N300/население!L300</f>
        <v>40.378361858190708</v>
      </c>
      <c r="J300" s="448">
        <f>+sum!O300/население!M300</f>
        <v>45.761540600667409</v>
      </c>
      <c r="K300" s="448"/>
      <c r="L300" s="300">
        <f t="shared" si="30"/>
        <v>131.04705126531061</v>
      </c>
      <c r="M300" s="37">
        <f t="shared" si="30"/>
        <v>110.86011395996394</v>
      </c>
      <c r="N300" s="37">
        <f t="shared" si="30"/>
        <v>146.32415104776169</v>
      </c>
      <c r="O300" s="315">
        <f t="shared" si="28"/>
        <v>126.0481773084299</v>
      </c>
      <c r="P300" s="306">
        <f t="shared" si="26"/>
        <v>139.08774070798461</v>
      </c>
      <c r="Q300" s="306">
        <f t="shared" si="26"/>
        <v>130.73584084003278</v>
      </c>
      <c r="R300" s="300">
        <f t="shared" si="29"/>
        <v>49.104650172721215</v>
      </c>
      <c r="S300" s="37">
        <f t="shared" si="29"/>
        <v>58.815240246028175</v>
      </c>
      <c r="T300" s="37">
        <f t="shared" si="29"/>
        <v>53.937228979453486</v>
      </c>
      <c r="U300" s="37">
        <f t="shared" si="29"/>
        <v>60.767196026069634</v>
      </c>
      <c r="V300" s="315">
        <f t="shared" si="29"/>
        <v>55.594806306165246</v>
      </c>
      <c r="W300" s="334">
        <f t="shared" si="27"/>
        <v>65.83149819972877</v>
      </c>
      <c r="X300" s="325"/>
      <c r="Y300" s="340"/>
      <c r="Z300" s="327"/>
      <c r="AA300" s="327"/>
      <c r="AB300" s="327"/>
      <c r="AC300" s="345"/>
      <c r="AD300" s="327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292"/>
      <c r="AS300" s="292"/>
      <c r="AT300" s="345"/>
      <c r="AU300" s="345"/>
      <c r="AV300" s="345"/>
      <c r="AW300" s="345"/>
      <c r="AX300" s="292"/>
      <c r="AY300" s="292"/>
      <c r="AZ300" s="345"/>
      <c r="BA300" s="345"/>
      <c r="BB300" s="46"/>
      <c r="BC300" s="46"/>
      <c r="BD300" s="292"/>
      <c r="BE300" s="292"/>
      <c r="BF300" s="347"/>
      <c r="BG300" s="6"/>
      <c r="BH300" s="46"/>
      <c r="BI300" s="292"/>
      <c r="BJ300" s="292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  <c r="BZ300" s="206"/>
      <c r="CA300" s="206"/>
      <c r="CB300" s="206"/>
      <c r="CC300" s="206"/>
      <c r="CD300" s="206"/>
      <c r="CE300" s="206"/>
      <c r="CF300" s="206"/>
      <c r="CG300" s="206"/>
      <c r="CH300" s="206"/>
      <c r="CI300" s="206"/>
      <c r="CJ300" s="206"/>
      <c r="CK300" s="206"/>
      <c r="CL300" s="206"/>
      <c r="CM300" s="206"/>
      <c r="CN300" s="206"/>
      <c r="CO300" s="206"/>
      <c r="CP300" s="206"/>
      <c r="CQ300" s="206"/>
      <c r="CR300" s="206"/>
      <c r="CS300" s="206"/>
      <c r="CT300" s="206"/>
      <c r="CU300" s="206"/>
      <c r="CV300" s="206"/>
      <c r="CW300" s="206"/>
      <c r="CX300" s="206"/>
      <c r="CY300" s="206"/>
      <c r="CZ300" s="206"/>
      <c r="DA300" s="206"/>
      <c r="DB300" s="206"/>
      <c r="DC300" s="206"/>
      <c r="DD300" s="206"/>
      <c r="DE300" s="206"/>
      <c r="DF300" s="206"/>
      <c r="DG300" s="206"/>
      <c r="DH300" s="206"/>
      <c r="DI300" s="206"/>
    </row>
    <row r="301" spans="1:113" ht="13.5" thickBot="1">
      <c r="A301" s="35"/>
      <c r="B301" s="130" t="s">
        <v>317</v>
      </c>
      <c r="C301" s="448">
        <f>+sum!H301/население!F301</f>
        <v>32.355415896487983</v>
      </c>
      <c r="D301" s="448">
        <f>+sum!I301/население!G301</f>
        <v>37.522356448070283</v>
      </c>
      <c r="E301" s="448">
        <f>+sum!J301/население!H301</f>
        <v>41.048154601615714</v>
      </c>
      <c r="F301" s="448">
        <f>+sum!K301/население!I301</f>
        <v>43.009929532351059</v>
      </c>
      <c r="G301" s="448">
        <f>+sum!L301/население!J301</f>
        <v>44.12167084918643</v>
      </c>
      <c r="H301" s="448">
        <f>+sum!M301/население!K301</f>
        <v>46.34962344466274</v>
      </c>
      <c r="I301" s="448">
        <f>+sum!N301/население!L301</f>
        <v>58.577243216247709</v>
      </c>
      <c r="J301" s="448">
        <f>+sum!O301/население!M301</f>
        <v>60.464812616584702</v>
      </c>
      <c r="K301" s="448"/>
      <c r="L301" s="300">
        <f t="shared" si="30"/>
        <v>115.96932200813758</v>
      </c>
      <c r="M301" s="37">
        <f t="shared" si="30"/>
        <v>126.86641004071062</v>
      </c>
      <c r="N301" s="37">
        <f t="shared" si="30"/>
        <v>132.92961422578892</v>
      </c>
      <c r="O301" s="315">
        <f t="shared" si="28"/>
        <v>136.36564274228851</v>
      </c>
      <c r="P301" s="306">
        <f t="shared" si="26"/>
        <v>143.25151496412616</v>
      </c>
      <c r="Q301" s="306">
        <f t="shared" si="26"/>
        <v>181.04308534821206</v>
      </c>
      <c r="R301" s="300">
        <f t="shared" si="29"/>
        <v>51.441731319709916</v>
      </c>
      <c r="S301" s="37">
        <f t="shared" si="29"/>
        <v>54.525379332264897</v>
      </c>
      <c r="T301" s="37">
        <f t="shared" si="29"/>
        <v>64.662563248988079</v>
      </c>
      <c r="U301" s="37">
        <f t="shared" si="29"/>
        <v>57.831956336682055</v>
      </c>
      <c r="V301" s="315">
        <f t="shared" si="29"/>
        <v>63.007982027496453</v>
      </c>
      <c r="W301" s="334">
        <f t="shared" si="27"/>
        <v>71.029223209010013</v>
      </c>
      <c r="X301" s="325"/>
      <c r="Y301" s="340"/>
      <c r="Z301" s="327"/>
      <c r="AA301" s="327"/>
      <c r="AB301" s="327"/>
      <c r="AC301" s="345"/>
      <c r="AD301" s="327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292"/>
      <c r="AS301" s="292"/>
      <c r="AT301" s="345"/>
      <c r="AU301" s="345"/>
      <c r="AV301" s="345"/>
      <c r="AW301" s="345"/>
      <c r="AX301" s="292"/>
      <c r="AY301" s="292"/>
      <c r="AZ301" s="345"/>
      <c r="BA301" s="345"/>
      <c r="BB301" s="46"/>
      <c r="BC301" s="46"/>
      <c r="BD301" s="292"/>
      <c r="BE301" s="292"/>
      <c r="BF301" s="347"/>
      <c r="BG301" s="6"/>
      <c r="BH301" s="46"/>
      <c r="BI301" s="292"/>
      <c r="BJ301" s="292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  <c r="BZ301" s="206"/>
      <c r="CA301" s="206"/>
      <c r="CB301" s="206"/>
      <c r="CC301" s="206"/>
      <c r="CD301" s="206"/>
      <c r="CE301" s="206"/>
      <c r="CF301" s="206"/>
      <c r="CG301" s="206"/>
      <c r="CH301" s="206"/>
      <c r="CI301" s="206"/>
      <c r="CJ301" s="206"/>
      <c r="CK301" s="206"/>
      <c r="CL301" s="206"/>
      <c r="CM301" s="206"/>
      <c r="CN301" s="206"/>
      <c r="CO301" s="206"/>
      <c r="CP301" s="206"/>
      <c r="CQ301" s="206"/>
      <c r="CR301" s="206"/>
      <c r="CS301" s="206"/>
      <c r="CT301" s="206"/>
      <c r="CU301" s="206"/>
      <c r="CV301" s="206"/>
      <c r="CW301" s="206"/>
      <c r="CX301" s="206"/>
      <c r="CY301" s="206"/>
      <c r="CZ301" s="206"/>
      <c r="DA301" s="206"/>
      <c r="DB301" s="206"/>
      <c r="DC301" s="206"/>
      <c r="DD301" s="206"/>
      <c r="DE301" s="206"/>
      <c r="DF301" s="206"/>
      <c r="DG301" s="206"/>
      <c r="DH301" s="206"/>
      <c r="DI301" s="206"/>
    </row>
    <row r="302" spans="1:113" ht="13.5" thickBot="1">
      <c r="A302" s="35"/>
      <c r="B302" s="130" t="s">
        <v>318</v>
      </c>
      <c r="C302" s="450">
        <f>+sum!H302/население!F302</f>
        <v>12.774907326021324</v>
      </c>
      <c r="D302" s="450">
        <f>+sum!I302/население!G302</f>
        <v>13.79920312110899</v>
      </c>
      <c r="E302" s="450">
        <f>+sum!J302/население!H302</f>
        <v>20.829013800067319</v>
      </c>
      <c r="F302" s="450">
        <f>+sum!K302/население!I302</f>
        <v>24.443168181038917</v>
      </c>
      <c r="G302" s="450">
        <f>+sum!L302/население!J302</f>
        <v>33.243231460086321</v>
      </c>
      <c r="H302" s="450">
        <f>+sum!M302/население!K302</f>
        <v>22.052957994281943</v>
      </c>
      <c r="I302" s="450">
        <f>+sum!N302/население!L302</f>
        <v>28.74873244492305</v>
      </c>
      <c r="J302" s="450">
        <f>+sum!O302/население!M302</f>
        <v>37.125967660666028</v>
      </c>
      <c r="K302" s="450"/>
      <c r="L302" s="311">
        <f t="shared" si="30"/>
        <v>108.01802916410412</v>
      </c>
      <c r="M302" s="312">
        <f t="shared" si="30"/>
        <v>163.04630059930463</v>
      </c>
      <c r="N302" s="37">
        <f t="shared" si="30"/>
        <v>191.33734247332194</v>
      </c>
      <c r="O302" s="315">
        <f t="shared" si="28"/>
        <v>260.22287764368264</v>
      </c>
      <c r="P302" s="306">
        <f t="shared" si="26"/>
        <v>172.62714657320507</v>
      </c>
      <c r="Q302" s="306">
        <f t="shared" si="26"/>
        <v>225.04063404330532</v>
      </c>
      <c r="R302" s="300">
        <f t="shared" si="29"/>
        <v>20.310768138533327</v>
      </c>
      <c r="S302" s="37">
        <f t="shared" si="29"/>
        <v>20.052226349449771</v>
      </c>
      <c r="T302" s="37">
        <f t="shared" si="29"/>
        <v>32.811643673937155</v>
      </c>
      <c r="U302" s="37">
        <f t="shared" si="29"/>
        <v>32.866741479144835</v>
      </c>
      <c r="V302" s="315">
        <f t="shared" si="29"/>
        <v>47.473019268300135</v>
      </c>
      <c r="W302" s="334">
        <f t="shared" si="27"/>
        <v>33.795408881043429</v>
      </c>
      <c r="X302" s="325"/>
      <c r="Y302" s="340"/>
      <c r="Z302" s="326"/>
      <c r="AA302" s="326"/>
      <c r="AB302" s="327"/>
      <c r="AC302" s="345"/>
      <c r="AD302" s="327"/>
      <c r="AE302" s="345"/>
      <c r="AF302" s="346"/>
      <c r="AG302" s="346"/>
      <c r="AH302" s="345"/>
      <c r="AI302" s="345"/>
      <c r="AJ302" s="346"/>
      <c r="AK302" s="346"/>
      <c r="AL302" s="345"/>
      <c r="AM302" s="345"/>
      <c r="AN302" s="346"/>
      <c r="AO302" s="346"/>
      <c r="AP302" s="345"/>
      <c r="AQ302" s="345"/>
      <c r="AR302" s="292"/>
      <c r="AS302" s="292"/>
      <c r="AT302" s="345"/>
      <c r="AU302" s="345"/>
      <c r="AV302" s="345"/>
      <c r="AW302" s="345"/>
      <c r="AX302" s="292"/>
      <c r="AY302" s="292"/>
      <c r="AZ302" s="345"/>
      <c r="BA302" s="345"/>
      <c r="BB302" s="46"/>
      <c r="BC302" s="46"/>
      <c r="BD302" s="292"/>
      <c r="BE302" s="292"/>
      <c r="BF302" s="347"/>
      <c r="BG302" s="6"/>
      <c r="BH302" s="46"/>
      <c r="BI302" s="292"/>
      <c r="BJ302" s="292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  <c r="BZ302" s="206"/>
      <c r="CA302" s="206"/>
      <c r="CB302" s="206"/>
      <c r="CC302" s="206"/>
      <c r="CD302" s="206"/>
      <c r="CE302" s="206"/>
      <c r="CF302" s="206"/>
      <c r="CG302" s="206"/>
      <c r="CH302" s="206"/>
      <c r="CI302" s="206"/>
      <c r="CJ302" s="206"/>
      <c r="CK302" s="206"/>
      <c r="CL302" s="206"/>
      <c r="CM302" s="206"/>
      <c r="CN302" s="206"/>
      <c r="CO302" s="206"/>
      <c r="CP302" s="206"/>
      <c r="CQ302" s="206"/>
      <c r="CR302" s="206"/>
      <c r="CS302" s="206"/>
      <c r="CT302" s="206"/>
      <c r="CU302" s="206"/>
      <c r="CV302" s="206"/>
      <c r="CW302" s="206"/>
      <c r="CX302" s="206"/>
      <c r="CY302" s="206"/>
      <c r="CZ302" s="206"/>
      <c r="DA302" s="206"/>
      <c r="DB302" s="206"/>
      <c r="DC302" s="206"/>
      <c r="DD302" s="206"/>
      <c r="DE302" s="206"/>
      <c r="DF302" s="206"/>
      <c r="DG302" s="206"/>
      <c r="DH302" s="206"/>
      <c r="DI302" s="206"/>
    </row>
    <row r="303" spans="1:113" ht="13.5" thickBot="1">
      <c r="A303" s="35"/>
      <c r="B303" s="130" t="s">
        <v>314</v>
      </c>
      <c r="C303" s="306">
        <f>+sum!H303/население!F303</f>
        <v>33.547777864971621</v>
      </c>
      <c r="D303" s="306">
        <f>+sum!I303/население!G303</f>
        <v>35.623109785041024</v>
      </c>
      <c r="E303" s="306">
        <f>+sum!J303/население!H303</f>
        <v>40.3620640072306</v>
      </c>
      <c r="F303" s="306">
        <f>+sum!K303/население!I303</f>
        <v>43.749241044323014</v>
      </c>
      <c r="G303" s="306">
        <f>+sum!L303/население!J303</f>
        <v>49.832869468410799</v>
      </c>
      <c r="H303" s="306">
        <f>+sum!M303/население!K303</f>
        <v>49.264497200005643</v>
      </c>
      <c r="I303" s="306">
        <f>+sum!N303/население!L303</f>
        <v>61.41643898651175</v>
      </c>
      <c r="J303" s="306">
        <f>+sum!O303/население!M303</f>
        <v>56.878932690352379</v>
      </c>
      <c r="K303" s="306"/>
      <c r="L303" s="37">
        <f t="shared" si="30"/>
        <v>106.18619787105578</v>
      </c>
      <c r="M303" s="37">
        <f t="shared" si="30"/>
        <v>120.31218332756998</v>
      </c>
      <c r="N303" s="300">
        <f t="shared" si="30"/>
        <v>130.40875977065261</v>
      </c>
      <c r="O303" s="315">
        <f t="shared" si="28"/>
        <v>148.54298150233967</v>
      </c>
      <c r="P303" s="306">
        <f t="shared" si="26"/>
        <v>146.84876416641706</v>
      </c>
      <c r="Q303" s="306">
        <f t="shared" si="26"/>
        <v>183.0715561361778</v>
      </c>
      <c r="R303" s="300">
        <f t="shared" si="29"/>
        <v>53.337462291452233</v>
      </c>
      <c r="S303" s="37">
        <f t="shared" si="29"/>
        <v>51.765500834481102</v>
      </c>
      <c r="T303" s="37">
        <f t="shared" si="29"/>
        <v>63.581774675554449</v>
      </c>
      <c r="U303" s="37">
        <f t="shared" si="29"/>
        <v>58.826048434587229</v>
      </c>
      <c r="V303" s="315">
        <f t="shared" si="29"/>
        <v>71.163863095227768</v>
      </c>
      <c r="W303" s="334">
        <f t="shared" si="27"/>
        <v>75.496168206773049</v>
      </c>
      <c r="X303" s="325"/>
      <c r="Y303" s="340"/>
      <c r="Z303" s="327"/>
      <c r="AA303" s="327"/>
      <c r="AB303" s="327"/>
      <c r="AC303" s="345"/>
      <c r="AD303" s="327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292"/>
      <c r="AS303" s="292"/>
      <c r="AT303" s="345"/>
      <c r="AU303" s="345"/>
      <c r="AV303" s="345"/>
      <c r="AW303" s="345"/>
      <c r="AX303" s="292"/>
      <c r="AY303" s="292"/>
      <c r="AZ303" s="345"/>
      <c r="BA303" s="345"/>
      <c r="BB303" s="46"/>
      <c r="BC303" s="46"/>
      <c r="BD303" s="292"/>
      <c r="BE303" s="292"/>
      <c r="BF303" s="347"/>
      <c r="BG303" s="6"/>
      <c r="BH303" s="46"/>
      <c r="BI303" s="292"/>
      <c r="BJ303" s="292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  <c r="BZ303" s="206"/>
      <c r="CA303" s="206"/>
      <c r="CB303" s="206"/>
      <c r="CC303" s="206"/>
      <c r="CD303" s="206"/>
      <c r="CE303" s="206"/>
      <c r="CF303" s="206"/>
      <c r="CG303" s="206"/>
      <c r="CH303" s="206"/>
      <c r="CI303" s="206"/>
      <c r="CJ303" s="206"/>
      <c r="CK303" s="206"/>
      <c r="CL303" s="206"/>
      <c r="CM303" s="206"/>
      <c r="CN303" s="206"/>
      <c r="CO303" s="206"/>
      <c r="CP303" s="206"/>
      <c r="CQ303" s="206"/>
      <c r="CR303" s="206"/>
      <c r="CS303" s="206"/>
      <c r="CT303" s="206"/>
      <c r="CU303" s="206"/>
      <c r="CV303" s="206"/>
      <c r="CW303" s="206"/>
      <c r="CX303" s="206"/>
      <c r="CY303" s="206"/>
      <c r="CZ303" s="206"/>
      <c r="DA303" s="206"/>
      <c r="DB303" s="206"/>
      <c r="DC303" s="206"/>
      <c r="DD303" s="206"/>
      <c r="DE303" s="206"/>
      <c r="DF303" s="206"/>
      <c r="DG303" s="206"/>
      <c r="DH303" s="206"/>
      <c r="DI303" s="206"/>
    </row>
    <row r="304" spans="1:113">
      <c r="A304" s="1"/>
      <c r="H304" s="304"/>
      <c r="L304" s="206"/>
      <c r="M304" s="206"/>
      <c r="Y304" s="342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6"/>
      <c r="BA304" s="206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  <c r="BZ304" s="206"/>
      <c r="CA304" s="206"/>
      <c r="CB304" s="206"/>
      <c r="CC304" s="206"/>
      <c r="CD304" s="206"/>
      <c r="CE304" s="206"/>
      <c r="CF304" s="206"/>
      <c r="CG304" s="206"/>
      <c r="CH304" s="206"/>
      <c r="CI304" s="206"/>
      <c r="CJ304" s="206"/>
      <c r="CK304" s="206"/>
      <c r="CL304" s="206"/>
      <c r="CM304" s="206"/>
      <c r="CN304" s="206"/>
      <c r="CO304" s="206"/>
      <c r="CP304" s="206"/>
      <c r="CQ304" s="206"/>
      <c r="CR304" s="206"/>
      <c r="CS304" s="206"/>
      <c r="CT304" s="206"/>
      <c r="CU304" s="206"/>
      <c r="CV304" s="206"/>
      <c r="CW304" s="206"/>
      <c r="CX304" s="206"/>
      <c r="CY304" s="206"/>
      <c r="CZ304" s="206"/>
      <c r="DA304" s="206"/>
      <c r="DB304" s="206"/>
      <c r="DC304" s="206"/>
      <c r="DD304" s="206"/>
      <c r="DE304" s="206"/>
      <c r="DF304" s="206"/>
      <c r="DG304" s="206"/>
      <c r="DH304" s="206"/>
      <c r="DI304" s="206"/>
    </row>
    <row r="305" spans="8:113">
      <c r="H305" s="304"/>
      <c r="L305" s="206"/>
      <c r="M305" s="206"/>
      <c r="Y305" s="342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  <c r="BZ305" s="206"/>
      <c r="CA305" s="206"/>
      <c r="CB305" s="206"/>
      <c r="CC305" s="206"/>
      <c r="CD305" s="206"/>
      <c r="CE305" s="206"/>
      <c r="CF305" s="206"/>
      <c r="CG305" s="206"/>
      <c r="CH305" s="206"/>
      <c r="CI305" s="206"/>
      <c r="CJ305" s="206"/>
      <c r="CK305" s="206"/>
      <c r="CL305" s="206"/>
      <c r="CM305" s="206"/>
      <c r="CN305" s="206"/>
      <c r="CO305" s="206"/>
      <c r="CP305" s="206"/>
      <c r="CQ305" s="206"/>
      <c r="CR305" s="206"/>
      <c r="CS305" s="206"/>
      <c r="CT305" s="206"/>
      <c r="CU305" s="206"/>
      <c r="CV305" s="206"/>
      <c r="CW305" s="206"/>
      <c r="CX305" s="206"/>
      <c r="CY305" s="206"/>
      <c r="CZ305" s="206"/>
      <c r="DA305" s="206"/>
      <c r="DB305" s="206"/>
      <c r="DC305" s="206"/>
      <c r="DD305" s="206"/>
      <c r="DE305" s="206"/>
      <c r="DF305" s="206"/>
      <c r="DG305" s="206"/>
      <c r="DH305" s="206"/>
      <c r="DI305" s="206"/>
    </row>
    <row r="306" spans="8:113">
      <c r="H306" s="304"/>
      <c r="L306" s="206"/>
      <c r="M306" s="206"/>
    </row>
    <row r="307" spans="8:113">
      <c r="H307" s="304"/>
      <c r="L307" s="206"/>
      <c r="M307" s="206"/>
    </row>
    <row r="308" spans="8:113">
      <c r="H308" s="304"/>
      <c r="L308" s="206"/>
      <c r="M308" s="206"/>
    </row>
    <row r="309" spans="8:113">
      <c r="H309" s="304"/>
      <c r="L309" s="206"/>
      <c r="M309" s="206"/>
    </row>
    <row r="310" spans="8:113">
      <c r="H310" s="304"/>
      <c r="L310" s="206"/>
      <c r="M310" s="206"/>
    </row>
    <row r="311" spans="8:113">
      <c r="H311" s="304"/>
      <c r="L311" s="206"/>
      <c r="M311" s="206"/>
    </row>
    <row r="312" spans="8:113">
      <c r="H312" s="304"/>
      <c r="L312" s="206"/>
      <c r="M312" s="206"/>
    </row>
    <row r="313" spans="8:113">
      <c r="H313" s="304"/>
      <c r="L313" s="206"/>
      <c r="M313" s="206"/>
    </row>
    <row r="314" spans="8:113">
      <c r="H314" s="304"/>
      <c r="L314" s="206"/>
      <c r="M314" s="206"/>
    </row>
    <row r="315" spans="8:113">
      <c r="H315" s="304"/>
      <c r="L315" s="206"/>
      <c r="M315" s="206"/>
    </row>
    <row r="316" spans="8:113">
      <c r="H316" s="304"/>
      <c r="L316" s="206"/>
      <c r="M316" s="206"/>
    </row>
    <row r="317" spans="8:113">
      <c r="H317" s="304"/>
      <c r="L317" s="206"/>
      <c r="M317" s="206"/>
    </row>
    <row r="318" spans="8:113">
      <c r="H318" s="304"/>
      <c r="L318" s="206"/>
      <c r="M318" s="206"/>
    </row>
    <row r="319" spans="8:113">
      <c r="H319" s="304"/>
      <c r="L319" s="206"/>
      <c r="M319" s="206"/>
    </row>
    <row r="320" spans="8:113">
      <c r="H320" s="304"/>
      <c r="L320" s="206"/>
      <c r="M320" s="206"/>
    </row>
    <row r="321" spans="8:13">
      <c r="H321" s="304"/>
      <c r="L321" s="206"/>
      <c r="M321" s="206"/>
    </row>
    <row r="322" spans="8:13">
      <c r="H322" s="304"/>
      <c r="L322" s="206"/>
      <c r="M322" s="206"/>
    </row>
    <row r="323" spans="8:13">
      <c r="H323" s="304"/>
      <c r="L323" s="206"/>
      <c r="M323" s="206"/>
    </row>
    <row r="324" spans="8:13">
      <c r="H324" s="304"/>
      <c r="L324" s="206"/>
      <c r="M324" s="206"/>
    </row>
    <row r="325" spans="8:13">
      <c r="H325" s="304"/>
      <c r="L325" s="206"/>
      <c r="M325" s="206"/>
    </row>
    <row r="326" spans="8:13">
      <c r="H326" s="304"/>
      <c r="L326" s="206"/>
      <c r="M326" s="206"/>
    </row>
    <row r="327" spans="8:13">
      <c r="H327" s="304"/>
      <c r="L327" s="206"/>
      <c r="M327" s="206"/>
    </row>
    <row r="328" spans="8:13">
      <c r="H328" s="304"/>
      <c r="L328" s="206"/>
      <c r="M328" s="206"/>
    </row>
    <row r="329" spans="8:13">
      <c r="H329" s="304"/>
      <c r="L329" s="206"/>
      <c r="M329" s="206"/>
    </row>
    <row r="330" spans="8:13">
      <c r="H330" s="304"/>
      <c r="L330" s="206"/>
      <c r="M330" s="206"/>
    </row>
    <row r="331" spans="8:13">
      <c r="H331" s="304"/>
      <c r="L331" s="206"/>
      <c r="M331" s="206"/>
    </row>
    <row r="332" spans="8:13">
      <c r="H332" s="304"/>
      <c r="L332" s="206"/>
      <c r="M332" s="206"/>
    </row>
    <row r="333" spans="8:13">
      <c r="H333" s="304"/>
      <c r="L333" s="206"/>
      <c r="M333" s="206"/>
    </row>
    <row r="334" spans="8:13">
      <c r="H334" s="304"/>
      <c r="L334" s="206"/>
      <c r="M334" s="206"/>
    </row>
    <row r="335" spans="8:13">
      <c r="H335" s="304"/>
      <c r="L335" s="206"/>
      <c r="M335" s="206"/>
    </row>
    <row r="336" spans="8:13">
      <c r="H336" s="304"/>
      <c r="L336" s="206"/>
      <c r="M336" s="206"/>
    </row>
    <row r="337" spans="8:13">
      <c r="H337" s="304"/>
      <c r="L337" s="206"/>
      <c r="M337" s="206"/>
    </row>
    <row r="338" spans="8:13">
      <c r="H338" s="304"/>
      <c r="L338" s="206"/>
      <c r="M338" s="206"/>
    </row>
    <row r="339" spans="8:13">
      <c r="H339" s="304"/>
      <c r="L339" s="206"/>
      <c r="M339" s="206"/>
    </row>
    <row r="340" spans="8:13">
      <c r="H340" s="304"/>
      <c r="L340" s="206"/>
      <c r="M340" s="206"/>
    </row>
    <row r="341" spans="8:13">
      <c r="H341" s="304"/>
      <c r="L341" s="206"/>
      <c r="M341" s="206"/>
    </row>
    <row r="342" spans="8:13">
      <c r="H342" s="304"/>
      <c r="L342" s="206"/>
      <c r="M342" s="206"/>
    </row>
    <row r="343" spans="8:13">
      <c r="H343" s="304"/>
      <c r="L343" s="206"/>
      <c r="M343" s="206"/>
    </row>
    <row r="344" spans="8:13">
      <c r="H344" s="304"/>
      <c r="L344" s="206"/>
      <c r="M344" s="206"/>
    </row>
    <row r="345" spans="8:13">
      <c r="H345" s="304"/>
      <c r="L345" s="206"/>
      <c r="M345" s="206"/>
    </row>
    <row r="346" spans="8:13">
      <c r="H346" s="304"/>
      <c r="L346" s="206"/>
      <c r="M346" s="206"/>
    </row>
    <row r="347" spans="8:13">
      <c r="H347" s="304"/>
      <c r="L347" s="206"/>
      <c r="M347" s="206"/>
    </row>
    <row r="348" spans="8:13">
      <c r="H348" s="304"/>
      <c r="L348" s="206"/>
      <c r="M348" s="206"/>
    </row>
    <row r="349" spans="8:13">
      <c r="H349" s="304"/>
      <c r="L349" s="206"/>
      <c r="M349" s="206"/>
    </row>
    <row r="350" spans="8:13">
      <c r="H350" s="304"/>
      <c r="L350" s="206"/>
      <c r="M350" s="206"/>
    </row>
    <row r="351" spans="8:13">
      <c r="H351" s="304"/>
      <c r="L351" s="206"/>
      <c r="M351" s="206"/>
    </row>
    <row r="352" spans="8:13">
      <c r="H352" s="304"/>
      <c r="L352" s="206"/>
      <c r="M352" s="206"/>
    </row>
    <row r="353" spans="8:13">
      <c r="H353" s="304"/>
      <c r="L353" s="206"/>
      <c r="M353" s="206"/>
    </row>
    <row r="354" spans="8:13">
      <c r="H354" s="304"/>
      <c r="L354" s="206"/>
      <c r="M354" s="206"/>
    </row>
    <row r="355" spans="8:13">
      <c r="H355" s="304"/>
      <c r="L355" s="206"/>
      <c r="M355" s="206"/>
    </row>
    <row r="356" spans="8:13">
      <c r="H356" s="304"/>
      <c r="L356" s="206"/>
      <c r="M356" s="206"/>
    </row>
    <row r="357" spans="8:13">
      <c r="H357" s="304"/>
      <c r="L357" s="206"/>
      <c r="M357" s="206"/>
    </row>
    <row r="358" spans="8:13">
      <c r="H358" s="304"/>
      <c r="L358" s="206"/>
      <c r="M358" s="206"/>
    </row>
    <row r="359" spans="8:13">
      <c r="H359" s="304"/>
      <c r="L359" s="206"/>
      <c r="M359" s="206"/>
    </row>
    <row r="360" spans="8:13">
      <c r="H360" s="304"/>
      <c r="L360" s="206"/>
      <c r="M360" s="206"/>
    </row>
    <row r="361" spans="8:13">
      <c r="H361" s="304"/>
      <c r="L361" s="206"/>
      <c r="M361" s="206"/>
    </row>
    <row r="362" spans="8:13">
      <c r="H362" s="304"/>
      <c r="L362" s="206"/>
      <c r="M362" s="206"/>
    </row>
    <row r="363" spans="8:13">
      <c r="H363" s="304"/>
      <c r="L363" s="206"/>
      <c r="M363" s="206"/>
    </row>
    <row r="364" spans="8:13">
      <c r="H364" s="304"/>
      <c r="L364" s="206"/>
      <c r="M364" s="206"/>
    </row>
    <row r="365" spans="8:13">
      <c r="H365" s="304"/>
      <c r="L365" s="206"/>
      <c r="M365" s="206"/>
    </row>
    <row r="366" spans="8:13">
      <c r="H366" s="304"/>
      <c r="L366" s="206"/>
      <c r="M366" s="206"/>
    </row>
    <row r="367" spans="8:13">
      <c r="H367" s="304"/>
      <c r="L367" s="206"/>
      <c r="M367" s="206"/>
    </row>
    <row r="368" spans="8:13">
      <c r="H368" s="304"/>
      <c r="L368" s="206"/>
      <c r="M368" s="206"/>
    </row>
    <row r="369" spans="8:13">
      <c r="H369" s="304"/>
      <c r="L369" s="206"/>
      <c r="M369" s="206"/>
    </row>
    <row r="370" spans="8:13">
      <c r="H370" s="304"/>
      <c r="L370" s="206"/>
      <c r="M370" s="206"/>
    </row>
    <row r="371" spans="8:13">
      <c r="H371" s="304"/>
      <c r="L371" s="206"/>
      <c r="M371" s="206"/>
    </row>
    <row r="372" spans="8:13">
      <c r="H372" s="304"/>
      <c r="L372" s="206"/>
      <c r="M372" s="206"/>
    </row>
    <row r="373" spans="8:13">
      <c r="H373" s="304"/>
      <c r="L373" s="206"/>
      <c r="M373" s="206"/>
    </row>
    <row r="374" spans="8:13">
      <c r="H374" s="304"/>
      <c r="L374" s="206"/>
      <c r="M374" s="206"/>
    </row>
    <row r="375" spans="8:13">
      <c r="H375" s="304"/>
      <c r="L375" s="206"/>
      <c r="M375" s="206"/>
    </row>
    <row r="376" spans="8:13">
      <c r="H376" s="304"/>
      <c r="L376" s="206"/>
      <c r="M376" s="206"/>
    </row>
    <row r="377" spans="8:13">
      <c r="H377" s="304"/>
      <c r="L377" s="206"/>
      <c r="M377" s="206"/>
    </row>
    <row r="378" spans="8:13">
      <c r="H378" s="304"/>
      <c r="L378" s="206"/>
      <c r="M378" s="206"/>
    </row>
    <row r="379" spans="8:13">
      <c r="H379" s="304"/>
      <c r="L379" s="206"/>
      <c r="M379" s="206"/>
    </row>
    <row r="380" spans="8:13">
      <c r="H380" s="304"/>
      <c r="L380" s="206"/>
      <c r="M380" s="206"/>
    </row>
    <row r="381" spans="8:13">
      <c r="H381" s="304"/>
      <c r="L381" s="206"/>
      <c r="M381" s="206"/>
    </row>
    <row r="382" spans="8:13">
      <c r="H382" s="304"/>
      <c r="L382" s="206"/>
      <c r="M382" s="206"/>
    </row>
    <row r="383" spans="8:13">
      <c r="H383" s="304"/>
      <c r="L383" s="206"/>
      <c r="M383" s="206"/>
    </row>
    <row r="384" spans="8:13">
      <c r="H384" s="304"/>
      <c r="L384" s="206"/>
      <c r="M384" s="206"/>
    </row>
    <row r="385" spans="8:13">
      <c r="H385" s="304"/>
      <c r="L385" s="206"/>
      <c r="M385" s="206"/>
    </row>
    <row r="386" spans="8:13">
      <c r="H386" s="304"/>
      <c r="L386" s="206"/>
      <c r="M386" s="206"/>
    </row>
    <row r="387" spans="8:13">
      <c r="H387" s="304"/>
      <c r="L387" s="206"/>
      <c r="M387" s="206"/>
    </row>
    <row r="388" spans="8:13">
      <c r="H388" s="304"/>
      <c r="L388" s="206"/>
      <c r="M388" s="206"/>
    </row>
    <row r="389" spans="8:13">
      <c r="H389" s="304"/>
      <c r="L389" s="206"/>
      <c r="M389" s="206"/>
    </row>
    <row r="390" spans="8:13">
      <c r="H390" s="304"/>
      <c r="L390" s="206"/>
      <c r="M390" s="206"/>
    </row>
    <row r="391" spans="8:13">
      <c r="H391" s="304"/>
      <c r="L391" s="206"/>
      <c r="M391" s="206"/>
    </row>
    <row r="392" spans="8:13">
      <c r="H392" s="304"/>
      <c r="L392" s="206"/>
      <c r="M392" s="206"/>
    </row>
    <row r="393" spans="8:13">
      <c r="H393" s="304"/>
      <c r="L393" s="206"/>
      <c r="M393" s="206"/>
    </row>
    <row r="394" spans="8:13">
      <c r="H394" s="304"/>
      <c r="L394" s="206"/>
      <c r="M394" s="206"/>
    </row>
    <row r="395" spans="8:13">
      <c r="H395" s="304"/>
      <c r="L395" s="206"/>
      <c r="M395" s="206"/>
    </row>
    <row r="396" spans="8:13">
      <c r="H396" s="304"/>
      <c r="L396" s="206"/>
      <c r="M396" s="206"/>
    </row>
    <row r="397" spans="8:13">
      <c r="H397" s="304"/>
      <c r="L397" s="206"/>
      <c r="M397" s="206"/>
    </row>
    <row r="398" spans="8:13">
      <c r="H398" s="304"/>
      <c r="L398" s="206"/>
      <c r="M398" s="206"/>
    </row>
    <row r="399" spans="8:13">
      <c r="H399" s="304"/>
      <c r="L399" s="206"/>
      <c r="M399" s="206"/>
    </row>
    <row r="400" spans="8:13">
      <c r="H400" s="304"/>
      <c r="L400" s="206"/>
      <c r="M400" s="206"/>
    </row>
    <row r="401" spans="8:13">
      <c r="H401" s="304"/>
      <c r="L401" s="206"/>
      <c r="M401" s="206"/>
    </row>
    <row r="402" spans="8:13">
      <c r="H402" s="304"/>
      <c r="L402" s="206"/>
      <c r="M402" s="206"/>
    </row>
    <row r="403" spans="8:13">
      <c r="H403" s="304"/>
      <c r="L403" s="206"/>
      <c r="M403" s="206"/>
    </row>
    <row r="404" spans="8:13">
      <c r="H404" s="304"/>
      <c r="L404" s="206"/>
      <c r="M404" s="206"/>
    </row>
    <row r="405" spans="8:13">
      <c r="H405" s="304"/>
      <c r="L405" s="206"/>
      <c r="M405" s="206"/>
    </row>
    <row r="406" spans="8:13">
      <c r="H406" s="304"/>
      <c r="L406" s="206"/>
      <c r="M406" s="206"/>
    </row>
    <row r="407" spans="8:13">
      <c r="H407" s="304"/>
      <c r="L407" s="206"/>
      <c r="M407" s="206"/>
    </row>
    <row r="408" spans="8:13">
      <c r="H408" s="304"/>
      <c r="L408" s="206"/>
      <c r="M408" s="206"/>
    </row>
    <row r="409" spans="8:13">
      <c r="H409" s="304"/>
      <c r="L409" s="206"/>
      <c r="M409" s="206"/>
    </row>
    <row r="410" spans="8:13">
      <c r="H410" s="304"/>
      <c r="L410" s="206"/>
      <c r="M410" s="206"/>
    </row>
    <row r="411" spans="8:13">
      <c r="H411" s="304"/>
      <c r="L411" s="206"/>
      <c r="M411" s="206"/>
    </row>
    <row r="412" spans="8:13">
      <c r="H412" s="304"/>
      <c r="L412" s="206"/>
      <c r="M412" s="206"/>
    </row>
    <row r="413" spans="8:13">
      <c r="H413" s="304"/>
      <c r="L413" s="206"/>
      <c r="M413" s="206"/>
    </row>
    <row r="414" spans="8:13">
      <c r="H414" s="304"/>
      <c r="L414" s="206"/>
      <c r="M414" s="206"/>
    </row>
    <row r="415" spans="8:13">
      <c r="H415" s="304"/>
      <c r="L415" s="206"/>
      <c r="M415" s="206"/>
    </row>
    <row r="416" spans="8:13">
      <c r="H416" s="304"/>
      <c r="L416" s="206"/>
      <c r="M416" s="206"/>
    </row>
    <row r="417" spans="8:13">
      <c r="H417" s="304"/>
      <c r="L417" s="206"/>
      <c r="M417" s="206"/>
    </row>
    <row r="418" spans="8:13">
      <c r="H418" s="304"/>
      <c r="L418" s="206"/>
      <c r="M418" s="206"/>
    </row>
    <row r="419" spans="8:13">
      <c r="H419" s="304"/>
      <c r="L419" s="206"/>
      <c r="M419" s="206"/>
    </row>
    <row r="420" spans="8:13">
      <c r="H420" s="304"/>
      <c r="L420" s="206"/>
      <c r="M420" s="206"/>
    </row>
    <row r="421" spans="8:13">
      <c r="H421" s="304"/>
      <c r="L421" s="206"/>
      <c r="M421" s="206"/>
    </row>
    <row r="422" spans="8:13">
      <c r="H422" s="304"/>
      <c r="L422" s="206"/>
      <c r="M422" s="206"/>
    </row>
    <row r="423" spans="8:13">
      <c r="H423" s="304"/>
      <c r="L423" s="206"/>
      <c r="M423" s="206"/>
    </row>
    <row r="424" spans="8:13">
      <c r="H424" s="304"/>
      <c r="L424" s="206"/>
      <c r="M424" s="206"/>
    </row>
    <row r="425" spans="8:13">
      <c r="H425" s="304"/>
      <c r="L425" s="206"/>
      <c r="M425" s="206"/>
    </row>
    <row r="426" spans="8:13">
      <c r="H426" s="304"/>
      <c r="L426" s="206"/>
      <c r="M426" s="206"/>
    </row>
    <row r="427" spans="8:13">
      <c r="H427" s="304"/>
      <c r="L427" s="206"/>
      <c r="M427" s="206"/>
    </row>
    <row r="428" spans="8:13">
      <c r="H428" s="304"/>
      <c r="L428" s="206"/>
      <c r="M428" s="206"/>
    </row>
    <row r="429" spans="8:13">
      <c r="H429" s="304"/>
      <c r="L429" s="206"/>
      <c r="M429" s="206"/>
    </row>
    <row r="430" spans="8:13">
      <c r="H430" s="304"/>
      <c r="L430" s="206"/>
      <c r="M430" s="206"/>
    </row>
    <row r="431" spans="8:13">
      <c r="H431" s="304"/>
      <c r="L431" s="206"/>
      <c r="M431" s="206"/>
    </row>
    <row r="432" spans="8:13">
      <c r="H432" s="304"/>
      <c r="L432" s="206"/>
      <c r="M432" s="206"/>
    </row>
    <row r="433" spans="8:13">
      <c r="H433" s="304"/>
      <c r="L433" s="206"/>
      <c r="M433" s="206"/>
    </row>
    <row r="434" spans="8:13">
      <c r="H434" s="304"/>
      <c r="L434" s="206"/>
      <c r="M434" s="206"/>
    </row>
    <row r="435" spans="8:13">
      <c r="H435" s="304"/>
      <c r="L435" s="206"/>
      <c r="M435" s="206"/>
    </row>
    <row r="436" spans="8:13">
      <c r="H436" s="304"/>
      <c r="L436" s="206"/>
      <c r="M436" s="206"/>
    </row>
    <row r="437" spans="8:13">
      <c r="H437" s="304"/>
      <c r="L437" s="206"/>
      <c r="M437" s="206"/>
    </row>
    <row r="438" spans="8:13">
      <c r="H438" s="304"/>
      <c r="L438" s="206"/>
      <c r="M438" s="206"/>
    </row>
    <row r="439" spans="8:13">
      <c r="H439" s="304"/>
      <c r="L439" s="206"/>
      <c r="M439" s="206"/>
    </row>
    <row r="440" spans="8:13">
      <c r="H440" s="304"/>
      <c r="L440" s="206"/>
      <c r="M440" s="206"/>
    </row>
    <row r="441" spans="8:13">
      <c r="H441" s="304"/>
      <c r="L441" s="206"/>
      <c r="M441" s="206"/>
    </row>
    <row r="442" spans="8:13">
      <c r="H442" s="304"/>
      <c r="L442" s="206"/>
      <c r="M442" s="206"/>
    </row>
    <row r="443" spans="8:13">
      <c r="H443" s="304"/>
      <c r="L443" s="206"/>
      <c r="M443" s="206"/>
    </row>
    <row r="444" spans="8:13">
      <c r="H444" s="304"/>
      <c r="L444" s="206"/>
      <c r="M444" s="206"/>
    </row>
    <row r="445" spans="8:13">
      <c r="H445" s="304"/>
      <c r="L445" s="206"/>
      <c r="M445" s="206"/>
    </row>
    <row r="446" spans="8:13">
      <c r="H446" s="304"/>
      <c r="L446" s="206"/>
      <c r="M446" s="206"/>
    </row>
    <row r="447" spans="8:13">
      <c r="H447" s="304"/>
      <c r="L447" s="206"/>
      <c r="M447" s="206"/>
    </row>
    <row r="448" spans="8:13">
      <c r="H448" s="304"/>
      <c r="L448" s="206"/>
      <c r="M448" s="206"/>
    </row>
    <row r="449" spans="8:13">
      <c r="H449" s="304"/>
      <c r="L449" s="206"/>
      <c r="M449" s="206"/>
    </row>
    <row r="450" spans="8:13">
      <c r="H450" s="304"/>
      <c r="L450" s="206"/>
      <c r="M450" s="206"/>
    </row>
    <row r="451" spans="8:13">
      <c r="H451" s="304"/>
      <c r="L451" s="206"/>
      <c r="M451" s="206"/>
    </row>
    <row r="452" spans="8:13">
      <c r="H452" s="304"/>
      <c r="L452" s="206"/>
      <c r="M452" s="206"/>
    </row>
    <row r="453" spans="8:13">
      <c r="H453" s="304"/>
      <c r="L453" s="206"/>
      <c r="M453" s="206"/>
    </row>
    <row r="454" spans="8:13">
      <c r="H454" s="304"/>
      <c r="L454" s="206"/>
      <c r="M454" s="206"/>
    </row>
    <row r="455" spans="8:13">
      <c r="H455" s="304"/>
      <c r="L455" s="206"/>
      <c r="M455" s="206"/>
    </row>
    <row r="456" spans="8:13">
      <c r="H456" s="304"/>
      <c r="L456" s="206"/>
      <c r="M456" s="206"/>
    </row>
    <row r="457" spans="8:13">
      <c r="H457" s="304"/>
      <c r="L457" s="206"/>
      <c r="M457" s="206"/>
    </row>
    <row r="458" spans="8:13">
      <c r="H458" s="304"/>
      <c r="L458" s="206"/>
      <c r="M458" s="206"/>
    </row>
    <row r="459" spans="8:13">
      <c r="H459" s="304"/>
      <c r="L459" s="206"/>
      <c r="M459" s="206"/>
    </row>
    <row r="460" spans="8:13">
      <c r="H460" s="304"/>
      <c r="L460" s="206"/>
      <c r="M460" s="206"/>
    </row>
    <row r="461" spans="8:13">
      <c r="H461" s="304"/>
      <c r="L461" s="206"/>
      <c r="M461" s="206"/>
    </row>
    <row r="462" spans="8:13">
      <c r="H462" s="304"/>
      <c r="L462" s="206"/>
      <c r="M462" s="206"/>
    </row>
    <row r="463" spans="8:13">
      <c r="H463" s="304"/>
      <c r="L463" s="206"/>
      <c r="M463" s="206"/>
    </row>
    <row r="464" spans="8:13">
      <c r="H464" s="304"/>
      <c r="L464" s="206"/>
      <c r="M464" s="206"/>
    </row>
    <row r="465" spans="8:13">
      <c r="H465" s="304"/>
      <c r="L465" s="206"/>
      <c r="M465" s="206"/>
    </row>
    <row r="466" spans="8:13">
      <c r="H466" s="304"/>
      <c r="L466" s="206"/>
      <c r="M466" s="206"/>
    </row>
    <row r="467" spans="8:13">
      <c r="H467" s="304"/>
      <c r="L467" s="206"/>
      <c r="M467" s="206"/>
    </row>
    <row r="468" spans="8:13">
      <c r="H468" s="304"/>
      <c r="L468" s="206"/>
      <c r="M468" s="206"/>
    </row>
    <row r="469" spans="8:13">
      <c r="H469" s="304"/>
      <c r="L469" s="206"/>
      <c r="M469" s="206"/>
    </row>
    <row r="470" spans="8:13">
      <c r="H470" s="304"/>
      <c r="L470" s="206"/>
      <c r="M470" s="206"/>
    </row>
    <row r="471" spans="8:13">
      <c r="H471" s="304"/>
      <c r="L471" s="206"/>
      <c r="M471" s="206"/>
    </row>
    <row r="472" spans="8:13">
      <c r="H472" s="304"/>
      <c r="L472" s="206"/>
      <c r="M472" s="206"/>
    </row>
    <row r="473" spans="8:13">
      <c r="H473" s="304"/>
      <c r="L473" s="206"/>
      <c r="M473" s="206"/>
    </row>
    <row r="474" spans="8:13">
      <c r="H474" s="304"/>
      <c r="L474" s="206"/>
      <c r="M474" s="206"/>
    </row>
    <row r="475" spans="8:13">
      <c r="H475" s="304"/>
      <c r="L475" s="206"/>
      <c r="M475" s="206"/>
    </row>
    <row r="476" spans="8:13">
      <c r="H476" s="304"/>
      <c r="L476" s="206"/>
      <c r="M476" s="206"/>
    </row>
    <row r="477" spans="8:13">
      <c r="H477" s="304"/>
      <c r="L477" s="206"/>
      <c r="M477" s="206"/>
    </row>
    <row r="478" spans="8:13">
      <c r="H478" s="304"/>
      <c r="L478" s="206"/>
      <c r="M478" s="206"/>
    </row>
    <row r="479" spans="8:13">
      <c r="H479" s="304"/>
      <c r="L479" s="206"/>
      <c r="M479" s="206"/>
    </row>
    <row r="480" spans="8:13">
      <c r="H480" s="304"/>
      <c r="L480" s="206"/>
      <c r="M480" s="206"/>
    </row>
    <row r="481" spans="8:13">
      <c r="H481" s="304"/>
      <c r="L481" s="206"/>
      <c r="M481" s="206"/>
    </row>
    <row r="482" spans="8:13">
      <c r="H482" s="304"/>
      <c r="L482" s="206"/>
      <c r="M482" s="206"/>
    </row>
    <row r="483" spans="8:13">
      <c r="H483" s="304"/>
      <c r="L483" s="206"/>
      <c r="M483" s="206"/>
    </row>
    <row r="484" spans="8:13">
      <c r="H484" s="304"/>
      <c r="L484" s="206"/>
      <c r="M484" s="206"/>
    </row>
    <row r="485" spans="8:13">
      <c r="H485" s="304"/>
      <c r="L485" s="206"/>
      <c r="M485" s="206"/>
    </row>
    <row r="486" spans="8:13">
      <c r="H486" s="304"/>
      <c r="L486" s="206"/>
      <c r="M486" s="206"/>
    </row>
    <row r="487" spans="8:13">
      <c r="H487" s="304"/>
      <c r="L487" s="206"/>
      <c r="M487" s="206"/>
    </row>
    <row r="488" spans="8:13">
      <c r="H488" s="304"/>
      <c r="L488" s="206"/>
      <c r="M488" s="206"/>
    </row>
    <row r="489" spans="8:13">
      <c r="H489" s="304"/>
      <c r="L489" s="206"/>
      <c r="M489" s="206"/>
    </row>
    <row r="490" spans="8:13">
      <c r="H490" s="304"/>
      <c r="L490" s="206"/>
      <c r="M490" s="206"/>
    </row>
    <row r="491" spans="8:13">
      <c r="H491" s="304"/>
      <c r="L491" s="206"/>
      <c r="M491" s="206"/>
    </row>
    <row r="492" spans="8:13">
      <c r="H492" s="304"/>
      <c r="L492" s="206"/>
      <c r="M492" s="206"/>
    </row>
    <row r="493" spans="8:13">
      <c r="H493" s="304"/>
      <c r="L493" s="206"/>
      <c r="M493" s="206"/>
    </row>
    <row r="494" spans="8:13">
      <c r="H494" s="304"/>
      <c r="L494" s="206"/>
      <c r="M494" s="206"/>
    </row>
    <row r="495" spans="8:13">
      <c r="H495" s="304"/>
      <c r="L495" s="206"/>
      <c r="M495" s="206"/>
    </row>
    <row r="496" spans="8:13">
      <c r="H496" s="304"/>
      <c r="L496" s="206"/>
      <c r="M496" s="206"/>
    </row>
    <row r="497" spans="8:13">
      <c r="H497" s="304"/>
      <c r="L497" s="206"/>
      <c r="M497" s="206"/>
    </row>
    <row r="498" spans="8:13">
      <c r="H498" s="304"/>
      <c r="L498" s="206"/>
      <c r="M498" s="206"/>
    </row>
    <row r="499" spans="8:13">
      <c r="H499" s="304"/>
      <c r="L499" s="206"/>
      <c r="M499" s="206"/>
    </row>
    <row r="500" spans="8:13">
      <c r="H500" s="304"/>
      <c r="L500" s="206"/>
      <c r="M500" s="206"/>
    </row>
    <row r="501" spans="8:13">
      <c r="H501" s="304"/>
      <c r="L501" s="206"/>
      <c r="M501" s="206"/>
    </row>
    <row r="502" spans="8:13">
      <c r="H502" s="304"/>
      <c r="L502" s="206"/>
      <c r="M502" s="206"/>
    </row>
    <row r="503" spans="8:13">
      <c r="H503" s="304"/>
      <c r="L503" s="206"/>
      <c r="M503" s="206"/>
    </row>
    <row r="504" spans="8:13">
      <c r="H504" s="304"/>
      <c r="L504" s="206"/>
      <c r="M504" s="206"/>
    </row>
    <row r="505" spans="8:13">
      <c r="H505" s="304"/>
      <c r="L505" s="206"/>
      <c r="M505" s="206"/>
    </row>
    <row r="506" spans="8:13">
      <c r="H506" s="304"/>
      <c r="L506" s="206"/>
      <c r="M506" s="206"/>
    </row>
    <row r="507" spans="8:13">
      <c r="H507" s="304"/>
      <c r="L507" s="206"/>
      <c r="M507" s="206"/>
    </row>
    <row r="508" spans="8:13">
      <c r="H508" s="304"/>
      <c r="L508" s="206"/>
      <c r="M508" s="206"/>
    </row>
    <row r="509" spans="8:13">
      <c r="H509" s="304"/>
      <c r="L509" s="206"/>
      <c r="M509" s="206"/>
    </row>
    <row r="510" spans="8:13">
      <c r="H510" s="304"/>
      <c r="L510" s="206"/>
      <c r="M510" s="206"/>
    </row>
    <row r="511" spans="8:13">
      <c r="H511" s="304"/>
      <c r="L511" s="206"/>
      <c r="M511" s="206"/>
    </row>
    <row r="512" spans="8:13">
      <c r="H512" s="304"/>
      <c r="L512" s="206"/>
      <c r="M512" s="206"/>
    </row>
    <row r="513" spans="8:13">
      <c r="H513" s="304"/>
      <c r="L513" s="206"/>
      <c r="M513" s="206"/>
    </row>
    <row r="514" spans="8:13">
      <c r="H514" s="304"/>
      <c r="L514" s="206"/>
      <c r="M514" s="206"/>
    </row>
    <row r="515" spans="8:13">
      <c r="H515" s="304"/>
      <c r="L515" s="206"/>
      <c r="M515" s="206"/>
    </row>
    <row r="516" spans="8:13">
      <c r="H516" s="304"/>
      <c r="L516" s="206"/>
      <c r="M516" s="206"/>
    </row>
    <row r="517" spans="8:13">
      <c r="H517" s="304"/>
      <c r="L517" s="206"/>
      <c r="M517" s="206"/>
    </row>
    <row r="518" spans="8:13">
      <c r="H518" s="304"/>
      <c r="L518" s="206"/>
      <c r="M518" s="206"/>
    </row>
    <row r="519" spans="8:13">
      <c r="H519" s="304"/>
      <c r="L519" s="206"/>
      <c r="M519" s="206"/>
    </row>
    <row r="520" spans="8:13">
      <c r="H520" s="304"/>
      <c r="L520" s="206"/>
      <c r="M520" s="206"/>
    </row>
    <row r="521" spans="8:13">
      <c r="H521" s="304"/>
      <c r="L521" s="206"/>
      <c r="M521" s="206"/>
    </row>
    <row r="522" spans="8:13">
      <c r="H522" s="304"/>
      <c r="L522" s="206"/>
      <c r="M522" s="206"/>
    </row>
    <row r="523" spans="8:13">
      <c r="H523" s="304"/>
      <c r="L523" s="206"/>
      <c r="M523" s="206"/>
    </row>
    <row r="524" spans="8:13">
      <c r="H524" s="304"/>
      <c r="L524" s="206"/>
      <c r="M524" s="206"/>
    </row>
    <row r="525" spans="8:13">
      <c r="H525" s="304"/>
      <c r="L525" s="206"/>
      <c r="M525" s="206"/>
    </row>
    <row r="526" spans="8:13">
      <c r="H526" s="304"/>
      <c r="L526" s="206"/>
      <c r="M526" s="206"/>
    </row>
    <row r="527" spans="8:13">
      <c r="H527" s="304"/>
      <c r="L527" s="206"/>
      <c r="M527" s="206"/>
    </row>
    <row r="528" spans="8:13">
      <c r="H528" s="304"/>
      <c r="L528" s="206"/>
      <c r="M528" s="206"/>
    </row>
    <row r="529" spans="8:13">
      <c r="H529" s="304"/>
      <c r="L529" s="206"/>
      <c r="M529" s="206"/>
    </row>
    <row r="530" spans="8:13">
      <c r="H530" s="304"/>
      <c r="L530" s="206"/>
      <c r="M530" s="206"/>
    </row>
    <row r="531" spans="8:13">
      <c r="H531" s="304"/>
      <c r="L531" s="206"/>
      <c r="M531" s="206"/>
    </row>
    <row r="532" spans="8:13">
      <c r="H532" s="304"/>
      <c r="L532" s="206"/>
      <c r="M532" s="206"/>
    </row>
    <row r="533" spans="8:13">
      <c r="H533" s="304"/>
      <c r="L533" s="206"/>
      <c r="M533" s="206"/>
    </row>
    <row r="534" spans="8:13">
      <c r="H534" s="304"/>
      <c r="L534" s="206"/>
      <c r="M534" s="206"/>
    </row>
    <row r="535" spans="8:13">
      <c r="H535" s="304"/>
      <c r="L535" s="206"/>
      <c r="M535" s="206"/>
    </row>
    <row r="536" spans="8:13">
      <c r="H536" s="304"/>
      <c r="L536" s="206"/>
      <c r="M536" s="206"/>
    </row>
    <row r="537" spans="8:13">
      <c r="H537" s="304"/>
      <c r="L537" s="206"/>
      <c r="M537" s="206"/>
    </row>
    <row r="538" spans="8:13">
      <c r="H538" s="304"/>
      <c r="L538" s="206"/>
      <c r="M538" s="206"/>
    </row>
    <row r="539" spans="8:13">
      <c r="H539" s="304"/>
      <c r="L539" s="206"/>
      <c r="M539" s="206"/>
    </row>
    <row r="540" spans="8:13">
      <c r="H540" s="304"/>
      <c r="L540" s="206"/>
      <c r="M540" s="206"/>
    </row>
    <row r="541" spans="8:13">
      <c r="H541" s="304"/>
      <c r="L541" s="206"/>
      <c r="M541" s="206"/>
    </row>
    <row r="542" spans="8:13">
      <c r="H542" s="304"/>
      <c r="L542" s="206"/>
      <c r="M542" s="206"/>
    </row>
    <row r="543" spans="8:13">
      <c r="H543" s="304"/>
      <c r="L543" s="206"/>
      <c r="M543" s="206"/>
    </row>
    <row r="544" spans="8:13">
      <c r="H544" s="304"/>
      <c r="L544" s="206"/>
      <c r="M544" s="206"/>
    </row>
    <row r="545" spans="8:13">
      <c r="H545" s="304"/>
      <c r="L545" s="206"/>
      <c r="M545" s="206"/>
    </row>
    <row r="546" spans="8:13">
      <c r="H546" s="304"/>
      <c r="L546" s="206"/>
      <c r="M546" s="206"/>
    </row>
    <row r="547" spans="8:13">
      <c r="H547" s="304"/>
      <c r="L547" s="206"/>
      <c r="M547" s="206"/>
    </row>
    <row r="548" spans="8:13">
      <c r="H548" s="304"/>
      <c r="L548" s="206"/>
      <c r="M548" s="206"/>
    </row>
    <row r="549" spans="8:13">
      <c r="H549" s="304"/>
      <c r="L549" s="206"/>
      <c r="M549" s="206"/>
    </row>
    <row r="550" spans="8:13">
      <c r="H550" s="304"/>
      <c r="L550" s="206"/>
      <c r="M550" s="206"/>
    </row>
    <row r="551" spans="8:13">
      <c r="H551" s="304"/>
      <c r="L551" s="206"/>
      <c r="M551" s="206"/>
    </row>
    <row r="552" spans="8:13">
      <c r="H552" s="304"/>
      <c r="L552" s="206"/>
      <c r="M552" s="206"/>
    </row>
    <row r="553" spans="8:13">
      <c r="H553" s="304"/>
      <c r="L553" s="206"/>
      <c r="M553" s="206"/>
    </row>
    <row r="554" spans="8:13">
      <c r="H554" s="304"/>
      <c r="L554" s="206"/>
      <c r="M554" s="206"/>
    </row>
    <row r="555" spans="8:13">
      <c r="H555" s="304"/>
      <c r="L555" s="206"/>
      <c r="M555" s="206"/>
    </row>
    <row r="556" spans="8:13">
      <c r="H556" s="304"/>
      <c r="L556" s="206"/>
      <c r="M556" s="206"/>
    </row>
    <row r="557" spans="8:13">
      <c r="H557" s="304"/>
      <c r="L557" s="206"/>
      <c r="M557" s="206"/>
    </row>
    <row r="558" spans="8:13">
      <c r="H558" s="304"/>
      <c r="L558" s="206"/>
      <c r="M558" s="206"/>
    </row>
    <row r="559" spans="8:13">
      <c r="H559" s="304"/>
      <c r="L559" s="206"/>
      <c r="M559" s="206"/>
    </row>
    <row r="560" spans="8:13">
      <c r="H560" s="304"/>
      <c r="L560" s="206"/>
      <c r="M560" s="206"/>
    </row>
    <row r="561" spans="8:13">
      <c r="H561" s="304"/>
      <c r="L561" s="206"/>
      <c r="M561" s="206"/>
    </row>
    <row r="562" spans="8:13">
      <c r="H562" s="304"/>
      <c r="L562" s="206"/>
      <c r="M562" s="206"/>
    </row>
    <row r="563" spans="8:13">
      <c r="H563" s="304"/>
      <c r="L563" s="206"/>
      <c r="M563" s="206"/>
    </row>
    <row r="564" spans="8:13">
      <c r="H564" s="304"/>
      <c r="L564" s="206"/>
      <c r="M564" s="206"/>
    </row>
    <row r="565" spans="8:13">
      <c r="H565" s="304"/>
      <c r="L565" s="206"/>
      <c r="M565" s="206"/>
    </row>
    <row r="566" spans="8:13">
      <c r="H566" s="304"/>
      <c r="L566" s="206"/>
      <c r="M566" s="206"/>
    </row>
    <row r="567" spans="8:13">
      <c r="H567" s="304"/>
      <c r="L567" s="206"/>
      <c r="M567" s="206"/>
    </row>
    <row r="568" spans="8:13">
      <c r="H568" s="304"/>
      <c r="L568" s="206"/>
      <c r="M568" s="206"/>
    </row>
    <row r="569" spans="8:13">
      <c r="H569" s="304"/>
      <c r="L569" s="206"/>
      <c r="M569" s="206"/>
    </row>
    <row r="570" spans="8:13">
      <c r="H570" s="304"/>
      <c r="L570" s="206"/>
      <c r="M570" s="206"/>
    </row>
    <row r="571" spans="8:13">
      <c r="H571" s="304"/>
      <c r="L571" s="206"/>
      <c r="M571" s="206"/>
    </row>
    <row r="572" spans="8:13">
      <c r="H572" s="304"/>
      <c r="L572" s="206"/>
      <c r="M572" s="206"/>
    </row>
    <row r="573" spans="8:13">
      <c r="H573" s="304"/>
      <c r="L573" s="206"/>
      <c r="M573" s="206"/>
    </row>
    <row r="574" spans="8:13">
      <c r="H574" s="304"/>
      <c r="L574" s="206"/>
      <c r="M574" s="206"/>
    </row>
    <row r="575" spans="8:13">
      <c r="H575" s="304"/>
      <c r="L575" s="206"/>
      <c r="M575" s="206"/>
    </row>
    <row r="576" spans="8:13">
      <c r="H576" s="304"/>
      <c r="L576" s="206"/>
      <c r="M576" s="206"/>
    </row>
    <row r="577" spans="8:13">
      <c r="H577" s="304"/>
      <c r="L577" s="206"/>
      <c r="M577" s="206"/>
    </row>
    <row r="578" spans="8:13">
      <c r="H578" s="304"/>
      <c r="L578" s="206"/>
      <c r="M578" s="206"/>
    </row>
    <row r="579" spans="8:13">
      <c r="H579" s="304"/>
      <c r="L579" s="206"/>
      <c r="M579" s="206"/>
    </row>
    <row r="580" spans="8:13">
      <c r="H580" s="304"/>
      <c r="L580" s="206"/>
      <c r="M580" s="206"/>
    </row>
    <row r="581" spans="8:13">
      <c r="H581" s="304"/>
      <c r="L581" s="206"/>
      <c r="M581" s="206"/>
    </row>
    <row r="582" spans="8:13">
      <c r="H582" s="304"/>
      <c r="L582" s="206"/>
      <c r="M582" s="206"/>
    </row>
    <row r="583" spans="8:13">
      <c r="H583" s="304"/>
      <c r="L583" s="206"/>
      <c r="M583" s="206"/>
    </row>
    <row r="584" spans="8:13">
      <c r="H584" s="304"/>
      <c r="L584" s="206"/>
      <c r="M584" s="206"/>
    </row>
    <row r="585" spans="8:13">
      <c r="H585" s="304"/>
      <c r="L585" s="206"/>
      <c r="M585" s="206"/>
    </row>
    <row r="586" spans="8:13">
      <c r="H586" s="304"/>
      <c r="L586" s="206"/>
      <c r="M586" s="206"/>
    </row>
    <row r="587" spans="8:13">
      <c r="H587" s="304"/>
      <c r="L587" s="206"/>
      <c r="M587" s="206"/>
    </row>
    <row r="588" spans="8:13">
      <c r="H588" s="304"/>
      <c r="L588" s="206"/>
      <c r="M588" s="206"/>
    </row>
    <row r="589" spans="8:13">
      <c r="H589" s="304"/>
      <c r="L589" s="206"/>
      <c r="M589" s="206"/>
    </row>
    <row r="590" spans="8:13">
      <c r="H590" s="304"/>
      <c r="L590" s="206"/>
      <c r="M590" s="206"/>
    </row>
    <row r="591" spans="8:13">
      <c r="H591" s="304"/>
      <c r="L591" s="206"/>
      <c r="M591" s="206"/>
    </row>
    <row r="592" spans="8:13">
      <c r="H592" s="304"/>
      <c r="L592" s="206"/>
      <c r="M592" s="206"/>
    </row>
    <row r="593" spans="8:13">
      <c r="H593" s="304"/>
      <c r="L593" s="206"/>
      <c r="M593" s="206"/>
    </row>
    <row r="594" spans="8:13">
      <c r="H594" s="304"/>
      <c r="L594" s="206"/>
      <c r="M594" s="206"/>
    </row>
    <row r="595" spans="8:13">
      <c r="H595" s="304"/>
      <c r="L595" s="206"/>
      <c r="M595" s="206"/>
    </row>
    <row r="596" spans="8:13">
      <c r="H596" s="304"/>
      <c r="L596" s="206"/>
      <c r="M596" s="206"/>
    </row>
    <row r="597" spans="8:13">
      <c r="H597" s="304"/>
      <c r="L597" s="206"/>
      <c r="M597" s="206"/>
    </row>
    <row r="598" spans="8:13">
      <c r="H598" s="304"/>
      <c r="L598" s="206"/>
      <c r="M598" s="206"/>
    </row>
    <row r="599" spans="8:13">
      <c r="H599" s="304"/>
      <c r="L599" s="206"/>
      <c r="M599" s="206"/>
    </row>
    <row r="600" spans="8:13">
      <c r="H600" s="304"/>
      <c r="L600" s="206"/>
      <c r="M600" s="206"/>
    </row>
    <row r="601" spans="8:13">
      <c r="H601" s="304"/>
      <c r="L601" s="206"/>
      <c r="M601" s="206"/>
    </row>
    <row r="602" spans="8:13">
      <c r="H602" s="304"/>
      <c r="L602" s="206"/>
      <c r="M602" s="206"/>
    </row>
    <row r="603" spans="8:13">
      <c r="H603" s="304"/>
      <c r="L603" s="206"/>
      <c r="M603" s="206"/>
    </row>
    <row r="604" spans="8:13">
      <c r="H604" s="304"/>
      <c r="L604" s="206"/>
      <c r="M604" s="206"/>
    </row>
    <row r="605" spans="8:13">
      <c r="H605" s="304"/>
      <c r="L605" s="206"/>
      <c r="M605" s="206"/>
    </row>
    <row r="606" spans="8:13">
      <c r="H606" s="304"/>
      <c r="L606" s="206"/>
      <c r="M606" s="206"/>
    </row>
    <row r="607" spans="8:13">
      <c r="H607" s="304"/>
      <c r="L607" s="206"/>
      <c r="M607" s="206"/>
    </row>
    <row r="608" spans="8:13">
      <c r="H608" s="304"/>
      <c r="L608" s="206"/>
      <c r="M608" s="206"/>
    </row>
    <row r="609" spans="8:13">
      <c r="H609" s="304"/>
      <c r="L609" s="206"/>
      <c r="M609" s="206"/>
    </row>
    <row r="610" spans="8:13">
      <c r="H610" s="304"/>
      <c r="L610" s="206"/>
      <c r="M610" s="206"/>
    </row>
    <row r="611" spans="8:13">
      <c r="H611" s="304"/>
      <c r="L611" s="206"/>
      <c r="M611" s="206"/>
    </row>
    <row r="612" spans="8:13">
      <c r="H612" s="304"/>
      <c r="L612" s="206"/>
      <c r="M612" s="206"/>
    </row>
    <row r="613" spans="8:13">
      <c r="H613" s="304"/>
      <c r="L613" s="206"/>
      <c r="M613" s="206"/>
    </row>
    <row r="614" spans="8:13">
      <c r="H614" s="304"/>
      <c r="L614" s="206"/>
      <c r="M614" s="206"/>
    </row>
    <row r="615" spans="8:13">
      <c r="H615" s="304"/>
      <c r="L615" s="206"/>
      <c r="M615" s="206"/>
    </row>
    <row r="616" spans="8:13">
      <c r="H616" s="304"/>
      <c r="L616" s="206"/>
      <c r="M616" s="206"/>
    </row>
    <row r="617" spans="8:13">
      <c r="H617" s="304"/>
      <c r="L617" s="206"/>
      <c r="M617" s="206"/>
    </row>
    <row r="618" spans="8:13">
      <c r="H618" s="304"/>
      <c r="L618" s="206"/>
      <c r="M618" s="206"/>
    </row>
    <row r="619" spans="8:13">
      <c r="H619" s="304"/>
      <c r="L619" s="206"/>
      <c r="M619" s="206"/>
    </row>
    <row r="620" spans="8:13">
      <c r="H620" s="304"/>
      <c r="L620" s="206"/>
      <c r="M620" s="206"/>
    </row>
    <row r="621" spans="8:13">
      <c r="H621" s="304"/>
      <c r="L621" s="206"/>
      <c r="M621" s="206"/>
    </row>
    <row r="622" spans="8:13">
      <c r="H622" s="304"/>
      <c r="L622" s="206"/>
      <c r="M622" s="206"/>
    </row>
    <row r="623" spans="8:13">
      <c r="H623" s="304"/>
      <c r="L623" s="206"/>
      <c r="M623" s="206"/>
    </row>
    <row r="624" spans="8:13">
      <c r="H624" s="304"/>
      <c r="L624" s="206"/>
      <c r="M624" s="206"/>
    </row>
    <row r="625" spans="8:13">
      <c r="H625" s="304"/>
      <c r="L625" s="206"/>
      <c r="M625" s="206"/>
    </row>
    <row r="626" spans="8:13">
      <c r="H626" s="304"/>
      <c r="L626" s="206"/>
      <c r="M626" s="206"/>
    </row>
    <row r="627" spans="8:13">
      <c r="H627" s="304"/>
      <c r="L627" s="206"/>
      <c r="M627" s="206"/>
    </row>
    <row r="628" spans="8:13">
      <c r="H628" s="304"/>
      <c r="L628" s="206"/>
      <c r="M628" s="206"/>
    </row>
    <row r="629" spans="8:13">
      <c r="H629" s="304"/>
      <c r="L629" s="206"/>
      <c r="M629" s="206"/>
    </row>
    <row r="630" spans="8:13">
      <c r="H630" s="304"/>
      <c r="L630" s="206"/>
      <c r="M630" s="206"/>
    </row>
    <row r="631" spans="8:13">
      <c r="H631" s="304"/>
      <c r="L631" s="206"/>
      <c r="M631" s="206"/>
    </row>
    <row r="632" spans="8:13">
      <c r="H632" s="304"/>
      <c r="L632" s="206"/>
      <c r="M632" s="206"/>
    </row>
    <row r="633" spans="8:13">
      <c r="H633" s="304"/>
      <c r="L633" s="206"/>
      <c r="M633" s="206"/>
    </row>
    <row r="634" spans="8:13">
      <c r="H634" s="304"/>
      <c r="L634" s="206"/>
      <c r="M634" s="206"/>
    </row>
    <row r="635" spans="8:13">
      <c r="H635" s="304"/>
      <c r="L635" s="206"/>
      <c r="M635" s="206"/>
    </row>
    <row r="636" spans="8:13">
      <c r="H636" s="304"/>
      <c r="L636" s="206"/>
      <c r="M636" s="206"/>
    </row>
    <row r="637" spans="8:13">
      <c r="H637" s="304"/>
      <c r="L637" s="206"/>
      <c r="M637" s="206"/>
    </row>
    <row r="638" spans="8:13">
      <c r="H638" s="304"/>
      <c r="L638" s="206"/>
      <c r="M638" s="206"/>
    </row>
    <row r="639" spans="8:13">
      <c r="H639" s="304"/>
      <c r="L639" s="206"/>
      <c r="M639" s="206"/>
    </row>
    <row r="640" spans="8:13">
      <c r="H640" s="304"/>
      <c r="L640" s="206"/>
      <c r="M640" s="206"/>
    </row>
    <row r="641" spans="8:13">
      <c r="H641" s="304"/>
      <c r="L641" s="206"/>
      <c r="M641" s="206"/>
    </row>
    <row r="642" spans="8:13">
      <c r="H642" s="304"/>
      <c r="L642" s="206"/>
      <c r="M642" s="206"/>
    </row>
    <row r="643" spans="8:13">
      <c r="H643" s="304"/>
      <c r="L643" s="206"/>
      <c r="M643" s="206"/>
    </row>
    <row r="644" spans="8:13">
      <c r="H644" s="304"/>
      <c r="L644" s="206"/>
      <c r="M644" s="206"/>
    </row>
    <row r="645" spans="8:13">
      <c r="H645" s="304"/>
      <c r="L645" s="206"/>
      <c r="M645" s="206"/>
    </row>
    <row r="646" spans="8:13">
      <c r="H646" s="304"/>
      <c r="L646" s="206"/>
      <c r="M646" s="206"/>
    </row>
    <row r="647" spans="8:13">
      <c r="H647" s="304"/>
      <c r="L647" s="206"/>
      <c r="M647" s="206"/>
    </row>
    <row r="648" spans="8:13">
      <c r="H648" s="304"/>
      <c r="L648" s="206"/>
      <c r="M648" s="206"/>
    </row>
    <row r="649" spans="8:13">
      <c r="H649" s="304"/>
      <c r="L649" s="206"/>
      <c r="M649" s="206"/>
    </row>
    <row r="650" spans="8:13">
      <c r="H650" s="304"/>
      <c r="L650" s="206"/>
      <c r="M650" s="206"/>
    </row>
    <row r="651" spans="8:13">
      <c r="H651" s="304"/>
      <c r="L651" s="206"/>
      <c r="M651" s="206"/>
    </row>
    <row r="652" spans="8:13">
      <c r="H652" s="304"/>
      <c r="L652" s="206"/>
      <c r="M652" s="206"/>
    </row>
    <row r="653" spans="8:13">
      <c r="H653" s="304"/>
      <c r="L653" s="206"/>
      <c r="M653" s="206"/>
    </row>
    <row r="654" spans="8:13">
      <c r="H654" s="304"/>
      <c r="L654" s="206"/>
      <c r="M654" s="206"/>
    </row>
    <row r="655" spans="8:13">
      <c r="H655" s="304"/>
      <c r="L655" s="206"/>
      <c r="M655" s="206"/>
    </row>
    <row r="656" spans="8:13">
      <c r="H656" s="304"/>
      <c r="L656" s="206"/>
      <c r="M656" s="206"/>
    </row>
    <row r="657" spans="8:13">
      <c r="H657" s="304"/>
      <c r="L657" s="206"/>
      <c r="M657" s="206"/>
    </row>
    <row r="658" spans="8:13">
      <c r="H658" s="304"/>
      <c r="L658" s="206"/>
      <c r="M658" s="206"/>
    </row>
    <row r="659" spans="8:13">
      <c r="H659" s="304"/>
      <c r="L659" s="206"/>
      <c r="M659" s="206"/>
    </row>
    <row r="660" spans="8:13">
      <c r="H660" s="304"/>
      <c r="L660" s="206"/>
      <c r="M660" s="206"/>
    </row>
    <row r="661" spans="8:13">
      <c r="H661" s="304"/>
      <c r="L661" s="206"/>
      <c r="M661" s="206"/>
    </row>
    <row r="662" spans="8:13">
      <c r="H662" s="304"/>
      <c r="L662" s="206"/>
      <c r="M662" s="206"/>
    </row>
    <row r="663" spans="8:13">
      <c r="H663" s="304"/>
      <c r="L663" s="206"/>
      <c r="M663" s="206"/>
    </row>
    <row r="664" spans="8:13">
      <c r="H664" s="304"/>
      <c r="L664" s="206"/>
      <c r="M664" s="206"/>
    </row>
    <row r="665" spans="8:13">
      <c r="H665" s="304"/>
      <c r="L665" s="206"/>
      <c r="M665" s="206"/>
    </row>
    <row r="666" spans="8:13">
      <c r="H666" s="304"/>
      <c r="L666" s="206"/>
      <c r="M666" s="206"/>
    </row>
    <row r="667" spans="8:13">
      <c r="H667" s="304"/>
      <c r="L667" s="206"/>
      <c r="M667" s="206"/>
    </row>
    <row r="668" spans="8:13">
      <c r="H668" s="304"/>
      <c r="L668" s="206"/>
      <c r="M668" s="206"/>
    </row>
    <row r="669" spans="8:13">
      <c r="H669" s="304"/>
      <c r="L669" s="206"/>
      <c r="M669" s="206"/>
    </row>
    <row r="670" spans="8:13">
      <c r="H670" s="304"/>
      <c r="L670" s="206"/>
      <c r="M670" s="206"/>
    </row>
    <row r="671" spans="8:13">
      <c r="H671" s="304"/>
      <c r="L671" s="206"/>
      <c r="M671" s="206"/>
    </row>
    <row r="672" spans="8:13">
      <c r="H672" s="304"/>
      <c r="L672" s="206"/>
      <c r="M672" s="206"/>
    </row>
    <row r="673" spans="8:13">
      <c r="H673" s="304"/>
      <c r="L673" s="206"/>
      <c r="M673" s="206"/>
    </row>
    <row r="674" spans="8:13">
      <c r="H674" s="304"/>
      <c r="L674" s="206"/>
      <c r="M674" s="206"/>
    </row>
    <row r="675" spans="8:13">
      <c r="H675" s="304"/>
      <c r="L675" s="206"/>
      <c r="M675" s="206"/>
    </row>
    <row r="676" spans="8:13">
      <c r="H676" s="304"/>
      <c r="L676" s="206"/>
      <c r="M676" s="206"/>
    </row>
    <row r="677" spans="8:13">
      <c r="H677" s="304"/>
      <c r="L677" s="206"/>
      <c r="M677" s="206"/>
    </row>
    <row r="678" spans="8:13">
      <c r="H678" s="304"/>
      <c r="L678" s="206"/>
      <c r="M678" s="206"/>
    </row>
    <row r="679" spans="8:13">
      <c r="H679" s="304"/>
      <c r="L679" s="206"/>
      <c r="M679" s="206"/>
    </row>
    <row r="680" spans="8:13">
      <c r="H680" s="304"/>
      <c r="L680" s="206"/>
      <c r="M680" s="206"/>
    </row>
    <row r="681" spans="8:13">
      <c r="H681" s="304"/>
      <c r="L681" s="206"/>
      <c r="M681" s="206"/>
    </row>
    <row r="682" spans="8:13">
      <c r="H682" s="304"/>
      <c r="L682" s="206"/>
      <c r="M682" s="206"/>
    </row>
    <row r="683" spans="8:13">
      <c r="H683" s="304"/>
      <c r="L683" s="206"/>
      <c r="M683" s="206"/>
    </row>
    <row r="684" spans="8:13">
      <c r="H684" s="304"/>
      <c r="L684" s="206"/>
      <c r="M684" s="206"/>
    </row>
    <row r="685" spans="8:13">
      <c r="H685" s="304"/>
      <c r="L685" s="206"/>
      <c r="M685" s="206"/>
    </row>
    <row r="686" spans="8:13">
      <c r="H686" s="304"/>
      <c r="L686" s="206"/>
      <c r="M686" s="206"/>
    </row>
    <row r="687" spans="8:13">
      <c r="H687" s="304"/>
      <c r="L687" s="206"/>
      <c r="M687" s="206"/>
    </row>
    <row r="688" spans="8:13">
      <c r="H688" s="304"/>
      <c r="L688" s="206"/>
      <c r="M688" s="206"/>
    </row>
    <row r="689" spans="8:13">
      <c r="H689" s="304"/>
      <c r="L689" s="206"/>
      <c r="M689" s="206"/>
    </row>
    <row r="690" spans="8:13">
      <c r="H690" s="304"/>
      <c r="L690" s="206"/>
      <c r="M690" s="206"/>
    </row>
    <row r="691" spans="8:13">
      <c r="H691" s="304"/>
      <c r="L691" s="206"/>
      <c r="M691" s="206"/>
    </row>
    <row r="692" spans="8:13">
      <c r="H692" s="304"/>
      <c r="L692" s="206"/>
      <c r="M692" s="206"/>
    </row>
    <row r="693" spans="8:13">
      <c r="H693" s="304"/>
      <c r="L693" s="206"/>
      <c r="M693" s="206"/>
    </row>
    <row r="694" spans="8:13">
      <c r="H694" s="304"/>
      <c r="L694" s="206"/>
      <c r="M694" s="206"/>
    </row>
    <row r="695" spans="8:13">
      <c r="H695" s="304"/>
      <c r="L695" s="206"/>
      <c r="M695" s="206"/>
    </row>
    <row r="696" spans="8:13">
      <c r="H696" s="304"/>
      <c r="L696" s="206"/>
      <c r="M696" s="206"/>
    </row>
    <row r="697" spans="8:13">
      <c r="H697" s="304"/>
      <c r="L697" s="206"/>
      <c r="M697" s="206"/>
    </row>
    <row r="698" spans="8:13">
      <c r="H698" s="304"/>
      <c r="L698" s="206"/>
      <c r="M698" s="206"/>
    </row>
    <row r="699" spans="8:13">
      <c r="H699" s="304"/>
      <c r="L699" s="206"/>
      <c r="M699" s="206"/>
    </row>
    <row r="700" spans="8:13">
      <c r="H700" s="304"/>
      <c r="L700" s="206"/>
      <c r="M700" s="206"/>
    </row>
    <row r="701" spans="8:13">
      <c r="H701" s="304"/>
      <c r="L701" s="206"/>
      <c r="M701" s="206"/>
    </row>
    <row r="702" spans="8:13">
      <c r="H702" s="304"/>
      <c r="L702" s="206"/>
      <c r="M702" s="206"/>
    </row>
    <row r="703" spans="8:13">
      <c r="H703" s="304"/>
      <c r="L703" s="206"/>
      <c r="M703" s="206"/>
    </row>
    <row r="704" spans="8:13">
      <c r="H704" s="304"/>
      <c r="L704" s="206"/>
      <c r="M704" s="206"/>
    </row>
    <row r="705" spans="8:13">
      <c r="H705" s="304"/>
      <c r="L705" s="206"/>
      <c r="M705" s="206"/>
    </row>
    <row r="706" spans="8:13">
      <c r="H706" s="304"/>
      <c r="L706" s="206"/>
      <c r="M706" s="206"/>
    </row>
    <row r="707" spans="8:13">
      <c r="H707" s="304"/>
      <c r="L707" s="206"/>
      <c r="M707" s="206"/>
    </row>
    <row r="708" spans="8:13">
      <c r="H708" s="304"/>
      <c r="L708" s="206"/>
      <c r="M708" s="206"/>
    </row>
    <row r="709" spans="8:13">
      <c r="H709" s="304"/>
      <c r="L709" s="206"/>
      <c r="M709" s="206"/>
    </row>
    <row r="710" spans="8:13">
      <c r="H710" s="304"/>
      <c r="L710" s="206"/>
      <c r="M710" s="206"/>
    </row>
    <row r="711" spans="8:13">
      <c r="H711" s="304"/>
      <c r="L711" s="206"/>
      <c r="M711" s="206"/>
    </row>
    <row r="712" spans="8:13">
      <c r="H712" s="304"/>
      <c r="L712" s="206"/>
      <c r="M712" s="206"/>
    </row>
    <row r="713" spans="8:13">
      <c r="H713" s="304"/>
      <c r="L713" s="206"/>
      <c r="M713" s="206"/>
    </row>
    <row r="714" spans="8:13">
      <c r="H714" s="304"/>
      <c r="L714" s="206"/>
      <c r="M714" s="206"/>
    </row>
    <row r="715" spans="8:13">
      <c r="H715" s="304"/>
      <c r="L715" s="206"/>
      <c r="M715" s="206"/>
    </row>
    <row r="716" spans="8:13">
      <c r="H716" s="304"/>
      <c r="L716" s="206"/>
      <c r="M716" s="206"/>
    </row>
    <row r="717" spans="8:13">
      <c r="H717" s="304"/>
      <c r="L717" s="206"/>
      <c r="M717" s="206"/>
    </row>
    <row r="718" spans="8:13">
      <c r="H718" s="304"/>
      <c r="L718" s="206"/>
      <c r="M718" s="206"/>
    </row>
    <row r="719" spans="8:13">
      <c r="H719" s="304"/>
      <c r="L719" s="206"/>
      <c r="M719" s="206"/>
    </row>
    <row r="720" spans="8:13">
      <c r="H720" s="304"/>
      <c r="L720" s="206"/>
      <c r="M720" s="206"/>
    </row>
    <row r="721" spans="8:13">
      <c r="H721" s="304"/>
      <c r="L721" s="206"/>
      <c r="M721" s="206"/>
    </row>
    <row r="722" spans="8:13">
      <c r="H722" s="304"/>
      <c r="L722" s="206"/>
      <c r="M722" s="206"/>
    </row>
    <row r="723" spans="8:13">
      <c r="H723" s="304"/>
      <c r="L723" s="206"/>
      <c r="M723" s="206"/>
    </row>
    <row r="724" spans="8:13">
      <c r="H724" s="304"/>
      <c r="L724" s="206"/>
      <c r="M724" s="206"/>
    </row>
    <row r="725" spans="8:13">
      <c r="H725" s="304"/>
      <c r="L725" s="206"/>
      <c r="M725" s="206"/>
    </row>
    <row r="726" spans="8:13">
      <c r="H726" s="304"/>
      <c r="L726" s="206"/>
      <c r="M726" s="206"/>
    </row>
    <row r="727" spans="8:13">
      <c r="H727" s="304"/>
      <c r="L727" s="206"/>
      <c r="M727" s="206"/>
    </row>
    <row r="728" spans="8:13">
      <c r="H728" s="304"/>
      <c r="L728" s="206"/>
      <c r="M728" s="206"/>
    </row>
    <row r="729" spans="8:13">
      <c r="H729" s="304"/>
      <c r="L729" s="206"/>
      <c r="M729" s="206"/>
    </row>
    <row r="730" spans="8:13">
      <c r="H730" s="304"/>
      <c r="L730" s="206"/>
      <c r="M730" s="206"/>
    </row>
    <row r="731" spans="8:13">
      <c r="H731" s="304"/>
      <c r="L731" s="206"/>
      <c r="M731" s="206"/>
    </row>
    <row r="732" spans="8:13">
      <c r="H732" s="304"/>
      <c r="L732" s="206"/>
      <c r="M732" s="206"/>
    </row>
    <row r="733" spans="8:13">
      <c r="H733" s="304"/>
      <c r="L733" s="206"/>
      <c r="M733" s="206"/>
    </row>
    <row r="734" spans="8:13">
      <c r="H734" s="304"/>
      <c r="L734" s="206"/>
      <c r="M734" s="206"/>
    </row>
    <row r="735" spans="8:13">
      <c r="H735" s="304"/>
      <c r="L735" s="206"/>
      <c r="M735" s="206"/>
    </row>
    <row r="736" spans="8:13">
      <c r="H736" s="304"/>
      <c r="L736" s="206"/>
      <c r="M736" s="206"/>
    </row>
    <row r="737" spans="8:13">
      <c r="H737" s="304"/>
      <c r="L737" s="206"/>
      <c r="M737" s="206"/>
    </row>
    <row r="738" spans="8:13">
      <c r="H738" s="304"/>
      <c r="L738" s="206"/>
      <c r="M738" s="206"/>
    </row>
    <row r="739" spans="8:13">
      <c r="H739" s="304"/>
      <c r="L739" s="206"/>
      <c r="M739" s="206"/>
    </row>
    <row r="740" spans="8:13">
      <c r="H740" s="304"/>
      <c r="L740" s="206"/>
      <c r="M740" s="206"/>
    </row>
    <row r="741" spans="8:13">
      <c r="H741" s="304"/>
      <c r="L741" s="206"/>
      <c r="M741" s="206"/>
    </row>
    <row r="742" spans="8:13">
      <c r="H742" s="304"/>
      <c r="L742" s="206"/>
      <c r="M742" s="206"/>
    </row>
    <row r="743" spans="8:13">
      <c r="H743" s="304"/>
      <c r="L743" s="206"/>
      <c r="M743" s="206"/>
    </row>
    <row r="744" spans="8:13">
      <c r="H744" s="304"/>
      <c r="L744" s="206"/>
      <c r="M744" s="206"/>
    </row>
    <row r="745" spans="8:13">
      <c r="H745" s="304"/>
      <c r="L745" s="206"/>
      <c r="M745" s="206"/>
    </row>
    <row r="746" spans="8:13">
      <c r="H746" s="304"/>
      <c r="L746" s="206"/>
      <c r="M746" s="206"/>
    </row>
    <row r="747" spans="8:13">
      <c r="H747" s="304"/>
      <c r="L747" s="206"/>
      <c r="M747" s="206"/>
    </row>
    <row r="748" spans="8:13">
      <c r="H748" s="304"/>
      <c r="L748" s="206"/>
      <c r="M748" s="206"/>
    </row>
    <row r="749" spans="8:13">
      <c r="H749" s="304"/>
      <c r="L749" s="206"/>
      <c r="M749" s="206"/>
    </row>
    <row r="750" spans="8:13">
      <c r="H750" s="304"/>
      <c r="L750" s="206"/>
      <c r="M750" s="206"/>
    </row>
    <row r="751" spans="8:13">
      <c r="H751" s="304"/>
      <c r="L751" s="206"/>
      <c r="M751" s="206"/>
    </row>
    <row r="752" spans="8:13">
      <c r="H752" s="304"/>
      <c r="L752" s="206"/>
      <c r="M752" s="206"/>
    </row>
    <row r="753" spans="8:13">
      <c r="H753" s="304"/>
      <c r="L753" s="206"/>
      <c r="M753" s="206"/>
    </row>
    <row r="754" spans="8:13">
      <c r="H754" s="304"/>
      <c r="L754" s="206"/>
      <c r="M754" s="206"/>
    </row>
    <row r="755" spans="8:13">
      <c r="H755" s="304"/>
      <c r="L755" s="206"/>
      <c r="M755" s="206"/>
    </row>
    <row r="756" spans="8:13">
      <c r="H756" s="304"/>
      <c r="L756" s="206"/>
      <c r="M756" s="206"/>
    </row>
    <row r="757" spans="8:13">
      <c r="H757" s="304"/>
      <c r="L757" s="206"/>
      <c r="M757" s="206"/>
    </row>
    <row r="758" spans="8:13">
      <c r="H758" s="304"/>
      <c r="L758" s="206"/>
      <c r="M758" s="206"/>
    </row>
    <row r="759" spans="8:13">
      <c r="H759" s="304"/>
      <c r="L759" s="206"/>
      <c r="M759" s="206"/>
    </row>
    <row r="760" spans="8:13">
      <c r="H760" s="304"/>
      <c r="L760" s="206"/>
      <c r="M760" s="206"/>
    </row>
    <row r="761" spans="8:13">
      <c r="H761" s="304"/>
      <c r="L761" s="206"/>
      <c r="M761" s="206"/>
    </row>
    <row r="762" spans="8:13">
      <c r="H762" s="304"/>
      <c r="L762" s="206"/>
      <c r="M762" s="206"/>
    </row>
    <row r="763" spans="8:13">
      <c r="H763" s="304"/>
      <c r="L763" s="206"/>
      <c r="M763" s="206"/>
    </row>
    <row r="764" spans="8:13">
      <c r="H764" s="304"/>
      <c r="L764" s="206"/>
      <c r="M764" s="206"/>
    </row>
    <row r="765" spans="8:13">
      <c r="H765" s="304"/>
      <c r="L765" s="206"/>
      <c r="M765" s="206"/>
    </row>
    <row r="766" spans="8:13">
      <c r="H766" s="304"/>
      <c r="L766" s="206"/>
      <c r="M766" s="206"/>
    </row>
    <row r="767" spans="8:13">
      <c r="H767" s="304"/>
      <c r="L767" s="206"/>
      <c r="M767" s="206"/>
    </row>
    <row r="768" spans="8:13">
      <c r="H768" s="304"/>
      <c r="L768" s="206"/>
      <c r="M768" s="206"/>
    </row>
    <row r="769" spans="8:13">
      <c r="H769" s="304"/>
      <c r="L769" s="206"/>
      <c r="M769" s="206"/>
    </row>
    <row r="770" spans="8:13">
      <c r="H770" s="304"/>
      <c r="L770" s="206"/>
      <c r="M770" s="206"/>
    </row>
    <row r="771" spans="8:13">
      <c r="H771" s="304"/>
      <c r="L771" s="206"/>
      <c r="M771" s="206"/>
    </row>
    <row r="772" spans="8:13">
      <c r="H772" s="304"/>
      <c r="L772" s="206"/>
      <c r="M772" s="206"/>
    </row>
    <row r="773" spans="8:13">
      <c r="H773" s="304"/>
      <c r="L773" s="206"/>
      <c r="M773" s="206"/>
    </row>
    <row r="774" spans="8:13">
      <c r="H774" s="304"/>
      <c r="L774" s="206"/>
      <c r="M774" s="206"/>
    </row>
    <row r="775" spans="8:13">
      <c r="H775" s="304"/>
      <c r="L775" s="206"/>
      <c r="M775" s="206"/>
    </row>
    <row r="776" spans="8:13">
      <c r="H776" s="304"/>
      <c r="L776" s="206"/>
      <c r="M776" s="206"/>
    </row>
    <row r="777" spans="8:13">
      <c r="H777" s="304"/>
      <c r="L777" s="206"/>
      <c r="M777" s="206"/>
    </row>
    <row r="778" spans="8:13">
      <c r="H778" s="304"/>
      <c r="L778" s="206"/>
      <c r="M778" s="206"/>
    </row>
    <row r="779" spans="8:13">
      <c r="H779" s="304"/>
      <c r="L779" s="206"/>
      <c r="M779" s="206"/>
    </row>
    <row r="780" spans="8:13">
      <c r="H780" s="304"/>
      <c r="L780" s="206"/>
      <c r="M780" s="206"/>
    </row>
    <row r="781" spans="8:13">
      <c r="H781" s="304"/>
      <c r="L781" s="206"/>
      <c r="M781" s="206"/>
    </row>
    <row r="782" spans="8:13">
      <c r="H782" s="304"/>
      <c r="L782" s="206"/>
      <c r="M782" s="206"/>
    </row>
    <row r="783" spans="8:13">
      <c r="H783" s="304"/>
      <c r="L783" s="206"/>
      <c r="M783" s="206"/>
    </row>
    <row r="784" spans="8:13">
      <c r="H784" s="304"/>
      <c r="L784" s="206"/>
      <c r="M784" s="206"/>
    </row>
    <row r="785" spans="8:13">
      <c r="H785" s="304"/>
      <c r="L785" s="206"/>
      <c r="M785" s="206"/>
    </row>
    <row r="786" spans="8:13">
      <c r="H786" s="304"/>
      <c r="L786" s="206"/>
      <c r="M786" s="206"/>
    </row>
    <row r="787" spans="8:13">
      <c r="H787" s="304"/>
      <c r="L787" s="206"/>
      <c r="M787" s="206"/>
    </row>
    <row r="788" spans="8:13">
      <c r="H788" s="304"/>
      <c r="L788" s="206"/>
      <c r="M788" s="206"/>
    </row>
    <row r="789" spans="8:13">
      <c r="H789" s="304"/>
      <c r="L789" s="206"/>
      <c r="M789" s="206"/>
    </row>
    <row r="790" spans="8:13">
      <c r="H790" s="304"/>
      <c r="L790" s="206"/>
      <c r="M790" s="206"/>
    </row>
    <row r="791" spans="8:13">
      <c r="H791" s="304"/>
      <c r="L791" s="206"/>
      <c r="M791" s="206"/>
    </row>
    <row r="792" spans="8:13">
      <c r="H792" s="304"/>
      <c r="L792" s="206"/>
      <c r="M792" s="206"/>
    </row>
    <row r="793" spans="8:13">
      <c r="H793" s="304"/>
      <c r="L793" s="206"/>
      <c r="M793" s="206"/>
    </row>
    <row r="794" spans="8:13">
      <c r="H794" s="304"/>
      <c r="L794" s="206"/>
      <c r="M794" s="206"/>
    </row>
    <row r="795" spans="8:13">
      <c r="H795" s="304"/>
      <c r="L795" s="206"/>
      <c r="M795" s="206"/>
    </row>
    <row r="796" spans="8:13">
      <c r="H796" s="304"/>
      <c r="L796" s="206"/>
      <c r="M796" s="206"/>
    </row>
    <row r="797" spans="8:13">
      <c r="H797" s="304"/>
      <c r="L797" s="206"/>
      <c r="M797" s="206"/>
    </row>
    <row r="798" spans="8:13">
      <c r="H798" s="304"/>
      <c r="L798" s="206"/>
      <c r="M798" s="206"/>
    </row>
    <row r="799" spans="8:13">
      <c r="H799" s="304"/>
      <c r="L799" s="206"/>
      <c r="M799" s="206"/>
    </row>
    <row r="800" spans="8:13">
      <c r="H800" s="304"/>
      <c r="L800" s="206"/>
      <c r="M800" s="206"/>
    </row>
    <row r="801" spans="8:13">
      <c r="H801" s="304"/>
      <c r="L801" s="206"/>
      <c r="M801" s="206"/>
    </row>
    <row r="802" spans="8:13">
      <c r="H802" s="304"/>
      <c r="L802" s="206"/>
      <c r="M802" s="206"/>
    </row>
    <row r="803" spans="8:13">
      <c r="H803" s="304"/>
      <c r="L803" s="206"/>
      <c r="M803" s="206"/>
    </row>
    <row r="804" spans="8:13">
      <c r="H804" s="304"/>
      <c r="L804" s="206"/>
      <c r="M804" s="206"/>
    </row>
    <row r="805" spans="8:13">
      <c r="H805" s="304"/>
      <c r="L805" s="206"/>
      <c r="M805" s="206"/>
    </row>
    <row r="806" spans="8:13">
      <c r="H806" s="304"/>
      <c r="L806" s="206"/>
      <c r="M806" s="206"/>
    </row>
    <row r="807" spans="8:13">
      <c r="H807" s="304"/>
      <c r="L807" s="206"/>
      <c r="M807" s="206"/>
    </row>
    <row r="808" spans="8:13">
      <c r="H808" s="304"/>
      <c r="L808" s="206"/>
      <c r="M808" s="206"/>
    </row>
    <row r="809" spans="8:13">
      <c r="H809" s="304"/>
      <c r="L809" s="206"/>
      <c r="M809" s="206"/>
    </row>
    <row r="810" spans="8:13">
      <c r="H810" s="304"/>
      <c r="L810" s="206"/>
      <c r="M810" s="206"/>
    </row>
    <row r="811" spans="8:13">
      <c r="H811" s="304"/>
      <c r="L811" s="206"/>
      <c r="M811" s="206"/>
    </row>
    <row r="812" spans="8:13">
      <c r="H812" s="304"/>
      <c r="L812" s="206"/>
      <c r="M812" s="206"/>
    </row>
    <row r="813" spans="8:13">
      <c r="H813" s="304"/>
      <c r="L813" s="206"/>
      <c r="M813" s="206"/>
    </row>
    <row r="814" spans="8:13">
      <c r="H814" s="304"/>
      <c r="L814" s="206"/>
      <c r="M814" s="206"/>
    </row>
    <row r="815" spans="8:13">
      <c r="H815" s="304"/>
      <c r="L815" s="206"/>
      <c r="M815" s="206"/>
    </row>
    <row r="816" spans="8:13">
      <c r="H816" s="304"/>
      <c r="L816" s="206"/>
      <c r="M816" s="206"/>
    </row>
    <row r="817" spans="8:13">
      <c r="H817" s="304"/>
      <c r="L817" s="206"/>
      <c r="M817" s="206"/>
    </row>
    <row r="818" spans="8:13">
      <c r="H818" s="304"/>
      <c r="L818" s="206"/>
      <c r="M818" s="206"/>
    </row>
    <row r="819" spans="8:13">
      <c r="H819" s="304"/>
      <c r="L819" s="206"/>
      <c r="M819" s="206"/>
    </row>
    <row r="820" spans="8:13">
      <c r="H820" s="304"/>
      <c r="L820" s="206"/>
      <c r="M820" s="206"/>
    </row>
    <row r="821" spans="8:13">
      <c r="H821" s="304"/>
      <c r="L821" s="206"/>
      <c r="M821" s="206"/>
    </row>
    <row r="822" spans="8:13">
      <c r="H822" s="304"/>
      <c r="L822" s="206"/>
      <c r="M822" s="206"/>
    </row>
    <row r="823" spans="8:13">
      <c r="H823" s="304"/>
      <c r="L823" s="206"/>
      <c r="M823" s="206"/>
    </row>
    <row r="824" spans="8:13">
      <c r="H824" s="304"/>
      <c r="L824" s="206"/>
      <c r="M824" s="206"/>
    </row>
    <row r="825" spans="8:13">
      <c r="H825" s="304"/>
      <c r="L825" s="206"/>
      <c r="M825" s="206"/>
    </row>
    <row r="826" spans="8:13">
      <c r="H826" s="304"/>
      <c r="L826" s="206"/>
      <c r="M826" s="206"/>
    </row>
    <row r="827" spans="8:13">
      <c r="H827" s="304"/>
      <c r="L827" s="206"/>
      <c r="M827" s="206"/>
    </row>
    <row r="828" spans="8:13">
      <c r="H828" s="304"/>
      <c r="L828" s="206"/>
      <c r="M828" s="206"/>
    </row>
    <row r="829" spans="8:13">
      <c r="H829" s="304"/>
      <c r="L829" s="206"/>
      <c r="M829" s="206"/>
    </row>
    <row r="830" spans="8:13">
      <c r="H830" s="304"/>
      <c r="L830" s="206"/>
      <c r="M830" s="206"/>
    </row>
    <row r="831" spans="8:13">
      <c r="H831" s="304"/>
      <c r="L831" s="206"/>
      <c r="M831" s="206"/>
    </row>
    <row r="832" spans="8:13">
      <c r="H832" s="304"/>
      <c r="L832" s="206"/>
      <c r="M832" s="206"/>
    </row>
    <row r="833" spans="8:13">
      <c r="H833" s="304"/>
      <c r="L833" s="206"/>
      <c r="M833" s="206"/>
    </row>
    <row r="834" spans="8:13">
      <c r="H834" s="304"/>
      <c r="L834" s="206"/>
      <c r="M834" s="206"/>
    </row>
    <row r="835" spans="8:13">
      <c r="H835" s="304"/>
      <c r="L835" s="206"/>
      <c r="M835" s="206"/>
    </row>
    <row r="836" spans="8:13">
      <c r="H836" s="304"/>
      <c r="L836" s="206"/>
      <c r="M836" s="206"/>
    </row>
    <row r="837" spans="8:13">
      <c r="H837" s="304"/>
      <c r="L837" s="206"/>
      <c r="M837" s="206"/>
    </row>
    <row r="838" spans="8:13">
      <c r="H838" s="304"/>
      <c r="L838" s="206"/>
      <c r="M838" s="206"/>
    </row>
    <row r="839" spans="8:13">
      <c r="H839" s="304"/>
      <c r="L839" s="206"/>
      <c r="M839" s="206"/>
    </row>
    <row r="840" spans="8:13">
      <c r="H840" s="304"/>
      <c r="L840" s="206"/>
      <c r="M840" s="206"/>
    </row>
    <row r="841" spans="8:13">
      <c r="H841" s="304"/>
      <c r="L841" s="206"/>
      <c r="M841" s="206"/>
    </row>
    <row r="842" spans="8:13">
      <c r="H842" s="304"/>
      <c r="L842" s="206"/>
      <c r="M842" s="206"/>
    </row>
    <row r="843" spans="8:13">
      <c r="H843" s="304"/>
      <c r="L843" s="206"/>
      <c r="M843" s="206"/>
    </row>
    <row r="844" spans="8:13">
      <c r="H844" s="304"/>
      <c r="L844" s="206"/>
      <c r="M844" s="206"/>
    </row>
    <row r="845" spans="8:13">
      <c r="H845" s="304"/>
      <c r="L845" s="206"/>
      <c r="M845" s="206"/>
    </row>
    <row r="846" spans="8:13">
      <c r="H846" s="304"/>
      <c r="L846" s="206"/>
      <c r="M846" s="206"/>
    </row>
    <row r="847" spans="8:13">
      <c r="H847" s="304"/>
      <c r="L847" s="206"/>
      <c r="M847" s="206"/>
    </row>
    <row r="848" spans="8:13">
      <c r="H848" s="304"/>
      <c r="L848" s="206"/>
      <c r="M848" s="206"/>
    </row>
    <row r="849" spans="8:13">
      <c r="H849" s="304"/>
      <c r="L849" s="206"/>
      <c r="M849" s="206"/>
    </row>
    <row r="850" spans="8:13">
      <c r="H850" s="304"/>
      <c r="L850" s="206"/>
      <c r="M850" s="206"/>
    </row>
    <row r="851" spans="8:13">
      <c r="H851" s="304"/>
      <c r="L851" s="206"/>
      <c r="M851" s="206"/>
    </row>
    <row r="852" spans="8:13">
      <c r="H852" s="304"/>
      <c r="L852" s="206"/>
      <c r="M852" s="206"/>
    </row>
    <row r="853" spans="8:13">
      <c r="H853" s="304"/>
      <c r="L853" s="206"/>
      <c r="M853" s="206"/>
    </row>
    <row r="854" spans="8:13">
      <c r="H854" s="304"/>
      <c r="L854" s="206"/>
      <c r="M854" s="206"/>
    </row>
    <row r="855" spans="8:13">
      <c r="H855" s="304"/>
      <c r="L855" s="206"/>
      <c r="M855" s="206"/>
    </row>
    <row r="856" spans="8:13">
      <c r="H856" s="304"/>
      <c r="L856" s="206"/>
      <c r="M856" s="206"/>
    </row>
    <row r="857" spans="8:13">
      <c r="H857" s="304"/>
      <c r="L857" s="206"/>
      <c r="M857" s="206"/>
    </row>
    <row r="858" spans="8:13">
      <c r="H858" s="304"/>
      <c r="L858" s="206"/>
      <c r="M858" s="206"/>
    </row>
    <row r="859" spans="8:13">
      <c r="H859" s="304"/>
      <c r="L859" s="206"/>
      <c r="M859" s="206"/>
    </row>
    <row r="860" spans="8:13">
      <c r="H860" s="304"/>
      <c r="L860" s="206"/>
      <c r="M860" s="206"/>
    </row>
    <row r="861" spans="8:13">
      <c r="H861" s="304"/>
      <c r="L861" s="206"/>
      <c r="M861" s="206"/>
    </row>
    <row r="862" spans="8:13">
      <c r="H862" s="304"/>
      <c r="L862" s="206"/>
      <c r="M862" s="206"/>
    </row>
    <row r="863" spans="8:13">
      <c r="H863" s="304"/>
      <c r="L863" s="206"/>
      <c r="M863" s="206"/>
    </row>
    <row r="864" spans="8:13">
      <c r="H864" s="304"/>
      <c r="L864" s="206"/>
      <c r="M864" s="206"/>
    </row>
    <row r="865" spans="8:13">
      <c r="H865" s="304"/>
      <c r="L865" s="206"/>
      <c r="M865" s="206"/>
    </row>
    <row r="866" spans="8:13">
      <c r="H866" s="304"/>
      <c r="L866" s="206"/>
      <c r="M866" s="206"/>
    </row>
    <row r="867" spans="8:13">
      <c r="H867" s="304"/>
      <c r="L867" s="206"/>
      <c r="M867" s="206"/>
    </row>
    <row r="868" spans="8:13">
      <c r="H868" s="304"/>
      <c r="L868" s="206"/>
      <c r="M868" s="206"/>
    </row>
    <row r="869" spans="8:13">
      <c r="H869" s="304"/>
      <c r="L869" s="206"/>
      <c r="M869" s="206"/>
    </row>
    <row r="870" spans="8:13">
      <c r="H870" s="304"/>
      <c r="L870" s="206"/>
      <c r="M870" s="206"/>
    </row>
    <row r="871" spans="8:13">
      <c r="H871" s="304"/>
      <c r="L871" s="206"/>
      <c r="M871" s="206"/>
    </row>
    <row r="872" spans="8:13">
      <c r="H872" s="304"/>
      <c r="L872" s="206"/>
      <c r="M872" s="206"/>
    </row>
    <row r="873" spans="8:13">
      <c r="H873" s="304"/>
      <c r="L873" s="206"/>
      <c r="M873" s="206"/>
    </row>
    <row r="874" spans="8:13">
      <c r="H874" s="304"/>
      <c r="L874" s="206"/>
      <c r="M874" s="206"/>
    </row>
    <row r="875" spans="8:13">
      <c r="H875" s="304"/>
      <c r="L875" s="206"/>
      <c r="M875" s="206"/>
    </row>
    <row r="876" spans="8:13">
      <c r="H876" s="304"/>
      <c r="L876" s="206"/>
      <c r="M876" s="206"/>
    </row>
    <row r="877" spans="8:13">
      <c r="H877" s="304"/>
      <c r="L877" s="206"/>
      <c r="M877" s="206"/>
    </row>
    <row r="878" spans="8:13">
      <c r="H878" s="304"/>
      <c r="L878" s="206"/>
      <c r="M878" s="206"/>
    </row>
    <row r="879" spans="8:13">
      <c r="H879" s="304"/>
      <c r="L879" s="206"/>
      <c r="M879" s="206"/>
    </row>
    <row r="880" spans="8:13">
      <c r="H880" s="304"/>
      <c r="L880" s="206"/>
      <c r="M880" s="206"/>
    </row>
    <row r="881" spans="8:13">
      <c r="H881" s="304"/>
      <c r="L881" s="206"/>
      <c r="M881" s="206"/>
    </row>
    <row r="882" spans="8:13">
      <c r="H882" s="304"/>
      <c r="L882" s="206"/>
      <c r="M882" s="206"/>
    </row>
    <row r="883" spans="8:13">
      <c r="H883" s="304"/>
      <c r="L883" s="206"/>
      <c r="M883" s="206"/>
    </row>
    <row r="884" spans="8:13">
      <c r="H884" s="304"/>
      <c r="L884" s="206"/>
      <c r="M884" s="206"/>
    </row>
    <row r="885" spans="8:13">
      <c r="H885" s="304"/>
      <c r="L885" s="206"/>
      <c r="M885" s="206"/>
    </row>
    <row r="886" spans="8:13">
      <c r="H886" s="304"/>
      <c r="L886" s="206"/>
      <c r="M886" s="206"/>
    </row>
    <row r="887" spans="8:13">
      <c r="H887" s="304"/>
      <c r="L887" s="206"/>
      <c r="M887" s="206"/>
    </row>
    <row r="888" spans="8:13">
      <c r="H888" s="304"/>
      <c r="L888" s="206"/>
      <c r="M888" s="206"/>
    </row>
    <row r="889" spans="8:13">
      <c r="H889" s="304"/>
      <c r="L889" s="206"/>
      <c r="M889" s="206"/>
    </row>
    <row r="890" spans="8:13">
      <c r="H890" s="304"/>
      <c r="L890" s="206"/>
      <c r="M890" s="206"/>
    </row>
    <row r="891" spans="8:13">
      <c r="H891" s="304"/>
      <c r="L891" s="206"/>
      <c r="M891" s="206"/>
    </row>
    <row r="892" spans="8:13">
      <c r="H892" s="304"/>
      <c r="L892" s="206"/>
      <c r="M892" s="206"/>
    </row>
    <row r="893" spans="8:13">
      <c r="H893" s="304"/>
      <c r="L893" s="206"/>
      <c r="M893" s="206"/>
    </row>
    <row r="894" spans="8:13">
      <c r="H894" s="304"/>
      <c r="L894" s="206"/>
      <c r="M894" s="206"/>
    </row>
    <row r="895" spans="8:13">
      <c r="H895" s="304"/>
      <c r="L895" s="206"/>
      <c r="M895" s="206"/>
    </row>
    <row r="896" spans="8:13">
      <c r="H896" s="304"/>
      <c r="L896" s="206"/>
      <c r="M896" s="206"/>
    </row>
    <row r="897" spans="8:13">
      <c r="H897" s="304"/>
      <c r="L897" s="206"/>
      <c r="M897" s="206"/>
    </row>
    <row r="898" spans="8:13">
      <c r="H898" s="304"/>
      <c r="L898" s="206"/>
      <c r="M898" s="206"/>
    </row>
    <row r="899" spans="8:13">
      <c r="H899" s="304"/>
      <c r="L899" s="206"/>
      <c r="M899" s="206"/>
    </row>
    <row r="900" spans="8:13">
      <c r="H900" s="304"/>
      <c r="L900" s="206"/>
      <c r="M900" s="206"/>
    </row>
    <row r="901" spans="8:13">
      <c r="H901" s="304"/>
      <c r="L901" s="206"/>
      <c r="M901" s="206"/>
    </row>
    <row r="902" spans="8:13">
      <c r="H902" s="304"/>
      <c r="L902" s="206"/>
      <c r="M902" s="206"/>
    </row>
    <row r="903" spans="8:13">
      <c r="H903" s="304"/>
      <c r="L903" s="206"/>
      <c r="M903" s="206"/>
    </row>
    <row r="904" spans="8:13">
      <c r="H904" s="304"/>
      <c r="L904" s="206"/>
      <c r="M904" s="206"/>
    </row>
    <row r="905" spans="8:13">
      <c r="H905" s="304"/>
      <c r="L905" s="206"/>
      <c r="M905" s="206"/>
    </row>
    <row r="906" spans="8:13">
      <c r="H906" s="304"/>
      <c r="L906" s="206"/>
      <c r="M906" s="206"/>
    </row>
    <row r="907" spans="8:13">
      <c r="H907" s="304"/>
      <c r="L907" s="206"/>
      <c r="M907" s="206"/>
    </row>
    <row r="908" spans="8:13">
      <c r="H908" s="304"/>
      <c r="L908" s="206"/>
      <c r="M908" s="206"/>
    </row>
    <row r="909" spans="8:13">
      <c r="H909" s="304"/>
      <c r="L909" s="206"/>
      <c r="M909" s="206"/>
    </row>
    <row r="910" spans="8:13">
      <c r="H910" s="304"/>
      <c r="L910" s="206"/>
      <c r="M910" s="206"/>
    </row>
    <row r="911" spans="8:13">
      <c r="H911" s="304"/>
      <c r="L911" s="206"/>
      <c r="M911" s="206"/>
    </row>
    <row r="912" spans="8:13">
      <c r="H912" s="304"/>
      <c r="L912" s="206"/>
      <c r="M912" s="206"/>
    </row>
    <row r="913" spans="8:13">
      <c r="H913" s="304"/>
      <c r="L913" s="206"/>
      <c r="M913" s="206"/>
    </row>
    <row r="914" spans="8:13">
      <c r="H914" s="304"/>
      <c r="L914" s="206"/>
      <c r="M914" s="206"/>
    </row>
    <row r="915" spans="8:13">
      <c r="H915" s="304"/>
      <c r="L915" s="206"/>
      <c r="M915" s="206"/>
    </row>
    <row r="916" spans="8:13">
      <c r="H916" s="304"/>
      <c r="L916" s="206"/>
      <c r="M916" s="206"/>
    </row>
    <row r="917" spans="8:13">
      <c r="H917" s="304"/>
      <c r="L917" s="206"/>
      <c r="M917" s="206"/>
    </row>
    <row r="918" spans="8:13">
      <c r="H918" s="304"/>
      <c r="L918" s="206"/>
      <c r="M918" s="206"/>
    </row>
    <row r="919" spans="8:13">
      <c r="H919" s="304"/>
      <c r="L919" s="206"/>
      <c r="M919" s="206"/>
    </row>
    <row r="920" spans="8:13">
      <c r="H920" s="304"/>
      <c r="L920" s="206"/>
      <c r="M920" s="206"/>
    </row>
    <row r="921" spans="8:13">
      <c r="H921" s="304"/>
      <c r="L921" s="206"/>
      <c r="M921" s="206"/>
    </row>
    <row r="922" spans="8:13">
      <c r="H922" s="304"/>
      <c r="L922" s="206"/>
      <c r="M922" s="206"/>
    </row>
    <row r="923" spans="8:13">
      <c r="H923" s="304"/>
      <c r="L923" s="206"/>
      <c r="M923" s="206"/>
    </row>
    <row r="924" spans="8:13">
      <c r="H924" s="304"/>
      <c r="L924" s="206"/>
      <c r="M924" s="206"/>
    </row>
    <row r="925" spans="8:13">
      <c r="H925" s="304"/>
      <c r="L925" s="206"/>
      <c r="M925" s="206"/>
    </row>
    <row r="926" spans="8:13">
      <c r="H926" s="304"/>
      <c r="L926" s="206"/>
      <c r="M926" s="206"/>
    </row>
    <row r="927" spans="8:13">
      <c r="H927" s="304"/>
      <c r="L927" s="206"/>
      <c r="M927" s="206"/>
    </row>
    <row r="928" spans="8:13">
      <c r="H928" s="304"/>
      <c r="L928" s="206"/>
      <c r="M928" s="206"/>
    </row>
    <row r="929" spans="8:13">
      <c r="H929" s="304"/>
      <c r="L929" s="206"/>
      <c r="M929" s="206"/>
    </row>
    <row r="930" spans="8:13">
      <c r="H930" s="304"/>
      <c r="L930" s="206"/>
      <c r="M930" s="206"/>
    </row>
    <row r="931" spans="8:13">
      <c r="H931" s="304"/>
      <c r="L931" s="206"/>
      <c r="M931" s="206"/>
    </row>
    <row r="932" spans="8:13">
      <c r="H932" s="304"/>
      <c r="L932" s="206"/>
      <c r="M932" s="206"/>
    </row>
    <row r="933" spans="8:13">
      <c r="H933" s="304"/>
      <c r="L933" s="206"/>
      <c r="M933" s="206"/>
    </row>
    <row r="934" spans="8:13">
      <c r="H934" s="304"/>
      <c r="L934" s="206"/>
      <c r="M934" s="206"/>
    </row>
    <row r="935" spans="8:13">
      <c r="H935" s="304"/>
      <c r="L935" s="206"/>
      <c r="M935" s="206"/>
    </row>
    <row r="936" spans="8:13">
      <c r="H936" s="304"/>
      <c r="L936" s="206"/>
      <c r="M936" s="206"/>
    </row>
    <row r="937" spans="8:13">
      <c r="H937" s="304"/>
      <c r="L937" s="206"/>
      <c r="M937" s="206"/>
    </row>
    <row r="938" spans="8:13">
      <c r="H938" s="304"/>
      <c r="L938" s="206"/>
      <c r="M938" s="206"/>
    </row>
    <row r="939" spans="8:13">
      <c r="H939" s="304"/>
      <c r="L939" s="206"/>
      <c r="M939" s="206"/>
    </row>
    <row r="940" spans="8:13">
      <c r="H940" s="304"/>
      <c r="L940" s="206"/>
      <c r="M940" s="206"/>
    </row>
    <row r="941" spans="8:13">
      <c r="H941" s="304"/>
      <c r="L941" s="206"/>
      <c r="M941" s="206"/>
    </row>
    <row r="942" spans="8:13">
      <c r="H942" s="304"/>
      <c r="L942" s="206"/>
      <c r="M942" s="206"/>
    </row>
    <row r="943" spans="8:13">
      <c r="H943" s="304"/>
      <c r="L943" s="206"/>
      <c r="M943" s="206"/>
    </row>
    <row r="944" spans="8:13">
      <c r="H944" s="304"/>
      <c r="L944" s="206"/>
      <c r="M944" s="206"/>
    </row>
    <row r="945" spans="8:13">
      <c r="H945" s="304"/>
      <c r="L945" s="206"/>
      <c r="M945" s="206"/>
    </row>
    <row r="946" spans="8:13">
      <c r="H946" s="304"/>
      <c r="L946" s="206"/>
      <c r="M946" s="206"/>
    </row>
    <row r="947" spans="8:13">
      <c r="H947" s="304"/>
      <c r="L947" s="206"/>
      <c r="M947" s="206"/>
    </row>
    <row r="948" spans="8:13">
      <c r="H948" s="304"/>
      <c r="L948" s="206"/>
      <c r="M948" s="206"/>
    </row>
    <row r="949" spans="8:13">
      <c r="H949" s="304"/>
      <c r="L949" s="206"/>
      <c r="M949" s="206"/>
    </row>
    <row r="950" spans="8:13">
      <c r="H950" s="304"/>
      <c r="L950" s="206"/>
      <c r="M950" s="206"/>
    </row>
    <row r="951" spans="8:13">
      <c r="H951" s="304"/>
      <c r="L951" s="206"/>
      <c r="M951" s="206"/>
    </row>
    <row r="952" spans="8:13">
      <c r="H952" s="304"/>
      <c r="L952" s="206"/>
      <c r="M952" s="206"/>
    </row>
    <row r="953" spans="8:13">
      <c r="H953" s="304"/>
      <c r="L953" s="206"/>
      <c r="M953" s="206"/>
    </row>
    <row r="954" spans="8:13">
      <c r="H954" s="304"/>
      <c r="L954" s="206"/>
      <c r="M954" s="206"/>
    </row>
    <row r="955" spans="8:13">
      <c r="H955" s="304"/>
      <c r="L955" s="206"/>
      <c r="M955" s="206"/>
    </row>
    <row r="956" spans="8:13">
      <c r="H956" s="304"/>
      <c r="L956" s="206"/>
      <c r="M956" s="206"/>
    </row>
    <row r="957" spans="8:13">
      <c r="H957" s="304"/>
      <c r="L957" s="206"/>
      <c r="M957" s="206"/>
    </row>
    <row r="958" spans="8:13">
      <c r="H958" s="304"/>
      <c r="L958" s="206"/>
      <c r="M958" s="206"/>
    </row>
    <row r="959" spans="8:13">
      <c r="H959" s="304"/>
      <c r="L959" s="206"/>
      <c r="M959" s="206"/>
    </row>
    <row r="960" spans="8:13">
      <c r="H960" s="304"/>
      <c r="L960" s="206"/>
      <c r="M960" s="206"/>
    </row>
    <row r="961" spans="8:13">
      <c r="H961" s="304"/>
      <c r="L961" s="206"/>
      <c r="M961" s="206"/>
    </row>
    <row r="962" spans="8:13">
      <c r="H962" s="304"/>
      <c r="L962" s="206"/>
      <c r="M962" s="206"/>
    </row>
    <row r="963" spans="8:13">
      <c r="H963" s="304"/>
      <c r="L963" s="206"/>
      <c r="M963" s="206"/>
    </row>
    <row r="964" spans="8:13">
      <c r="H964" s="304"/>
      <c r="L964" s="206"/>
      <c r="M964" s="206"/>
    </row>
    <row r="965" spans="8:13">
      <c r="H965" s="304"/>
      <c r="L965" s="206"/>
      <c r="M965" s="206"/>
    </row>
    <row r="966" spans="8:13">
      <c r="H966" s="304"/>
      <c r="L966" s="206"/>
      <c r="M966" s="206"/>
    </row>
    <row r="967" spans="8:13">
      <c r="H967" s="304"/>
      <c r="L967" s="206"/>
      <c r="M967" s="206"/>
    </row>
    <row r="968" spans="8:13">
      <c r="H968" s="304"/>
      <c r="L968" s="206"/>
      <c r="M968" s="206"/>
    </row>
    <row r="969" spans="8:13">
      <c r="H969" s="304"/>
      <c r="L969" s="206"/>
      <c r="M969" s="206"/>
    </row>
    <row r="970" spans="8:13">
      <c r="H970" s="304"/>
      <c r="L970" s="206"/>
      <c r="M970" s="206"/>
    </row>
    <row r="971" spans="8:13">
      <c r="H971" s="304"/>
      <c r="L971" s="206"/>
      <c r="M971" s="206"/>
    </row>
    <row r="972" spans="8:13">
      <c r="H972" s="304"/>
      <c r="L972" s="206"/>
      <c r="M972" s="206"/>
    </row>
    <row r="973" spans="8:13">
      <c r="H973" s="304"/>
      <c r="L973" s="206"/>
      <c r="M973" s="206"/>
    </row>
    <row r="974" spans="8:13">
      <c r="H974" s="304"/>
      <c r="L974" s="206"/>
      <c r="M974" s="206"/>
    </row>
    <row r="975" spans="8:13">
      <c r="H975" s="304"/>
      <c r="L975" s="206"/>
      <c r="M975" s="206"/>
    </row>
    <row r="976" spans="8:13">
      <c r="H976" s="304"/>
      <c r="L976" s="206"/>
      <c r="M976" s="206"/>
    </row>
    <row r="977" spans="8:13">
      <c r="H977" s="304"/>
      <c r="L977" s="206"/>
      <c r="M977" s="206"/>
    </row>
    <row r="978" spans="8:13">
      <c r="H978" s="304"/>
      <c r="L978" s="206"/>
      <c r="M978" s="206"/>
    </row>
    <row r="979" spans="8:13">
      <c r="H979" s="304"/>
      <c r="L979" s="206"/>
      <c r="M979" s="206"/>
    </row>
    <row r="980" spans="8:13">
      <c r="H980" s="304"/>
      <c r="L980" s="206"/>
      <c r="M980" s="206"/>
    </row>
    <row r="981" spans="8:13">
      <c r="H981" s="304"/>
      <c r="L981" s="206"/>
      <c r="M981" s="206"/>
    </row>
    <row r="982" spans="8:13">
      <c r="H982" s="304"/>
      <c r="L982" s="206"/>
      <c r="M982" s="206"/>
    </row>
    <row r="983" spans="8:13">
      <c r="H983" s="304"/>
      <c r="L983" s="206"/>
      <c r="M983" s="206"/>
    </row>
    <row r="984" spans="8:13">
      <c r="H984" s="304"/>
      <c r="L984" s="206"/>
      <c r="M984" s="206"/>
    </row>
    <row r="985" spans="8:13">
      <c r="H985" s="304"/>
      <c r="L985" s="206"/>
      <c r="M985" s="206"/>
    </row>
    <row r="986" spans="8:13">
      <c r="H986" s="304"/>
      <c r="L986" s="206"/>
      <c r="M986" s="206"/>
    </row>
    <row r="987" spans="8:13">
      <c r="H987" s="304"/>
      <c r="L987" s="206"/>
      <c r="M987" s="206"/>
    </row>
    <row r="988" spans="8:13">
      <c r="H988" s="304"/>
      <c r="L988" s="206"/>
      <c r="M988" s="206"/>
    </row>
    <row r="989" spans="8:13">
      <c r="H989" s="304"/>
      <c r="L989" s="206"/>
      <c r="M989" s="206"/>
    </row>
    <row r="990" spans="8:13">
      <c r="H990" s="304"/>
      <c r="L990" s="206"/>
      <c r="M990" s="206"/>
    </row>
    <row r="991" spans="8:13">
      <c r="H991" s="304"/>
      <c r="L991" s="206"/>
      <c r="M991" s="206"/>
    </row>
    <row r="992" spans="8:13">
      <c r="H992" s="304"/>
      <c r="L992" s="206"/>
      <c r="M992" s="206"/>
    </row>
    <row r="993" spans="8:13">
      <c r="H993" s="304"/>
      <c r="L993" s="206"/>
      <c r="M993" s="206"/>
    </row>
    <row r="994" spans="8:13">
      <c r="H994" s="304"/>
      <c r="L994" s="206"/>
      <c r="M994" s="206"/>
    </row>
    <row r="995" spans="8:13">
      <c r="H995" s="304"/>
      <c r="L995" s="206"/>
      <c r="M995" s="206"/>
    </row>
    <row r="996" spans="8:13">
      <c r="H996" s="304"/>
      <c r="L996" s="206"/>
      <c r="M996" s="206"/>
    </row>
    <row r="997" spans="8:13">
      <c r="H997" s="304"/>
      <c r="L997" s="206"/>
      <c r="M997" s="206"/>
    </row>
    <row r="998" spans="8:13">
      <c r="H998" s="304"/>
      <c r="L998" s="206"/>
      <c r="M998" s="206"/>
    </row>
    <row r="999" spans="8:13">
      <c r="H999" s="304"/>
      <c r="L999" s="206"/>
      <c r="M999" s="206"/>
    </row>
    <row r="1000" spans="8:13">
      <c r="H1000" s="304"/>
      <c r="L1000" s="206"/>
      <c r="M1000" s="206"/>
    </row>
    <row r="1001" spans="8:13">
      <c r="H1001" s="304"/>
      <c r="L1001" s="206"/>
      <c r="M1001" s="206"/>
    </row>
    <row r="1002" spans="8:13">
      <c r="H1002" s="304"/>
      <c r="L1002" s="206"/>
      <c r="M1002" s="206"/>
    </row>
    <row r="1003" spans="8:13">
      <c r="H1003" s="304"/>
      <c r="L1003" s="206"/>
      <c r="M1003" s="206"/>
    </row>
    <row r="1004" spans="8:13">
      <c r="H1004" s="304"/>
      <c r="L1004" s="206"/>
      <c r="M1004" s="206"/>
    </row>
    <row r="1005" spans="8:13">
      <c r="H1005" s="304"/>
      <c r="L1005" s="206"/>
      <c r="M1005" s="206"/>
    </row>
    <row r="1006" spans="8:13">
      <c r="H1006" s="304"/>
      <c r="L1006" s="206"/>
      <c r="M1006" s="206"/>
    </row>
    <row r="1007" spans="8:13">
      <c r="H1007" s="304"/>
      <c r="L1007" s="206"/>
      <c r="M1007" s="206"/>
    </row>
    <row r="1008" spans="8:13">
      <c r="H1008" s="304"/>
      <c r="L1008" s="206"/>
      <c r="M1008" s="206"/>
    </row>
    <row r="1009" spans="8:13">
      <c r="H1009" s="304"/>
      <c r="L1009" s="206"/>
      <c r="M1009" s="206"/>
    </row>
    <row r="1010" spans="8:13">
      <c r="H1010" s="304"/>
      <c r="L1010" s="206"/>
      <c r="M1010" s="206"/>
    </row>
    <row r="1011" spans="8:13">
      <c r="H1011" s="304"/>
      <c r="L1011" s="206"/>
      <c r="M1011" s="206"/>
    </row>
    <row r="1012" spans="8:13">
      <c r="H1012" s="304"/>
      <c r="L1012" s="206"/>
      <c r="M1012" s="206"/>
    </row>
    <row r="1013" spans="8:13">
      <c r="H1013" s="304"/>
      <c r="L1013" s="206"/>
      <c r="M1013" s="206"/>
    </row>
    <row r="1014" spans="8:13">
      <c r="H1014" s="304"/>
      <c r="L1014" s="206"/>
      <c r="M1014" s="206"/>
    </row>
    <row r="1015" spans="8:13">
      <c r="H1015" s="304"/>
      <c r="L1015" s="206"/>
      <c r="M1015" s="206"/>
    </row>
    <row r="1016" spans="8:13">
      <c r="H1016" s="304"/>
      <c r="L1016" s="206"/>
      <c r="M1016" s="206"/>
    </row>
    <row r="1017" spans="8:13">
      <c r="H1017" s="304"/>
      <c r="L1017" s="206"/>
      <c r="M1017" s="206"/>
    </row>
    <row r="1018" spans="8:13">
      <c r="H1018" s="304"/>
      <c r="L1018" s="206"/>
      <c r="M1018" s="206"/>
    </row>
    <row r="1019" spans="8:13">
      <c r="H1019" s="304"/>
      <c r="L1019" s="206"/>
      <c r="M1019" s="206"/>
    </row>
    <row r="1020" spans="8:13">
      <c r="H1020" s="304"/>
      <c r="L1020" s="206"/>
      <c r="M1020" s="206"/>
    </row>
    <row r="1021" spans="8:13">
      <c r="H1021" s="304"/>
      <c r="L1021" s="206"/>
      <c r="M1021" s="206"/>
    </row>
    <row r="1022" spans="8:13">
      <c r="H1022" s="304"/>
      <c r="L1022" s="206"/>
      <c r="M1022" s="206"/>
    </row>
    <row r="1023" spans="8:13">
      <c r="H1023" s="304"/>
      <c r="L1023" s="206"/>
      <c r="M1023" s="206"/>
    </row>
    <row r="1024" spans="8:13">
      <c r="H1024" s="304"/>
      <c r="L1024" s="206"/>
      <c r="M1024" s="206"/>
    </row>
    <row r="1025" spans="8:13">
      <c r="H1025" s="304"/>
      <c r="L1025" s="206"/>
      <c r="M1025" s="206"/>
    </row>
    <row r="1026" spans="8:13">
      <c r="H1026" s="304"/>
      <c r="L1026" s="206"/>
      <c r="M1026" s="206"/>
    </row>
    <row r="1027" spans="8:13">
      <c r="H1027" s="304"/>
      <c r="L1027" s="206"/>
      <c r="M1027" s="206"/>
    </row>
    <row r="1028" spans="8:13">
      <c r="H1028" s="304"/>
      <c r="L1028" s="206"/>
      <c r="M1028" s="206"/>
    </row>
    <row r="1029" spans="8:13">
      <c r="H1029" s="304"/>
      <c r="L1029" s="206"/>
      <c r="M1029" s="206"/>
    </row>
    <row r="1030" spans="8:13">
      <c r="H1030" s="304"/>
      <c r="L1030" s="206"/>
      <c r="M1030" s="206"/>
    </row>
    <row r="1031" spans="8:13">
      <c r="H1031" s="304"/>
      <c r="L1031" s="206"/>
      <c r="M1031" s="206"/>
    </row>
    <row r="1032" spans="8:13">
      <c r="H1032" s="304"/>
      <c r="L1032" s="206"/>
      <c r="M1032" s="206"/>
    </row>
    <row r="1033" spans="8:13">
      <c r="H1033" s="304"/>
      <c r="L1033" s="206"/>
      <c r="M1033" s="206"/>
    </row>
    <row r="1034" spans="8:13">
      <c r="H1034" s="304"/>
      <c r="L1034" s="206"/>
      <c r="M1034" s="206"/>
    </row>
    <row r="1035" spans="8:13">
      <c r="H1035" s="304"/>
      <c r="L1035" s="206"/>
      <c r="M1035" s="206"/>
    </row>
    <row r="1036" spans="8:13">
      <c r="H1036" s="304"/>
      <c r="L1036" s="206"/>
      <c r="M1036" s="206"/>
    </row>
    <row r="1037" spans="8:13">
      <c r="H1037" s="304"/>
      <c r="L1037" s="206"/>
      <c r="M1037" s="206"/>
    </row>
    <row r="1038" spans="8:13">
      <c r="H1038" s="304"/>
      <c r="L1038" s="206"/>
      <c r="M1038" s="206"/>
    </row>
    <row r="1039" spans="8:13">
      <c r="H1039" s="304"/>
      <c r="L1039" s="206"/>
      <c r="M1039" s="206"/>
    </row>
    <row r="1040" spans="8:13">
      <c r="H1040" s="304"/>
      <c r="L1040" s="206"/>
      <c r="M1040" s="206"/>
    </row>
    <row r="1041" spans="8:13">
      <c r="H1041" s="304"/>
      <c r="L1041" s="206"/>
      <c r="M1041" s="206"/>
    </row>
    <row r="1042" spans="8:13">
      <c r="H1042" s="304"/>
      <c r="L1042" s="206"/>
      <c r="M1042" s="206"/>
    </row>
    <row r="1043" spans="8:13">
      <c r="H1043" s="304"/>
      <c r="L1043" s="206"/>
      <c r="M1043" s="206"/>
    </row>
    <row r="1044" spans="8:13">
      <c r="H1044" s="304"/>
      <c r="L1044" s="206"/>
      <c r="M1044" s="206"/>
    </row>
    <row r="1045" spans="8:13">
      <c r="H1045" s="304"/>
      <c r="L1045" s="206"/>
      <c r="M1045" s="206"/>
    </row>
    <row r="1046" spans="8:13">
      <c r="H1046" s="304"/>
      <c r="L1046" s="206"/>
      <c r="M1046" s="206"/>
    </row>
    <row r="1047" spans="8:13">
      <c r="H1047" s="304"/>
      <c r="L1047" s="206"/>
      <c r="M1047" s="206"/>
    </row>
    <row r="1048" spans="8:13">
      <c r="H1048" s="304"/>
      <c r="L1048" s="206"/>
      <c r="M1048" s="206"/>
    </row>
    <row r="1049" spans="8:13">
      <c r="H1049" s="304"/>
      <c r="L1049" s="206"/>
      <c r="M1049" s="206"/>
    </row>
    <row r="1050" spans="8:13">
      <c r="H1050" s="304"/>
      <c r="L1050" s="206"/>
      <c r="M1050" s="206"/>
    </row>
    <row r="1051" spans="8:13">
      <c r="H1051" s="304"/>
      <c r="L1051" s="206"/>
      <c r="M1051" s="206"/>
    </row>
    <row r="1052" spans="8:13">
      <c r="H1052" s="304"/>
      <c r="L1052" s="206"/>
      <c r="M1052" s="206"/>
    </row>
    <row r="1053" spans="8:13">
      <c r="H1053" s="304"/>
      <c r="L1053" s="206"/>
      <c r="M1053" s="206"/>
    </row>
    <row r="1054" spans="8:13">
      <c r="H1054" s="304"/>
      <c r="L1054" s="206"/>
      <c r="M1054" s="206"/>
    </row>
    <row r="1055" spans="8:13">
      <c r="H1055" s="304"/>
      <c r="L1055" s="206"/>
      <c r="M1055" s="206"/>
    </row>
    <row r="1056" spans="8:13">
      <c r="H1056" s="304"/>
      <c r="L1056" s="206"/>
      <c r="M1056" s="206"/>
    </row>
    <row r="1057" spans="8:13">
      <c r="H1057" s="304"/>
      <c r="L1057" s="206"/>
      <c r="M1057" s="206"/>
    </row>
    <row r="1058" spans="8:13">
      <c r="H1058" s="304"/>
      <c r="L1058" s="206"/>
      <c r="M1058" s="206"/>
    </row>
    <row r="1059" spans="8:13">
      <c r="H1059" s="304"/>
      <c r="L1059" s="206"/>
      <c r="M1059" s="206"/>
    </row>
    <row r="1060" spans="8:13">
      <c r="H1060" s="304"/>
      <c r="L1060" s="206"/>
      <c r="M1060" s="206"/>
    </row>
    <row r="1061" spans="8:13">
      <c r="H1061" s="304"/>
      <c r="L1061" s="206"/>
      <c r="M1061" s="206"/>
    </row>
    <row r="1062" spans="8:13">
      <c r="H1062" s="304"/>
      <c r="L1062" s="206"/>
      <c r="M1062" s="206"/>
    </row>
    <row r="1063" spans="8:13">
      <c r="H1063" s="304"/>
      <c r="L1063" s="206"/>
      <c r="M1063" s="206"/>
    </row>
    <row r="1064" spans="8:13">
      <c r="H1064" s="304"/>
      <c r="L1064" s="206"/>
      <c r="M1064" s="206"/>
    </row>
    <row r="1065" spans="8:13">
      <c r="H1065" s="304"/>
      <c r="L1065" s="206"/>
      <c r="M1065" s="206"/>
    </row>
    <row r="1066" spans="8:13">
      <c r="H1066" s="304"/>
      <c r="L1066" s="206"/>
      <c r="M1066" s="206"/>
    </row>
    <row r="1067" spans="8:13">
      <c r="H1067" s="304"/>
      <c r="L1067" s="206"/>
      <c r="M1067" s="206"/>
    </row>
    <row r="1068" spans="8:13">
      <c r="H1068" s="304"/>
      <c r="L1068" s="206"/>
      <c r="M1068" s="206"/>
    </row>
    <row r="1069" spans="8:13">
      <c r="H1069" s="304"/>
      <c r="L1069" s="206"/>
      <c r="M1069" s="206"/>
    </row>
    <row r="1070" spans="8:13">
      <c r="H1070" s="304"/>
      <c r="L1070" s="206"/>
      <c r="M1070" s="206"/>
    </row>
    <row r="1071" spans="8:13">
      <c r="H1071" s="304"/>
      <c r="L1071" s="206"/>
      <c r="M1071" s="206"/>
    </row>
    <row r="1072" spans="8:13">
      <c r="H1072" s="304"/>
      <c r="L1072" s="206"/>
      <c r="M1072" s="206"/>
    </row>
    <row r="1073" spans="8:13">
      <c r="H1073" s="304"/>
      <c r="L1073" s="206"/>
      <c r="M1073" s="206"/>
    </row>
    <row r="1074" spans="8:13">
      <c r="H1074" s="304"/>
      <c r="L1074" s="206"/>
      <c r="M1074" s="206"/>
    </row>
    <row r="1075" spans="8:13">
      <c r="H1075" s="304"/>
      <c r="L1075" s="206"/>
      <c r="M1075" s="206"/>
    </row>
    <row r="1076" spans="8:13">
      <c r="H1076" s="304"/>
      <c r="L1076" s="206"/>
      <c r="M1076" s="206"/>
    </row>
    <row r="1077" spans="8:13">
      <c r="H1077" s="304"/>
      <c r="L1077" s="206"/>
      <c r="M1077" s="206"/>
    </row>
    <row r="1078" spans="8:13">
      <c r="H1078" s="304"/>
      <c r="L1078" s="206"/>
      <c r="M1078" s="206"/>
    </row>
    <row r="1079" spans="8:13">
      <c r="H1079" s="304"/>
      <c r="L1079" s="206"/>
      <c r="M1079" s="206"/>
    </row>
    <row r="1080" spans="8:13">
      <c r="H1080" s="304"/>
      <c r="L1080" s="206"/>
      <c r="M1080" s="206"/>
    </row>
    <row r="1081" spans="8:13">
      <c r="H1081" s="304"/>
      <c r="L1081" s="206"/>
      <c r="M1081" s="206"/>
    </row>
    <row r="1082" spans="8:13">
      <c r="H1082" s="304"/>
      <c r="L1082" s="206"/>
      <c r="M1082" s="206"/>
    </row>
    <row r="1083" spans="8:13">
      <c r="H1083" s="304"/>
      <c r="L1083" s="206"/>
      <c r="M1083" s="206"/>
    </row>
    <row r="1084" spans="8:13">
      <c r="H1084" s="304"/>
      <c r="L1084" s="206"/>
      <c r="M1084" s="206"/>
    </row>
    <row r="1085" spans="8:13">
      <c r="H1085" s="304"/>
      <c r="L1085" s="206"/>
      <c r="M1085" s="206"/>
    </row>
    <row r="1086" spans="8:13">
      <c r="H1086" s="304"/>
      <c r="L1086" s="206"/>
      <c r="M1086" s="206"/>
    </row>
    <row r="1087" spans="8:13">
      <c r="H1087" s="304"/>
      <c r="L1087" s="206"/>
      <c r="M1087" s="206"/>
    </row>
    <row r="1088" spans="8:13">
      <c r="H1088" s="304"/>
      <c r="L1088" s="206"/>
      <c r="M1088" s="206"/>
    </row>
    <row r="1089" spans="8:13">
      <c r="H1089" s="304"/>
      <c r="L1089" s="206"/>
      <c r="M1089" s="206"/>
    </row>
    <row r="1090" spans="8:13">
      <c r="H1090" s="304"/>
      <c r="L1090" s="206"/>
      <c r="M1090" s="206"/>
    </row>
    <row r="1091" spans="8:13">
      <c r="H1091" s="304"/>
      <c r="L1091" s="206"/>
      <c r="M1091" s="206"/>
    </row>
    <row r="1092" spans="8:13">
      <c r="H1092" s="304"/>
      <c r="L1092" s="206"/>
      <c r="M1092" s="206"/>
    </row>
    <row r="1093" spans="8:13">
      <c r="H1093" s="304"/>
      <c r="L1093" s="206"/>
      <c r="M1093" s="206"/>
    </row>
    <row r="1094" spans="8:13">
      <c r="H1094" s="304"/>
      <c r="L1094" s="206"/>
      <c r="M1094" s="206"/>
    </row>
    <row r="1095" spans="8:13">
      <c r="H1095" s="304"/>
      <c r="L1095" s="206"/>
      <c r="M1095" s="206"/>
    </row>
    <row r="1096" spans="8:13">
      <c r="H1096" s="304"/>
      <c r="L1096" s="206"/>
      <c r="M1096" s="206"/>
    </row>
    <row r="1097" spans="8:13">
      <c r="H1097" s="304"/>
      <c r="L1097" s="206"/>
      <c r="M1097" s="206"/>
    </row>
    <row r="1098" spans="8:13">
      <c r="H1098" s="304"/>
      <c r="L1098" s="206"/>
      <c r="M1098" s="206"/>
    </row>
    <row r="1099" spans="8:13">
      <c r="H1099" s="304"/>
      <c r="L1099" s="206"/>
      <c r="M1099" s="206"/>
    </row>
    <row r="1100" spans="8:13">
      <c r="H1100" s="304"/>
      <c r="L1100" s="206"/>
      <c r="M1100" s="206"/>
    </row>
    <row r="1101" spans="8:13">
      <c r="H1101" s="304"/>
      <c r="L1101" s="206"/>
      <c r="M1101" s="206"/>
    </row>
    <row r="1102" spans="8:13">
      <c r="H1102" s="304"/>
      <c r="L1102" s="206"/>
      <c r="M1102" s="206"/>
    </row>
    <row r="1103" spans="8:13">
      <c r="H1103" s="304"/>
      <c r="L1103" s="206"/>
      <c r="M1103" s="206"/>
    </row>
    <row r="1104" spans="8:13">
      <c r="H1104" s="304"/>
      <c r="L1104" s="206"/>
      <c r="M1104" s="206"/>
    </row>
    <row r="1105" spans="8:13">
      <c r="H1105" s="304"/>
      <c r="L1105" s="206"/>
      <c r="M1105" s="206"/>
    </row>
    <row r="1106" spans="8:13">
      <c r="H1106" s="304"/>
      <c r="L1106" s="206"/>
      <c r="M1106" s="206"/>
    </row>
    <row r="1107" spans="8:13">
      <c r="H1107" s="304"/>
      <c r="L1107" s="206"/>
      <c r="M1107" s="206"/>
    </row>
    <row r="1108" spans="8:13">
      <c r="H1108" s="304"/>
      <c r="L1108" s="206"/>
      <c r="M1108" s="206"/>
    </row>
    <row r="1109" spans="8:13">
      <c r="H1109" s="304"/>
      <c r="L1109" s="206"/>
      <c r="M1109" s="206"/>
    </row>
    <row r="1110" spans="8:13">
      <c r="H1110" s="304"/>
      <c r="L1110" s="206"/>
      <c r="M1110" s="206"/>
    </row>
    <row r="1111" spans="8:13">
      <c r="H1111" s="304"/>
      <c r="L1111" s="206"/>
      <c r="M1111" s="206"/>
    </row>
    <row r="1112" spans="8:13">
      <c r="H1112" s="304"/>
      <c r="L1112" s="206"/>
      <c r="M1112" s="206"/>
    </row>
    <row r="1113" spans="8:13">
      <c r="H1113" s="304"/>
      <c r="L1113" s="206"/>
      <c r="M1113" s="206"/>
    </row>
    <row r="1114" spans="8:13">
      <c r="H1114" s="304"/>
      <c r="L1114" s="206"/>
      <c r="M1114" s="206"/>
    </row>
    <row r="1115" spans="8:13">
      <c r="H1115" s="304"/>
      <c r="L1115" s="206"/>
      <c r="M1115" s="206"/>
    </row>
    <row r="1116" spans="8:13">
      <c r="H1116" s="304"/>
      <c r="L1116" s="206"/>
      <c r="M1116" s="206"/>
    </row>
    <row r="1117" spans="8:13">
      <c r="H1117" s="304"/>
      <c r="L1117" s="206"/>
      <c r="M1117" s="206"/>
    </row>
    <row r="1118" spans="8:13">
      <c r="H1118" s="304"/>
      <c r="L1118" s="206"/>
      <c r="M1118" s="206"/>
    </row>
    <row r="1119" spans="8:13">
      <c r="H1119" s="304"/>
      <c r="L1119" s="206"/>
      <c r="M1119" s="206"/>
    </row>
    <row r="1120" spans="8:13">
      <c r="H1120" s="304"/>
      <c r="L1120" s="206"/>
      <c r="M1120" s="206"/>
    </row>
    <row r="1121" spans="8:13">
      <c r="H1121" s="304"/>
      <c r="L1121" s="206"/>
      <c r="M1121" s="206"/>
    </row>
    <row r="1122" spans="8:13">
      <c r="H1122" s="304"/>
      <c r="L1122" s="206"/>
      <c r="M1122" s="206"/>
    </row>
    <row r="1123" spans="8:13">
      <c r="H1123" s="304"/>
      <c r="L1123" s="206"/>
      <c r="M1123" s="206"/>
    </row>
    <row r="1124" spans="8:13">
      <c r="H1124" s="304"/>
      <c r="L1124" s="206"/>
      <c r="M1124" s="206"/>
    </row>
    <row r="1125" spans="8:13">
      <c r="H1125" s="304"/>
      <c r="L1125" s="206"/>
      <c r="M1125" s="206"/>
    </row>
    <row r="1126" spans="8:13">
      <c r="H1126" s="304"/>
      <c r="L1126" s="206"/>
      <c r="M1126" s="206"/>
    </row>
    <row r="1127" spans="8:13">
      <c r="H1127" s="304"/>
      <c r="L1127" s="206"/>
      <c r="M1127" s="206"/>
    </row>
    <row r="1128" spans="8:13">
      <c r="H1128" s="304"/>
      <c r="L1128" s="206"/>
      <c r="M1128" s="206"/>
    </row>
    <row r="1129" spans="8:13">
      <c r="H1129" s="304"/>
      <c r="L1129" s="206"/>
      <c r="M1129" s="206"/>
    </row>
    <row r="1130" spans="8:13">
      <c r="H1130" s="304"/>
      <c r="L1130" s="206"/>
      <c r="M1130" s="206"/>
    </row>
    <row r="1131" spans="8:13">
      <c r="H1131" s="304"/>
      <c r="L1131" s="206"/>
      <c r="M1131" s="206"/>
    </row>
    <row r="1132" spans="8:13">
      <c r="H1132" s="304"/>
      <c r="L1132" s="206"/>
      <c r="M1132" s="206"/>
    </row>
    <row r="1133" spans="8:13">
      <c r="H1133" s="304"/>
      <c r="L1133" s="206"/>
      <c r="M1133" s="206"/>
    </row>
    <row r="1134" spans="8:13">
      <c r="H1134" s="304"/>
      <c r="L1134" s="206"/>
      <c r="M1134" s="206"/>
    </row>
    <row r="1135" spans="8:13">
      <c r="H1135" s="304"/>
      <c r="L1135" s="206"/>
      <c r="M1135" s="206"/>
    </row>
    <row r="1136" spans="8:13">
      <c r="H1136" s="304"/>
      <c r="L1136" s="206"/>
      <c r="M1136" s="206"/>
    </row>
    <row r="1137" spans="8:13">
      <c r="H1137" s="304"/>
      <c r="L1137" s="206"/>
      <c r="M1137" s="206"/>
    </row>
    <row r="1138" spans="8:13">
      <c r="H1138" s="304"/>
      <c r="L1138" s="206"/>
      <c r="M1138" s="206"/>
    </row>
    <row r="1139" spans="8:13">
      <c r="H1139" s="304"/>
      <c r="L1139" s="206"/>
      <c r="M1139" s="206"/>
    </row>
    <row r="1140" spans="8:13">
      <c r="H1140" s="304"/>
      <c r="L1140" s="206"/>
      <c r="M1140" s="206"/>
    </row>
    <row r="1141" spans="8:13">
      <c r="H1141" s="304"/>
      <c r="L1141" s="206"/>
      <c r="M1141" s="206"/>
    </row>
    <row r="1142" spans="8:13">
      <c r="H1142" s="304"/>
      <c r="L1142" s="206"/>
      <c r="M1142" s="206"/>
    </row>
    <row r="1143" spans="8:13">
      <c r="H1143" s="304"/>
      <c r="L1143" s="206"/>
      <c r="M1143" s="206"/>
    </row>
    <row r="1144" spans="8:13">
      <c r="H1144" s="304"/>
      <c r="L1144" s="206"/>
      <c r="M1144" s="206"/>
    </row>
    <row r="1145" spans="8:13">
      <c r="H1145" s="304"/>
      <c r="L1145" s="206"/>
      <c r="M1145" s="206"/>
    </row>
    <row r="1146" spans="8:13">
      <c r="H1146" s="304"/>
      <c r="L1146" s="206"/>
      <c r="M1146" s="206"/>
    </row>
    <row r="1147" spans="8:13">
      <c r="H1147" s="304"/>
      <c r="L1147" s="206"/>
      <c r="M1147" s="206"/>
    </row>
    <row r="1148" spans="8:13">
      <c r="H1148" s="304"/>
      <c r="L1148" s="206"/>
      <c r="M1148" s="206"/>
    </row>
    <row r="1149" spans="8:13">
      <c r="H1149" s="304"/>
      <c r="L1149" s="206"/>
      <c r="M1149" s="206"/>
    </row>
    <row r="1150" spans="8:13">
      <c r="H1150" s="304"/>
      <c r="L1150" s="206"/>
      <c r="M1150" s="206"/>
    </row>
    <row r="1151" spans="8:13">
      <c r="H1151" s="304"/>
      <c r="L1151" s="206"/>
      <c r="M1151" s="206"/>
    </row>
    <row r="1152" spans="8:13">
      <c r="H1152" s="304"/>
      <c r="L1152" s="206"/>
      <c r="M1152" s="206"/>
    </row>
    <row r="1153" spans="8:13">
      <c r="H1153" s="304"/>
      <c r="L1153" s="206"/>
      <c r="M1153" s="206"/>
    </row>
    <row r="1154" spans="8:13">
      <c r="H1154" s="304"/>
      <c r="L1154" s="206"/>
      <c r="M1154" s="206"/>
    </row>
    <row r="1155" spans="8:13">
      <c r="H1155" s="304"/>
      <c r="L1155" s="206"/>
      <c r="M1155" s="206"/>
    </row>
    <row r="1156" spans="8:13">
      <c r="H1156" s="304"/>
      <c r="L1156" s="206"/>
      <c r="M1156" s="206"/>
    </row>
    <row r="1157" spans="8:13">
      <c r="H1157" s="304"/>
      <c r="L1157" s="206"/>
      <c r="M1157" s="206"/>
    </row>
    <row r="1158" spans="8:13">
      <c r="H1158" s="304"/>
      <c r="L1158" s="206"/>
      <c r="M1158" s="206"/>
    </row>
    <row r="1159" spans="8:13">
      <c r="H1159" s="304"/>
      <c r="L1159" s="206"/>
      <c r="M1159" s="206"/>
    </row>
    <row r="1160" spans="8:13">
      <c r="H1160" s="304"/>
      <c r="L1160" s="206"/>
      <c r="M1160" s="206"/>
    </row>
    <row r="1161" spans="8:13">
      <c r="H1161" s="304"/>
      <c r="L1161" s="206"/>
      <c r="M1161" s="206"/>
    </row>
    <row r="1162" spans="8:13">
      <c r="H1162" s="304"/>
      <c r="L1162" s="206"/>
      <c r="M1162" s="206"/>
    </row>
    <row r="1163" spans="8:13">
      <c r="H1163" s="304"/>
      <c r="L1163" s="206"/>
      <c r="M1163" s="206"/>
    </row>
    <row r="1164" spans="8:13">
      <c r="H1164" s="304"/>
      <c r="L1164" s="206"/>
      <c r="M1164" s="206"/>
    </row>
    <row r="1165" spans="8:13">
      <c r="H1165" s="304"/>
      <c r="L1165" s="206"/>
      <c r="M1165" s="206"/>
    </row>
    <row r="1166" spans="8:13">
      <c r="H1166" s="304"/>
      <c r="L1166" s="206"/>
      <c r="M1166" s="206"/>
    </row>
    <row r="1167" spans="8:13">
      <c r="H1167" s="304"/>
      <c r="L1167" s="206"/>
      <c r="M1167" s="206"/>
    </row>
    <row r="1168" spans="8:13">
      <c r="H1168" s="304"/>
      <c r="L1168" s="206"/>
      <c r="M1168" s="206"/>
    </row>
    <row r="1169" spans="8:13">
      <c r="H1169" s="304"/>
      <c r="L1169" s="206"/>
      <c r="M1169" s="206"/>
    </row>
    <row r="1170" spans="8:13">
      <c r="H1170" s="304"/>
      <c r="L1170" s="206"/>
      <c r="M1170" s="206"/>
    </row>
    <row r="1171" spans="8:13">
      <c r="H1171" s="304"/>
      <c r="L1171" s="206"/>
      <c r="M1171" s="206"/>
    </row>
    <row r="1172" spans="8:13">
      <c r="H1172" s="304"/>
      <c r="L1172" s="206"/>
      <c r="M1172" s="206"/>
    </row>
    <row r="1173" spans="8:13">
      <c r="H1173" s="304"/>
      <c r="L1173" s="206"/>
      <c r="M1173" s="206"/>
    </row>
    <row r="1174" spans="8:13">
      <c r="H1174" s="304"/>
      <c r="L1174" s="206"/>
      <c r="M1174" s="206"/>
    </row>
    <row r="1175" spans="8:13">
      <c r="H1175" s="304"/>
      <c r="L1175" s="206"/>
      <c r="M1175" s="206"/>
    </row>
    <row r="1176" spans="8:13">
      <c r="H1176" s="304"/>
      <c r="L1176" s="206"/>
      <c r="M1176" s="206"/>
    </row>
    <row r="1177" spans="8:13">
      <c r="H1177" s="304"/>
      <c r="L1177" s="206"/>
      <c r="M1177" s="206"/>
    </row>
    <row r="1178" spans="8:13">
      <c r="H1178" s="304"/>
      <c r="L1178" s="206"/>
      <c r="M1178" s="206"/>
    </row>
    <row r="1179" spans="8:13">
      <c r="H1179" s="304"/>
      <c r="L1179" s="206"/>
      <c r="M1179" s="206"/>
    </row>
    <row r="1180" spans="8:13">
      <c r="H1180" s="304"/>
      <c r="L1180" s="206"/>
      <c r="M1180" s="206"/>
    </row>
    <row r="1181" spans="8:13">
      <c r="H1181" s="304"/>
      <c r="L1181" s="206"/>
      <c r="M1181" s="206"/>
    </row>
    <row r="1182" spans="8:13">
      <c r="H1182" s="304"/>
      <c r="L1182" s="206"/>
      <c r="M1182" s="206"/>
    </row>
    <row r="1183" spans="8:13">
      <c r="H1183" s="304"/>
      <c r="L1183" s="206"/>
      <c r="M1183" s="206"/>
    </row>
    <row r="1184" spans="8:13">
      <c r="H1184" s="304"/>
      <c r="L1184" s="206"/>
      <c r="M1184" s="206"/>
    </row>
    <row r="1185" spans="8:13">
      <c r="H1185" s="304"/>
      <c r="L1185" s="206"/>
      <c r="M1185" s="206"/>
    </row>
    <row r="1186" spans="8:13">
      <c r="H1186" s="304"/>
      <c r="L1186" s="206"/>
      <c r="M1186" s="206"/>
    </row>
    <row r="1187" spans="8:13">
      <c r="H1187" s="304"/>
      <c r="L1187" s="206"/>
      <c r="M1187" s="206"/>
    </row>
    <row r="1188" spans="8:13">
      <c r="H1188" s="304"/>
      <c r="L1188" s="206"/>
      <c r="M1188" s="206"/>
    </row>
    <row r="1189" spans="8:13">
      <c r="H1189" s="304"/>
      <c r="L1189" s="206"/>
      <c r="M1189" s="206"/>
    </row>
    <row r="1190" spans="8:13">
      <c r="H1190" s="304"/>
      <c r="L1190" s="206"/>
      <c r="M1190" s="206"/>
    </row>
    <row r="1191" spans="8:13">
      <c r="H1191" s="304"/>
      <c r="L1191" s="206"/>
      <c r="M1191" s="206"/>
    </row>
    <row r="1192" spans="8:13">
      <c r="H1192" s="304"/>
      <c r="L1192" s="206"/>
      <c r="M1192" s="206"/>
    </row>
    <row r="1193" spans="8:13">
      <c r="H1193" s="304"/>
      <c r="L1193" s="206"/>
      <c r="M1193" s="206"/>
    </row>
    <row r="1194" spans="8:13">
      <c r="H1194" s="304"/>
      <c r="L1194" s="206"/>
      <c r="M1194" s="206"/>
    </row>
    <row r="1195" spans="8:13">
      <c r="H1195" s="304"/>
      <c r="L1195" s="206"/>
      <c r="M1195" s="206"/>
    </row>
    <row r="1196" spans="8:13">
      <c r="H1196" s="304"/>
      <c r="L1196" s="206"/>
      <c r="M1196" s="206"/>
    </row>
    <row r="1197" spans="8:13">
      <c r="H1197" s="304"/>
      <c r="L1197" s="206"/>
      <c r="M1197" s="206"/>
    </row>
    <row r="1198" spans="8:13">
      <c r="H1198" s="304"/>
      <c r="L1198" s="206"/>
      <c r="M1198" s="206"/>
    </row>
    <row r="1199" spans="8:13">
      <c r="H1199" s="304"/>
      <c r="L1199" s="206"/>
      <c r="M1199" s="206"/>
    </row>
    <row r="1200" spans="8:13">
      <c r="H1200" s="304"/>
      <c r="L1200" s="206"/>
      <c r="M1200" s="206"/>
    </row>
    <row r="1201" spans="8:13">
      <c r="H1201" s="304"/>
      <c r="L1201" s="206"/>
      <c r="M1201" s="206"/>
    </row>
    <row r="1202" spans="8:13">
      <c r="H1202" s="304"/>
      <c r="L1202" s="206"/>
      <c r="M1202" s="206"/>
    </row>
    <row r="1203" spans="8:13">
      <c r="H1203" s="304"/>
      <c r="L1203" s="206"/>
      <c r="M1203" s="206"/>
    </row>
    <row r="1204" spans="8:13">
      <c r="H1204" s="304"/>
      <c r="L1204" s="206"/>
      <c r="M1204" s="206"/>
    </row>
    <row r="1205" spans="8:13">
      <c r="H1205" s="304"/>
      <c r="L1205" s="206"/>
      <c r="M1205" s="206"/>
    </row>
    <row r="1206" spans="8:13">
      <c r="H1206" s="304"/>
      <c r="L1206" s="206"/>
      <c r="M1206" s="206"/>
    </row>
    <row r="1207" spans="8:13">
      <c r="H1207" s="304"/>
      <c r="L1207" s="206"/>
      <c r="M1207" s="206"/>
    </row>
    <row r="1208" spans="8:13">
      <c r="H1208" s="304"/>
      <c r="L1208" s="206"/>
      <c r="M1208" s="206"/>
    </row>
    <row r="1209" spans="8:13">
      <c r="H1209" s="304"/>
      <c r="L1209" s="206"/>
      <c r="M1209" s="206"/>
    </row>
    <row r="1210" spans="8:13">
      <c r="H1210" s="304"/>
      <c r="L1210" s="206"/>
      <c r="M1210" s="206"/>
    </row>
    <row r="1211" spans="8:13">
      <c r="H1211" s="304"/>
      <c r="L1211" s="206"/>
      <c r="M1211" s="206"/>
    </row>
    <row r="1212" spans="8:13">
      <c r="H1212" s="304"/>
      <c r="L1212" s="206"/>
      <c r="M1212" s="206"/>
    </row>
    <row r="1213" spans="8:13">
      <c r="H1213" s="304"/>
      <c r="L1213" s="206"/>
      <c r="M1213" s="206"/>
    </row>
    <row r="1214" spans="8:13">
      <c r="H1214" s="304"/>
      <c r="L1214" s="206"/>
      <c r="M1214" s="206"/>
    </row>
    <row r="1215" spans="8:13">
      <c r="H1215" s="304"/>
      <c r="L1215" s="206"/>
      <c r="M1215" s="206"/>
    </row>
    <row r="1216" spans="8:13">
      <c r="H1216" s="304"/>
      <c r="L1216" s="206"/>
      <c r="M1216" s="206"/>
    </row>
    <row r="1217" spans="8:13">
      <c r="H1217" s="304"/>
      <c r="L1217" s="206"/>
      <c r="M1217" s="206"/>
    </row>
    <row r="1218" spans="8:13">
      <c r="H1218" s="304"/>
      <c r="L1218" s="206"/>
      <c r="M1218" s="206"/>
    </row>
    <row r="1219" spans="8:13">
      <c r="H1219" s="304"/>
      <c r="L1219" s="206"/>
      <c r="M1219" s="206"/>
    </row>
    <row r="1220" spans="8:13">
      <c r="H1220" s="304"/>
      <c r="L1220" s="206"/>
      <c r="M1220" s="206"/>
    </row>
    <row r="1221" spans="8:13">
      <c r="H1221" s="304"/>
      <c r="L1221" s="206"/>
      <c r="M1221" s="206"/>
    </row>
    <row r="1222" spans="8:13">
      <c r="H1222" s="304"/>
      <c r="L1222" s="206"/>
      <c r="M1222" s="206"/>
    </row>
    <row r="1223" spans="8:13">
      <c r="H1223" s="304"/>
      <c r="L1223" s="206"/>
      <c r="M1223" s="206"/>
    </row>
    <row r="1224" spans="8:13">
      <c r="H1224" s="304"/>
      <c r="L1224" s="206"/>
      <c r="M1224" s="206"/>
    </row>
    <row r="1225" spans="8:13">
      <c r="H1225" s="304"/>
      <c r="L1225" s="206"/>
      <c r="M1225" s="206"/>
    </row>
    <row r="1226" spans="8:13">
      <c r="H1226" s="304"/>
      <c r="L1226" s="206"/>
      <c r="M1226" s="206"/>
    </row>
    <row r="1227" spans="8:13">
      <c r="H1227" s="304"/>
      <c r="L1227" s="206"/>
      <c r="M1227" s="206"/>
    </row>
    <row r="1228" spans="8:13">
      <c r="H1228" s="304"/>
      <c r="L1228" s="206"/>
      <c r="M1228" s="206"/>
    </row>
    <row r="1229" spans="8:13">
      <c r="H1229" s="304"/>
      <c r="L1229" s="206"/>
      <c r="M1229" s="206"/>
    </row>
    <row r="1230" spans="8:13">
      <c r="H1230" s="304"/>
      <c r="L1230" s="206"/>
      <c r="M1230" s="206"/>
    </row>
    <row r="1231" spans="8:13">
      <c r="H1231" s="304"/>
      <c r="L1231" s="206"/>
      <c r="M1231" s="206"/>
    </row>
    <row r="1232" spans="8:13">
      <c r="H1232" s="304"/>
      <c r="L1232" s="206"/>
      <c r="M1232" s="206"/>
    </row>
    <row r="1233" spans="8:13">
      <c r="H1233" s="304"/>
      <c r="L1233" s="206"/>
      <c r="M1233" s="206"/>
    </row>
    <row r="1234" spans="8:13">
      <c r="H1234" s="304"/>
      <c r="L1234" s="206"/>
      <c r="M1234" s="206"/>
    </row>
    <row r="1235" spans="8:13">
      <c r="H1235" s="304"/>
      <c r="L1235" s="206"/>
      <c r="M1235" s="206"/>
    </row>
    <row r="1236" spans="8:13">
      <c r="H1236" s="304"/>
      <c r="L1236" s="206"/>
      <c r="M1236" s="206"/>
    </row>
    <row r="1237" spans="8:13">
      <c r="H1237" s="304"/>
      <c r="L1237" s="206"/>
      <c r="M1237" s="206"/>
    </row>
    <row r="1238" spans="8:13">
      <c r="H1238" s="304"/>
      <c r="L1238" s="206"/>
      <c r="M1238" s="206"/>
    </row>
    <row r="1239" spans="8:13">
      <c r="H1239" s="304"/>
      <c r="L1239" s="206"/>
      <c r="M1239" s="206"/>
    </row>
    <row r="1240" spans="8:13">
      <c r="H1240" s="304"/>
      <c r="L1240" s="206"/>
      <c r="M1240" s="206"/>
    </row>
    <row r="1241" spans="8:13">
      <c r="H1241" s="304"/>
      <c r="L1241" s="206"/>
      <c r="M1241" s="206"/>
    </row>
    <row r="1242" spans="8:13">
      <c r="H1242" s="304"/>
      <c r="L1242" s="206"/>
      <c r="M1242" s="206"/>
    </row>
    <row r="1243" spans="8:13">
      <c r="H1243" s="304"/>
      <c r="L1243" s="206"/>
      <c r="M1243" s="206"/>
    </row>
    <row r="1244" spans="8:13">
      <c r="H1244" s="304"/>
      <c r="L1244" s="206"/>
      <c r="M1244" s="206"/>
    </row>
    <row r="1245" spans="8:13">
      <c r="H1245" s="304"/>
      <c r="L1245" s="206"/>
      <c r="M1245" s="206"/>
    </row>
    <row r="1246" spans="8:13">
      <c r="H1246" s="304"/>
      <c r="L1246" s="206"/>
      <c r="M1246" s="206"/>
    </row>
    <row r="1247" spans="8:13">
      <c r="H1247" s="304"/>
      <c r="L1247" s="206"/>
      <c r="M1247" s="206"/>
    </row>
    <row r="1248" spans="8:13">
      <c r="H1248" s="304"/>
      <c r="L1248" s="206"/>
      <c r="M1248" s="206"/>
    </row>
    <row r="1249" spans="8:13">
      <c r="H1249" s="304"/>
      <c r="L1249" s="206"/>
      <c r="M1249" s="206"/>
    </row>
    <row r="1250" spans="8:13">
      <c r="H1250" s="304"/>
      <c r="L1250" s="206"/>
      <c r="M1250" s="206"/>
    </row>
    <row r="1251" spans="8:13">
      <c r="H1251" s="304"/>
      <c r="L1251" s="206"/>
      <c r="M1251" s="206"/>
    </row>
    <row r="1252" spans="8:13">
      <c r="H1252" s="304"/>
      <c r="L1252" s="206"/>
      <c r="M1252" s="206"/>
    </row>
    <row r="1253" spans="8:13">
      <c r="H1253" s="304"/>
      <c r="L1253" s="206"/>
      <c r="M1253" s="206"/>
    </row>
    <row r="1254" spans="8:13">
      <c r="H1254" s="304"/>
      <c r="L1254" s="206"/>
      <c r="M1254" s="206"/>
    </row>
    <row r="1255" spans="8:13">
      <c r="H1255" s="304"/>
      <c r="L1255" s="206"/>
      <c r="M1255" s="206"/>
    </row>
    <row r="1256" spans="8:13">
      <c r="H1256" s="304"/>
      <c r="L1256" s="206"/>
      <c r="M1256" s="206"/>
    </row>
    <row r="1257" spans="8:13">
      <c r="H1257" s="304"/>
      <c r="L1257" s="206"/>
      <c r="M1257" s="206"/>
    </row>
    <row r="1258" spans="8:13">
      <c r="H1258" s="304"/>
      <c r="L1258" s="206"/>
      <c r="M1258" s="206"/>
    </row>
    <row r="1259" spans="8:13">
      <c r="H1259" s="304"/>
      <c r="L1259" s="206"/>
      <c r="M1259" s="206"/>
    </row>
    <row r="1260" spans="8:13">
      <c r="H1260" s="304"/>
      <c r="L1260" s="206"/>
      <c r="M1260" s="206"/>
    </row>
    <row r="1261" spans="8:13">
      <c r="H1261" s="304"/>
      <c r="L1261" s="206"/>
      <c r="M1261" s="206"/>
    </row>
    <row r="1262" spans="8:13">
      <c r="H1262" s="304"/>
      <c r="L1262" s="206"/>
      <c r="M1262" s="206"/>
    </row>
    <row r="1263" spans="8:13">
      <c r="H1263" s="304"/>
      <c r="L1263" s="206"/>
      <c r="M1263" s="206"/>
    </row>
    <row r="1264" spans="8:13">
      <c r="H1264" s="304"/>
      <c r="L1264" s="206"/>
      <c r="M1264" s="206"/>
    </row>
    <row r="1265" spans="8:13">
      <c r="H1265" s="304"/>
      <c r="L1265" s="206"/>
      <c r="M1265" s="206"/>
    </row>
    <row r="1266" spans="8:13">
      <c r="H1266" s="304"/>
      <c r="L1266" s="206"/>
      <c r="M1266" s="206"/>
    </row>
    <row r="1267" spans="8:13">
      <c r="H1267" s="304"/>
      <c r="L1267" s="206"/>
      <c r="M1267" s="206"/>
    </row>
    <row r="1268" spans="8:13">
      <c r="H1268" s="304"/>
      <c r="L1268" s="206"/>
      <c r="M1268" s="206"/>
    </row>
    <row r="1269" spans="8:13">
      <c r="H1269" s="304"/>
      <c r="L1269" s="206"/>
      <c r="M1269" s="206"/>
    </row>
    <row r="1270" spans="8:13">
      <c r="H1270" s="304"/>
      <c r="L1270" s="206"/>
      <c r="M1270" s="206"/>
    </row>
    <row r="1271" spans="8:13">
      <c r="H1271" s="304"/>
      <c r="L1271" s="206"/>
      <c r="M1271" s="206"/>
    </row>
    <row r="1272" spans="8:13">
      <c r="H1272" s="304"/>
      <c r="L1272" s="206"/>
      <c r="M1272" s="206"/>
    </row>
    <row r="1273" spans="8:13">
      <c r="H1273" s="304"/>
      <c r="L1273" s="206"/>
      <c r="M1273" s="206"/>
    </row>
    <row r="1274" spans="8:13">
      <c r="H1274" s="304"/>
      <c r="L1274" s="206"/>
      <c r="M1274" s="206"/>
    </row>
    <row r="1275" spans="8:13">
      <c r="H1275" s="304"/>
      <c r="L1275" s="206"/>
      <c r="M1275" s="206"/>
    </row>
    <row r="1276" spans="8:13">
      <c r="H1276" s="304"/>
      <c r="L1276" s="206"/>
      <c r="M1276" s="206"/>
    </row>
    <row r="1277" spans="8:13">
      <c r="H1277" s="304"/>
      <c r="L1277" s="206"/>
      <c r="M1277" s="206"/>
    </row>
    <row r="1278" spans="8:13">
      <c r="H1278" s="304"/>
      <c r="L1278" s="206"/>
      <c r="M1278" s="206"/>
    </row>
    <row r="1279" spans="8:13">
      <c r="H1279" s="304"/>
      <c r="L1279" s="206"/>
      <c r="M1279" s="206"/>
    </row>
    <row r="1280" spans="8:13">
      <c r="H1280" s="304"/>
      <c r="L1280" s="206"/>
      <c r="M1280" s="206"/>
    </row>
    <row r="1281" spans="8:13">
      <c r="H1281" s="304"/>
      <c r="L1281" s="206"/>
      <c r="M1281" s="206"/>
    </row>
    <row r="1282" spans="8:13">
      <c r="H1282" s="304"/>
      <c r="L1282" s="206"/>
      <c r="M1282" s="206"/>
    </row>
    <row r="1283" spans="8:13">
      <c r="H1283" s="304"/>
      <c r="L1283" s="206"/>
      <c r="M1283" s="206"/>
    </row>
    <row r="1284" spans="8:13">
      <c r="H1284" s="304"/>
      <c r="L1284" s="206"/>
      <c r="M1284" s="206"/>
    </row>
    <row r="1285" spans="8:13">
      <c r="H1285" s="304"/>
      <c r="L1285" s="206"/>
      <c r="M1285" s="206"/>
    </row>
    <row r="1286" spans="8:13">
      <c r="H1286" s="304"/>
      <c r="L1286" s="206"/>
      <c r="M1286" s="206"/>
    </row>
    <row r="1287" spans="8:13">
      <c r="H1287" s="304"/>
      <c r="L1287" s="206"/>
      <c r="M1287" s="206"/>
    </row>
    <row r="1288" spans="8:13">
      <c r="H1288" s="304"/>
      <c r="L1288" s="206"/>
      <c r="M1288" s="206"/>
    </row>
    <row r="1289" spans="8:13">
      <c r="H1289" s="304"/>
      <c r="L1289" s="206"/>
      <c r="M1289" s="206"/>
    </row>
    <row r="1290" spans="8:13">
      <c r="H1290" s="304"/>
      <c r="L1290" s="206"/>
      <c r="M1290" s="206"/>
    </row>
    <row r="1291" spans="8:13">
      <c r="H1291" s="304"/>
      <c r="L1291" s="206"/>
      <c r="M1291" s="206"/>
    </row>
    <row r="1292" spans="8:13">
      <c r="H1292" s="304"/>
      <c r="L1292" s="206"/>
      <c r="M1292" s="206"/>
    </row>
    <row r="1293" spans="8:13">
      <c r="H1293" s="304"/>
      <c r="L1293" s="206"/>
      <c r="M1293" s="206"/>
    </row>
    <row r="1294" spans="8:13">
      <c r="H1294" s="304"/>
      <c r="L1294" s="206"/>
      <c r="M1294" s="206"/>
    </row>
    <row r="1295" spans="8:13">
      <c r="H1295" s="304"/>
      <c r="L1295" s="206"/>
      <c r="M1295" s="206"/>
    </row>
    <row r="1296" spans="8:13">
      <c r="H1296" s="304"/>
      <c r="L1296" s="206"/>
      <c r="M1296" s="206"/>
    </row>
    <row r="1297" spans="8:13">
      <c r="H1297" s="304"/>
      <c r="L1297" s="206"/>
      <c r="M1297" s="206"/>
    </row>
    <row r="1298" spans="8:13">
      <c r="H1298" s="304"/>
      <c r="L1298" s="206"/>
      <c r="M1298" s="206"/>
    </row>
    <row r="1299" spans="8:13">
      <c r="H1299" s="304"/>
      <c r="L1299" s="206"/>
      <c r="M1299" s="206"/>
    </row>
    <row r="1300" spans="8:13">
      <c r="H1300" s="304"/>
      <c r="L1300" s="206"/>
      <c r="M1300" s="206"/>
    </row>
    <row r="1301" spans="8:13">
      <c r="H1301" s="304"/>
      <c r="L1301" s="206"/>
      <c r="M1301" s="206"/>
    </row>
    <row r="1302" spans="8:13">
      <c r="H1302" s="304"/>
      <c r="L1302" s="206"/>
      <c r="M1302" s="206"/>
    </row>
    <row r="1303" spans="8:13">
      <c r="H1303" s="304"/>
      <c r="L1303" s="206"/>
      <c r="M1303" s="206"/>
    </row>
    <row r="1304" spans="8:13">
      <c r="H1304" s="304"/>
      <c r="L1304" s="206"/>
      <c r="M1304" s="206"/>
    </row>
    <row r="1305" spans="8:13">
      <c r="H1305" s="304"/>
      <c r="L1305" s="206"/>
      <c r="M1305" s="206"/>
    </row>
    <row r="1306" spans="8:13">
      <c r="H1306" s="304"/>
      <c r="L1306" s="206"/>
      <c r="M1306" s="206"/>
    </row>
    <row r="1307" spans="8:13">
      <c r="H1307" s="304"/>
      <c r="L1307" s="206"/>
      <c r="M1307" s="206"/>
    </row>
    <row r="1308" spans="8:13">
      <c r="H1308" s="304"/>
      <c r="L1308" s="206"/>
      <c r="M1308" s="206"/>
    </row>
    <row r="1309" spans="8:13">
      <c r="H1309" s="304"/>
      <c r="L1309" s="206"/>
      <c r="M1309" s="206"/>
    </row>
    <row r="1310" spans="8:13">
      <c r="H1310" s="304"/>
      <c r="L1310" s="206"/>
      <c r="M1310" s="206"/>
    </row>
    <row r="1311" spans="8:13">
      <c r="H1311" s="304"/>
      <c r="L1311" s="206"/>
      <c r="M1311" s="206"/>
    </row>
    <row r="1312" spans="8:13">
      <c r="H1312" s="304"/>
      <c r="L1312" s="206"/>
      <c r="M1312" s="206"/>
    </row>
    <row r="1313" spans="8:13">
      <c r="H1313" s="304"/>
      <c r="L1313" s="206"/>
      <c r="M1313" s="206"/>
    </row>
    <row r="1314" spans="8:13">
      <c r="H1314" s="304"/>
      <c r="L1314" s="206"/>
      <c r="M1314" s="206"/>
    </row>
    <row r="1315" spans="8:13">
      <c r="H1315" s="304"/>
      <c r="L1315" s="206"/>
      <c r="M1315" s="206"/>
    </row>
    <row r="1316" spans="8:13">
      <c r="H1316" s="304"/>
      <c r="L1316" s="206"/>
      <c r="M1316" s="206"/>
    </row>
    <row r="1317" spans="8:13">
      <c r="H1317" s="304"/>
      <c r="L1317" s="206"/>
      <c r="M1317" s="206"/>
    </row>
    <row r="1318" spans="8:13">
      <c r="H1318" s="304"/>
      <c r="L1318" s="206"/>
      <c r="M1318" s="206"/>
    </row>
    <row r="1319" spans="8:13">
      <c r="H1319" s="304"/>
      <c r="L1319" s="206"/>
      <c r="M1319" s="206"/>
    </row>
    <row r="1320" spans="8:13">
      <c r="H1320" s="304"/>
      <c r="L1320" s="206"/>
      <c r="M1320" s="206"/>
    </row>
    <row r="1321" spans="8:13">
      <c r="H1321" s="304"/>
      <c r="L1321" s="206"/>
      <c r="M1321" s="206"/>
    </row>
    <row r="1322" spans="8:13">
      <c r="H1322" s="304"/>
      <c r="L1322" s="206"/>
      <c r="M1322" s="206"/>
    </row>
    <row r="1323" spans="8:13">
      <c r="H1323" s="304"/>
      <c r="L1323" s="206"/>
      <c r="M1323" s="206"/>
    </row>
    <row r="1324" spans="8:13">
      <c r="H1324" s="304"/>
      <c r="L1324" s="206"/>
      <c r="M1324" s="206"/>
    </row>
    <row r="1325" spans="8:13">
      <c r="H1325" s="304"/>
      <c r="L1325" s="206"/>
      <c r="M1325" s="206"/>
    </row>
    <row r="1326" spans="8:13">
      <c r="H1326" s="304"/>
      <c r="L1326" s="206"/>
      <c r="M1326" s="206"/>
    </row>
    <row r="1327" spans="8:13">
      <c r="H1327" s="304"/>
      <c r="L1327" s="206"/>
      <c r="M1327" s="206"/>
    </row>
    <row r="1328" spans="8:13">
      <c r="H1328" s="304"/>
      <c r="L1328" s="206"/>
      <c r="M1328" s="206"/>
    </row>
    <row r="1329" spans="8:13">
      <c r="H1329" s="304"/>
      <c r="L1329" s="206"/>
      <c r="M1329" s="206"/>
    </row>
    <row r="1330" spans="8:13">
      <c r="H1330" s="304"/>
      <c r="L1330" s="206"/>
      <c r="M1330" s="206"/>
    </row>
    <row r="1331" spans="8:13">
      <c r="H1331" s="304"/>
      <c r="L1331" s="206"/>
      <c r="M1331" s="206"/>
    </row>
    <row r="1332" spans="8:13">
      <c r="H1332" s="304"/>
      <c r="L1332" s="206"/>
      <c r="M1332" s="206"/>
    </row>
    <row r="1333" spans="8:13">
      <c r="H1333" s="304"/>
      <c r="L1333" s="206"/>
      <c r="M1333" s="206"/>
    </row>
    <row r="1334" spans="8:13">
      <c r="H1334" s="304"/>
      <c r="L1334" s="206"/>
      <c r="M1334" s="206"/>
    </row>
    <row r="1335" spans="8:13">
      <c r="H1335" s="304"/>
      <c r="L1335" s="206"/>
      <c r="M1335" s="206"/>
    </row>
    <row r="1336" spans="8:13">
      <c r="H1336" s="304"/>
      <c r="L1336" s="206"/>
      <c r="M1336" s="206"/>
    </row>
    <row r="1337" spans="8:13">
      <c r="H1337" s="304"/>
      <c r="L1337" s="206"/>
      <c r="M1337" s="206"/>
    </row>
    <row r="1338" spans="8:13">
      <c r="H1338" s="304"/>
      <c r="L1338" s="206"/>
      <c r="M1338" s="206"/>
    </row>
    <row r="1339" spans="8:13">
      <c r="H1339" s="304"/>
      <c r="L1339" s="206"/>
      <c r="M1339" s="206"/>
    </row>
    <row r="1340" spans="8:13">
      <c r="H1340" s="304"/>
      <c r="L1340" s="206"/>
      <c r="M1340" s="206"/>
    </row>
    <row r="1341" spans="8:13">
      <c r="H1341" s="304"/>
      <c r="L1341" s="206"/>
      <c r="M1341" s="206"/>
    </row>
    <row r="1342" spans="8:13">
      <c r="H1342" s="304"/>
      <c r="L1342" s="206"/>
      <c r="M1342" s="206"/>
    </row>
    <row r="1343" spans="8:13">
      <c r="H1343" s="304"/>
      <c r="L1343" s="206"/>
      <c r="M1343" s="206"/>
    </row>
    <row r="1344" spans="8:13">
      <c r="H1344" s="304"/>
      <c r="L1344" s="206"/>
      <c r="M1344" s="206"/>
    </row>
    <row r="1345" spans="8:13">
      <c r="H1345" s="304"/>
      <c r="L1345" s="206"/>
      <c r="M1345" s="206"/>
    </row>
    <row r="1346" spans="8:13">
      <c r="H1346" s="304"/>
      <c r="L1346" s="206"/>
      <c r="M1346" s="206"/>
    </row>
    <row r="1347" spans="8:13">
      <c r="H1347" s="304"/>
      <c r="L1347" s="206"/>
      <c r="M1347" s="206"/>
    </row>
    <row r="1348" spans="8:13">
      <c r="H1348" s="304"/>
      <c r="L1348" s="206"/>
      <c r="M1348" s="206"/>
    </row>
    <row r="1349" spans="8:13">
      <c r="H1349" s="304"/>
      <c r="L1349" s="206"/>
      <c r="M1349" s="206"/>
    </row>
    <row r="1350" spans="8:13">
      <c r="H1350" s="304"/>
      <c r="L1350" s="206"/>
      <c r="M1350" s="206"/>
    </row>
    <row r="1351" spans="8:13">
      <c r="H1351" s="304"/>
      <c r="L1351" s="206"/>
      <c r="M1351" s="206"/>
    </row>
    <row r="1352" spans="8:13">
      <c r="H1352" s="304"/>
      <c r="L1352" s="206"/>
      <c r="M1352" s="206"/>
    </row>
    <row r="1353" spans="8:13">
      <c r="H1353" s="304"/>
      <c r="L1353" s="206"/>
      <c r="M1353" s="206"/>
    </row>
    <row r="1354" spans="8:13">
      <c r="H1354" s="304"/>
      <c r="L1354" s="206"/>
      <c r="M1354" s="206"/>
    </row>
    <row r="1355" spans="8:13">
      <c r="H1355" s="304"/>
      <c r="L1355" s="206"/>
      <c r="M1355" s="206"/>
    </row>
    <row r="1356" spans="8:13">
      <c r="H1356" s="304"/>
      <c r="L1356" s="206"/>
      <c r="M1356" s="206"/>
    </row>
    <row r="1357" spans="8:13">
      <c r="H1357" s="304"/>
      <c r="L1357" s="206"/>
      <c r="M1357" s="206"/>
    </row>
    <row r="1358" spans="8:13">
      <c r="H1358" s="304"/>
      <c r="L1358" s="206"/>
      <c r="M1358" s="206"/>
    </row>
    <row r="1359" spans="8:13">
      <c r="H1359" s="304"/>
      <c r="L1359" s="206"/>
      <c r="M1359" s="206"/>
    </row>
    <row r="1360" spans="8:13">
      <c r="H1360" s="304"/>
      <c r="L1360" s="206"/>
      <c r="M1360" s="206"/>
    </row>
    <row r="1361" spans="8:13">
      <c r="H1361" s="304"/>
      <c r="L1361" s="206"/>
      <c r="M1361" s="206"/>
    </row>
    <row r="1362" spans="8:13">
      <c r="H1362" s="304"/>
      <c r="L1362" s="206"/>
      <c r="M1362" s="206"/>
    </row>
    <row r="1363" spans="8:13">
      <c r="H1363" s="304"/>
      <c r="L1363" s="206"/>
      <c r="M1363" s="206"/>
    </row>
    <row r="1364" spans="8:13">
      <c r="H1364" s="304"/>
      <c r="L1364" s="206"/>
      <c r="M1364" s="206"/>
    </row>
    <row r="1365" spans="8:13">
      <c r="H1365" s="304"/>
      <c r="L1365" s="206"/>
      <c r="M1365" s="206"/>
    </row>
    <row r="1366" spans="8:13">
      <c r="H1366" s="304"/>
      <c r="L1366" s="206"/>
      <c r="M1366" s="206"/>
    </row>
    <row r="1367" spans="8:13">
      <c r="H1367" s="304"/>
      <c r="L1367" s="206"/>
      <c r="M1367" s="206"/>
    </row>
    <row r="1368" spans="8:13">
      <c r="H1368" s="304"/>
      <c r="L1368" s="206"/>
      <c r="M1368" s="206"/>
    </row>
    <row r="1369" spans="8:13">
      <c r="H1369" s="304"/>
      <c r="L1369" s="206"/>
      <c r="M1369" s="206"/>
    </row>
    <row r="1370" spans="8:13">
      <c r="H1370" s="304"/>
      <c r="L1370" s="206"/>
      <c r="M1370" s="206"/>
    </row>
    <row r="1371" spans="8:13">
      <c r="H1371" s="304"/>
      <c r="L1371" s="206"/>
      <c r="M1371" s="206"/>
    </row>
    <row r="1372" spans="8:13">
      <c r="H1372" s="304"/>
      <c r="L1372" s="206"/>
      <c r="M1372" s="206"/>
    </row>
    <row r="1373" spans="8:13">
      <c r="H1373" s="304"/>
      <c r="L1373" s="206"/>
      <c r="M1373" s="206"/>
    </row>
    <row r="1374" spans="8:13">
      <c r="H1374" s="304"/>
      <c r="L1374" s="206"/>
      <c r="M1374" s="206"/>
    </row>
    <row r="1375" spans="8:13">
      <c r="H1375" s="304"/>
      <c r="L1375" s="206"/>
      <c r="M1375" s="206"/>
    </row>
    <row r="1376" spans="8:13">
      <c r="H1376" s="304"/>
      <c r="L1376" s="206"/>
      <c r="M1376" s="206"/>
    </row>
    <row r="1377" spans="8:13">
      <c r="H1377" s="304"/>
      <c r="L1377" s="206"/>
      <c r="M1377" s="206"/>
    </row>
    <row r="1378" spans="8:13">
      <c r="H1378" s="304"/>
      <c r="L1378" s="206"/>
      <c r="M1378" s="206"/>
    </row>
    <row r="1379" spans="8:13">
      <c r="H1379" s="304"/>
      <c r="L1379" s="206"/>
      <c r="M1379" s="206"/>
    </row>
    <row r="1380" spans="8:13">
      <c r="H1380" s="304"/>
      <c r="L1380" s="206"/>
      <c r="M1380" s="206"/>
    </row>
    <row r="1381" spans="8:13">
      <c r="H1381" s="304"/>
      <c r="L1381" s="206"/>
      <c r="M1381" s="206"/>
    </row>
    <row r="1382" spans="8:13">
      <c r="H1382" s="304"/>
      <c r="L1382" s="206"/>
      <c r="M1382" s="206"/>
    </row>
    <row r="1383" spans="8:13">
      <c r="H1383" s="304"/>
      <c r="L1383" s="206"/>
      <c r="M1383" s="206"/>
    </row>
    <row r="1384" spans="8:13">
      <c r="H1384" s="304"/>
      <c r="L1384" s="206"/>
      <c r="M1384" s="206"/>
    </row>
    <row r="1385" spans="8:13">
      <c r="H1385" s="304"/>
      <c r="L1385" s="206"/>
      <c r="M1385" s="206"/>
    </row>
    <row r="1386" spans="8:13">
      <c r="H1386" s="304"/>
      <c r="L1386" s="206"/>
      <c r="M1386" s="206"/>
    </row>
    <row r="1387" spans="8:13">
      <c r="H1387" s="304"/>
      <c r="L1387" s="206"/>
      <c r="M1387" s="206"/>
    </row>
    <row r="1388" spans="8:13">
      <c r="H1388" s="304"/>
      <c r="L1388" s="206"/>
      <c r="M1388" s="206"/>
    </row>
    <row r="1389" spans="8:13">
      <c r="H1389" s="304"/>
      <c r="L1389" s="206"/>
      <c r="M1389" s="206"/>
    </row>
    <row r="1390" spans="8:13">
      <c r="H1390" s="304"/>
      <c r="L1390" s="206"/>
      <c r="M1390" s="206"/>
    </row>
    <row r="1391" spans="8:13">
      <c r="H1391" s="304"/>
      <c r="L1391" s="206"/>
      <c r="M1391" s="206"/>
    </row>
    <row r="1392" spans="8:13">
      <c r="H1392" s="304"/>
      <c r="L1392" s="206"/>
      <c r="M1392" s="206"/>
    </row>
    <row r="1393" spans="8:13">
      <c r="H1393" s="304"/>
      <c r="L1393" s="206"/>
      <c r="M1393" s="206"/>
    </row>
    <row r="1394" spans="8:13">
      <c r="H1394" s="304"/>
      <c r="L1394" s="206"/>
      <c r="M1394" s="206"/>
    </row>
    <row r="1395" spans="8:13">
      <c r="H1395" s="304"/>
      <c r="L1395" s="206"/>
      <c r="M1395" s="206"/>
    </row>
    <row r="1396" spans="8:13">
      <c r="H1396" s="304"/>
      <c r="L1396" s="206"/>
      <c r="M1396" s="206"/>
    </row>
    <row r="1397" spans="8:13">
      <c r="H1397" s="304"/>
      <c r="L1397" s="206"/>
      <c r="M1397" s="206"/>
    </row>
    <row r="1398" spans="8:13">
      <c r="H1398" s="304"/>
      <c r="L1398" s="206"/>
      <c r="M1398" s="206"/>
    </row>
    <row r="1399" spans="8:13">
      <c r="H1399" s="304"/>
      <c r="L1399" s="206"/>
      <c r="M1399" s="206"/>
    </row>
    <row r="1400" spans="8:13">
      <c r="H1400" s="304"/>
      <c r="L1400" s="206"/>
      <c r="M1400" s="206"/>
    </row>
    <row r="1401" spans="8:13">
      <c r="H1401" s="304"/>
      <c r="L1401" s="206"/>
      <c r="M1401" s="206"/>
    </row>
    <row r="1402" spans="8:13">
      <c r="H1402" s="304"/>
      <c r="L1402" s="206"/>
      <c r="M1402" s="206"/>
    </row>
    <row r="1403" spans="8:13">
      <c r="H1403" s="304"/>
      <c r="L1403" s="206"/>
      <c r="M1403" s="206"/>
    </row>
    <row r="1404" spans="8:13">
      <c r="H1404" s="304"/>
      <c r="L1404" s="206"/>
      <c r="M1404" s="206"/>
    </row>
    <row r="1405" spans="8:13">
      <c r="H1405" s="304"/>
      <c r="L1405" s="206"/>
      <c r="M1405" s="206"/>
    </row>
    <row r="1406" spans="8:13">
      <c r="H1406" s="304"/>
      <c r="L1406" s="206"/>
      <c r="M1406" s="206"/>
    </row>
    <row r="1407" spans="8:13">
      <c r="H1407" s="304"/>
      <c r="L1407" s="206"/>
      <c r="M1407" s="206"/>
    </row>
    <row r="1408" spans="8:13">
      <c r="H1408" s="304"/>
      <c r="L1408" s="206"/>
      <c r="M1408" s="206"/>
    </row>
    <row r="1409" spans="8:13">
      <c r="H1409" s="304"/>
      <c r="L1409" s="206"/>
      <c r="M1409" s="206"/>
    </row>
    <row r="1410" spans="8:13">
      <c r="H1410" s="304"/>
      <c r="L1410" s="206"/>
      <c r="M1410" s="206"/>
    </row>
    <row r="1411" spans="8:13">
      <c r="H1411" s="304"/>
      <c r="L1411" s="206"/>
      <c r="M1411" s="206"/>
    </row>
    <row r="1412" spans="8:13">
      <c r="H1412" s="304"/>
      <c r="L1412" s="206"/>
      <c r="M1412" s="206"/>
    </row>
    <row r="1413" spans="8:13">
      <c r="H1413" s="304"/>
      <c r="L1413" s="206"/>
      <c r="M1413" s="206"/>
    </row>
    <row r="1414" spans="8:13">
      <c r="H1414" s="304"/>
      <c r="L1414" s="206"/>
      <c r="M1414" s="206"/>
    </row>
    <row r="1415" spans="8:13">
      <c r="H1415" s="304"/>
      <c r="L1415" s="206"/>
      <c r="M1415" s="206"/>
    </row>
    <row r="1416" spans="8:13">
      <c r="H1416" s="304"/>
      <c r="L1416" s="206"/>
      <c r="M1416" s="206"/>
    </row>
    <row r="1417" spans="8:13">
      <c r="H1417" s="304"/>
      <c r="L1417" s="206"/>
      <c r="M1417" s="206"/>
    </row>
    <row r="1418" spans="8:13">
      <c r="H1418" s="304"/>
      <c r="L1418" s="206"/>
      <c r="M1418" s="206"/>
    </row>
    <row r="1419" spans="8:13">
      <c r="H1419" s="304"/>
      <c r="L1419" s="206"/>
      <c r="M1419" s="206"/>
    </row>
    <row r="1420" spans="8:13">
      <c r="H1420" s="304"/>
      <c r="L1420" s="206"/>
      <c r="M1420" s="206"/>
    </row>
    <row r="1421" spans="8:13">
      <c r="H1421" s="304"/>
      <c r="L1421" s="206"/>
      <c r="M1421" s="206"/>
    </row>
    <row r="1422" spans="8:13">
      <c r="H1422" s="304"/>
      <c r="L1422" s="206"/>
      <c r="M1422" s="206"/>
    </row>
    <row r="1423" spans="8:13">
      <c r="H1423" s="304"/>
      <c r="L1423" s="206"/>
      <c r="M1423" s="206"/>
    </row>
    <row r="1424" spans="8:13">
      <c r="H1424" s="304"/>
      <c r="L1424" s="206"/>
      <c r="M1424" s="206"/>
    </row>
    <row r="1425" spans="8:13">
      <c r="H1425" s="304"/>
      <c r="L1425" s="206"/>
      <c r="M1425" s="206"/>
    </row>
    <row r="1426" spans="8:13">
      <c r="H1426" s="304"/>
      <c r="L1426" s="206"/>
      <c r="M1426" s="206"/>
    </row>
    <row r="1427" spans="8:13">
      <c r="H1427" s="304"/>
      <c r="L1427" s="206"/>
      <c r="M1427" s="206"/>
    </row>
    <row r="1428" spans="8:13">
      <c r="H1428" s="304"/>
      <c r="L1428" s="206"/>
      <c r="M1428" s="206"/>
    </row>
    <row r="1429" spans="8:13">
      <c r="H1429" s="304"/>
      <c r="L1429" s="206"/>
      <c r="M1429" s="206"/>
    </row>
    <row r="1430" spans="8:13">
      <c r="H1430" s="304"/>
      <c r="L1430" s="206"/>
      <c r="M1430" s="206"/>
    </row>
    <row r="1431" spans="8:13">
      <c r="H1431" s="304"/>
      <c r="L1431" s="206"/>
      <c r="M1431" s="206"/>
    </row>
    <row r="1432" spans="8:13">
      <c r="H1432" s="304"/>
      <c r="L1432" s="206"/>
      <c r="M1432" s="206"/>
    </row>
    <row r="1433" spans="8:13">
      <c r="H1433" s="304"/>
      <c r="L1433" s="206"/>
      <c r="M1433" s="206"/>
    </row>
    <row r="1434" spans="8:13">
      <c r="H1434" s="304"/>
      <c r="L1434" s="206"/>
      <c r="M1434" s="206"/>
    </row>
    <row r="1435" spans="8:13">
      <c r="H1435" s="304"/>
      <c r="L1435" s="206"/>
      <c r="M1435" s="206"/>
    </row>
    <row r="1436" spans="8:13">
      <c r="H1436" s="304"/>
      <c r="L1436" s="206"/>
      <c r="M1436" s="206"/>
    </row>
    <row r="1437" spans="8:13">
      <c r="H1437" s="304"/>
      <c r="L1437" s="206"/>
      <c r="M1437" s="206"/>
    </row>
    <row r="1438" spans="8:13">
      <c r="H1438" s="304"/>
      <c r="L1438" s="206"/>
      <c r="M1438" s="206"/>
    </row>
    <row r="1439" spans="8:13">
      <c r="H1439" s="304"/>
      <c r="L1439" s="206"/>
      <c r="M1439" s="206"/>
    </row>
    <row r="1440" spans="8:13">
      <c r="H1440" s="304"/>
      <c r="L1440" s="206"/>
      <c r="M1440" s="206"/>
    </row>
    <row r="1441" spans="8:13">
      <c r="H1441" s="304"/>
      <c r="L1441" s="206"/>
      <c r="M1441" s="206"/>
    </row>
    <row r="1442" spans="8:13">
      <c r="H1442" s="304"/>
      <c r="L1442" s="206"/>
      <c r="M1442" s="206"/>
    </row>
    <row r="1443" spans="8:13">
      <c r="H1443" s="304"/>
      <c r="L1443" s="206"/>
      <c r="M1443" s="206"/>
    </row>
    <row r="1444" spans="8:13">
      <c r="H1444" s="304"/>
      <c r="L1444" s="206"/>
      <c r="M1444" s="206"/>
    </row>
    <row r="1445" spans="8:13">
      <c r="H1445" s="304"/>
      <c r="L1445" s="206"/>
      <c r="M1445" s="206"/>
    </row>
    <row r="1446" spans="8:13">
      <c r="H1446" s="304"/>
      <c r="L1446" s="206"/>
      <c r="M1446" s="206"/>
    </row>
    <row r="1447" spans="8:13">
      <c r="H1447" s="304"/>
      <c r="L1447" s="206"/>
      <c r="M1447" s="206"/>
    </row>
    <row r="1448" spans="8:13">
      <c r="H1448" s="304"/>
      <c r="L1448" s="206"/>
      <c r="M1448" s="206"/>
    </row>
    <row r="1449" spans="8:13">
      <c r="H1449" s="304"/>
      <c r="L1449" s="206"/>
      <c r="M1449" s="206"/>
    </row>
    <row r="1450" spans="8:13">
      <c r="H1450" s="304"/>
      <c r="L1450" s="206"/>
      <c r="M1450" s="206"/>
    </row>
    <row r="1451" spans="8:13">
      <c r="H1451" s="304"/>
      <c r="L1451" s="206"/>
      <c r="M1451" s="206"/>
    </row>
    <row r="1452" spans="8:13">
      <c r="H1452" s="304"/>
      <c r="L1452" s="206"/>
      <c r="M1452" s="206"/>
    </row>
    <row r="1453" spans="8:13">
      <c r="H1453" s="304"/>
      <c r="L1453" s="206"/>
      <c r="M1453" s="206"/>
    </row>
    <row r="1454" spans="8:13">
      <c r="H1454" s="304"/>
      <c r="L1454" s="206"/>
      <c r="M1454" s="206"/>
    </row>
    <row r="1455" spans="8:13">
      <c r="H1455" s="304"/>
      <c r="L1455" s="206"/>
      <c r="M1455" s="206"/>
    </row>
    <row r="1456" spans="8:13">
      <c r="H1456" s="304"/>
      <c r="L1456" s="206"/>
      <c r="M1456" s="206"/>
    </row>
    <row r="1457" spans="8:13">
      <c r="H1457" s="304"/>
      <c r="L1457" s="206"/>
      <c r="M1457" s="206"/>
    </row>
    <row r="1458" spans="8:13">
      <c r="H1458" s="304"/>
      <c r="L1458" s="206"/>
      <c r="M1458" s="206"/>
    </row>
    <row r="1459" spans="8:13">
      <c r="H1459" s="304"/>
      <c r="L1459" s="206"/>
      <c r="M1459" s="206"/>
    </row>
    <row r="1460" spans="8:13">
      <c r="H1460" s="304"/>
      <c r="L1460" s="206"/>
      <c r="M1460" s="206"/>
    </row>
    <row r="1461" spans="8:13">
      <c r="H1461" s="304"/>
      <c r="L1461" s="206"/>
      <c r="M1461" s="206"/>
    </row>
    <row r="1462" spans="8:13">
      <c r="H1462" s="304"/>
      <c r="L1462" s="206"/>
      <c r="M1462" s="206"/>
    </row>
    <row r="1463" spans="8:13">
      <c r="H1463" s="304"/>
      <c r="L1463" s="206"/>
      <c r="M1463" s="206"/>
    </row>
    <row r="1464" spans="8:13">
      <c r="H1464" s="304"/>
      <c r="L1464" s="206"/>
      <c r="M1464" s="206"/>
    </row>
    <row r="1465" spans="8:13">
      <c r="H1465" s="304"/>
      <c r="L1465" s="206"/>
      <c r="M1465" s="206"/>
    </row>
    <row r="1466" spans="8:13">
      <c r="H1466" s="304"/>
      <c r="L1466" s="206"/>
      <c r="M1466" s="206"/>
    </row>
    <row r="1467" spans="8:13">
      <c r="H1467" s="304"/>
      <c r="L1467" s="206"/>
      <c r="M1467" s="206"/>
    </row>
    <row r="1468" spans="8:13">
      <c r="H1468" s="304"/>
      <c r="L1468" s="206"/>
      <c r="M1468" s="206"/>
    </row>
    <row r="1469" spans="8:13">
      <c r="H1469" s="304"/>
      <c r="L1469" s="206"/>
      <c r="M1469" s="206"/>
    </row>
    <row r="1470" spans="8:13">
      <c r="H1470" s="304"/>
      <c r="L1470" s="206"/>
      <c r="M1470" s="206"/>
    </row>
    <row r="1471" spans="8:13">
      <c r="H1471" s="304"/>
      <c r="L1471" s="206"/>
      <c r="M1471" s="206"/>
    </row>
    <row r="1472" spans="8:13">
      <c r="H1472" s="304"/>
      <c r="L1472" s="206"/>
      <c r="M1472" s="206"/>
    </row>
    <row r="1473" spans="8:13">
      <c r="H1473" s="304"/>
      <c r="L1473" s="206"/>
      <c r="M1473" s="206"/>
    </row>
    <row r="1474" spans="8:13">
      <c r="H1474" s="304"/>
      <c r="L1474" s="206"/>
      <c r="M1474" s="206"/>
    </row>
    <row r="1475" spans="8:13">
      <c r="H1475" s="304"/>
      <c r="L1475" s="206"/>
      <c r="M1475" s="206"/>
    </row>
    <row r="1476" spans="8:13">
      <c r="H1476" s="304"/>
      <c r="L1476" s="206"/>
      <c r="M1476" s="206"/>
    </row>
    <row r="1477" spans="8:13">
      <c r="H1477" s="304"/>
      <c r="L1477" s="206"/>
      <c r="M1477" s="206"/>
    </row>
    <row r="1478" spans="8:13">
      <c r="H1478" s="304"/>
      <c r="L1478" s="206"/>
      <c r="M1478" s="206"/>
    </row>
    <row r="1479" spans="8:13">
      <c r="H1479" s="304"/>
      <c r="L1479" s="206"/>
      <c r="M1479" s="206"/>
    </row>
    <row r="1480" spans="8:13">
      <c r="H1480" s="304"/>
      <c r="L1480" s="206"/>
      <c r="M1480" s="206"/>
    </row>
    <row r="1481" spans="8:13">
      <c r="H1481" s="304"/>
      <c r="L1481" s="206"/>
      <c r="M1481" s="206"/>
    </row>
    <row r="1482" spans="8:13">
      <c r="H1482" s="304"/>
      <c r="L1482" s="206"/>
      <c r="M1482" s="206"/>
    </row>
    <row r="1483" spans="8:13">
      <c r="H1483" s="304"/>
      <c r="L1483" s="206"/>
      <c r="M1483" s="206"/>
    </row>
    <row r="1484" spans="8:13">
      <c r="H1484" s="304"/>
      <c r="L1484" s="206"/>
      <c r="M1484" s="206"/>
    </row>
    <row r="1485" spans="8:13">
      <c r="H1485" s="304"/>
      <c r="L1485" s="206"/>
      <c r="M1485" s="206"/>
    </row>
    <row r="1486" spans="8:13">
      <c r="H1486" s="304"/>
      <c r="L1486" s="206"/>
      <c r="M1486" s="206"/>
    </row>
    <row r="1487" spans="8:13">
      <c r="H1487" s="304"/>
      <c r="L1487" s="206"/>
      <c r="M1487" s="206"/>
    </row>
    <row r="1488" spans="8:13">
      <c r="H1488" s="304"/>
      <c r="L1488" s="206"/>
      <c r="M1488" s="206"/>
    </row>
    <row r="1489" spans="8:13">
      <c r="H1489" s="304"/>
      <c r="L1489" s="206"/>
      <c r="M1489" s="206"/>
    </row>
    <row r="1490" spans="8:13">
      <c r="H1490" s="304"/>
      <c r="L1490" s="206"/>
      <c r="M1490" s="206"/>
    </row>
    <row r="1491" spans="8:13">
      <c r="H1491" s="304"/>
      <c r="L1491" s="206"/>
      <c r="M1491" s="206"/>
    </row>
    <row r="1492" spans="8:13">
      <c r="H1492" s="304"/>
      <c r="L1492" s="206"/>
      <c r="M1492" s="206"/>
    </row>
    <row r="1493" spans="8:13">
      <c r="H1493" s="304"/>
      <c r="L1493" s="206"/>
      <c r="M1493" s="206"/>
    </row>
    <row r="1494" spans="8:13">
      <c r="H1494" s="304"/>
      <c r="L1494" s="206"/>
      <c r="M1494" s="206"/>
    </row>
    <row r="1495" spans="8:13">
      <c r="H1495" s="304"/>
      <c r="L1495" s="206"/>
      <c r="M1495" s="206"/>
    </row>
    <row r="1496" spans="8:13">
      <c r="H1496" s="304"/>
      <c r="L1496" s="206"/>
      <c r="M1496" s="206"/>
    </row>
    <row r="1497" spans="8:13">
      <c r="H1497" s="304"/>
      <c r="L1497" s="206"/>
      <c r="M1497" s="206"/>
    </row>
    <row r="1498" spans="8:13">
      <c r="H1498" s="304"/>
      <c r="L1498" s="206"/>
      <c r="M1498" s="206"/>
    </row>
    <row r="1499" spans="8:13">
      <c r="H1499" s="304"/>
      <c r="L1499" s="206"/>
      <c r="M1499" s="206"/>
    </row>
    <row r="1500" spans="8:13">
      <c r="H1500" s="304"/>
      <c r="L1500" s="206"/>
      <c r="M1500" s="206"/>
    </row>
    <row r="1501" spans="8:13">
      <c r="H1501" s="304"/>
      <c r="L1501" s="206"/>
      <c r="M1501" s="206"/>
    </row>
    <row r="1502" spans="8:13">
      <c r="H1502" s="304"/>
      <c r="L1502" s="206"/>
      <c r="M1502" s="206"/>
    </row>
    <row r="1503" spans="8:13">
      <c r="H1503" s="304"/>
      <c r="L1503" s="206"/>
      <c r="M1503" s="206"/>
    </row>
    <row r="1504" spans="8:13">
      <c r="H1504" s="304"/>
      <c r="L1504" s="206"/>
      <c r="M1504" s="206"/>
    </row>
    <row r="1505" spans="8:13">
      <c r="H1505" s="304"/>
      <c r="L1505" s="206"/>
      <c r="M1505" s="206"/>
    </row>
    <row r="1506" spans="8:13">
      <c r="H1506" s="304"/>
      <c r="L1506" s="206"/>
      <c r="M1506" s="206"/>
    </row>
    <row r="1507" spans="8:13">
      <c r="H1507" s="304"/>
      <c r="L1507" s="206"/>
      <c r="M1507" s="206"/>
    </row>
    <row r="1508" spans="8:13">
      <c r="H1508" s="304"/>
      <c r="L1508" s="206"/>
      <c r="M1508" s="206"/>
    </row>
    <row r="1509" spans="8:13">
      <c r="H1509" s="304"/>
      <c r="L1509" s="206"/>
      <c r="M1509" s="206"/>
    </row>
    <row r="1510" spans="8:13">
      <c r="H1510" s="304"/>
      <c r="L1510" s="206"/>
      <c r="M1510" s="206"/>
    </row>
    <row r="1511" spans="8:13">
      <c r="H1511" s="304"/>
      <c r="L1511" s="206"/>
      <c r="M1511" s="206"/>
    </row>
    <row r="1512" spans="8:13">
      <c r="H1512" s="304"/>
      <c r="L1512" s="206"/>
      <c r="M1512" s="206"/>
    </row>
    <row r="1513" spans="8:13">
      <c r="H1513" s="304"/>
      <c r="L1513" s="206"/>
      <c r="M1513" s="206"/>
    </row>
    <row r="1514" spans="8:13">
      <c r="H1514" s="304"/>
      <c r="L1514" s="206"/>
      <c r="M1514" s="206"/>
    </row>
    <row r="1515" spans="8:13">
      <c r="H1515" s="304"/>
      <c r="L1515" s="206"/>
      <c r="M1515" s="206"/>
    </row>
    <row r="1516" spans="8:13">
      <c r="H1516" s="304"/>
      <c r="L1516" s="206"/>
      <c r="M1516" s="206"/>
    </row>
    <row r="1517" spans="8:13">
      <c r="H1517" s="304"/>
      <c r="L1517" s="206"/>
      <c r="M1517" s="206"/>
    </row>
    <row r="1518" spans="8:13">
      <c r="H1518" s="304"/>
      <c r="L1518" s="206"/>
      <c r="M1518" s="206"/>
    </row>
    <row r="1519" spans="8:13">
      <c r="H1519" s="304"/>
      <c r="L1519" s="206"/>
      <c r="M1519" s="206"/>
    </row>
    <row r="1520" spans="8:13">
      <c r="H1520" s="304"/>
      <c r="L1520" s="206"/>
      <c r="M1520" s="206"/>
    </row>
    <row r="1521" spans="8:13">
      <c r="H1521" s="304"/>
      <c r="L1521" s="206"/>
      <c r="M1521" s="206"/>
    </row>
    <row r="1522" spans="8:13">
      <c r="H1522" s="304"/>
      <c r="L1522" s="206"/>
      <c r="M1522" s="206"/>
    </row>
    <row r="1523" spans="8:13">
      <c r="H1523" s="304"/>
      <c r="L1523" s="206"/>
      <c r="M1523" s="206"/>
    </row>
    <row r="1524" spans="8:13">
      <c r="H1524" s="304"/>
      <c r="L1524" s="206"/>
      <c r="M1524" s="206"/>
    </row>
    <row r="1525" spans="8:13">
      <c r="H1525" s="304"/>
      <c r="L1525" s="206"/>
      <c r="M1525" s="206"/>
    </row>
    <row r="1526" spans="8:13">
      <c r="H1526" s="304"/>
      <c r="L1526" s="206"/>
      <c r="M1526" s="206"/>
    </row>
    <row r="1527" spans="8:13">
      <c r="H1527" s="304"/>
      <c r="L1527" s="206"/>
      <c r="M1527" s="206"/>
    </row>
    <row r="1528" spans="8:13">
      <c r="H1528" s="304"/>
      <c r="L1528" s="206"/>
      <c r="M1528" s="206"/>
    </row>
    <row r="1529" spans="8:13">
      <c r="H1529" s="304"/>
      <c r="L1529" s="206"/>
      <c r="M1529" s="206"/>
    </row>
    <row r="1530" spans="8:13">
      <c r="H1530" s="304"/>
      <c r="L1530" s="206"/>
      <c r="M1530" s="206"/>
    </row>
    <row r="1531" spans="8:13">
      <c r="H1531" s="304"/>
      <c r="L1531" s="206"/>
      <c r="M1531" s="206"/>
    </row>
    <row r="1532" spans="8:13">
      <c r="H1532" s="304"/>
      <c r="L1532" s="206"/>
      <c r="M1532" s="206"/>
    </row>
    <row r="1533" spans="8:13">
      <c r="H1533" s="304"/>
      <c r="L1533" s="206"/>
      <c r="M1533" s="206"/>
    </row>
    <row r="1534" spans="8:13">
      <c r="H1534" s="304"/>
      <c r="L1534" s="206"/>
      <c r="M1534" s="206"/>
    </row>
    <row r="1535" spans="8:13">
      <c r="H1535" s="304"/>
      <c r="L1535" s="206"/>
      <c r="M1535" s="206"/>
    </row>
    <row r="1536" spans="8:13">
      <c r="H1536" s="304"/>
      <c r="L1536" s="206"/>
      <c r="M1536" s="206"/>
    </row>
    <row r="1537" spans="8:13">
      <c r="H1537" s="304"/>
      <c r="L1537" s="206"/>
      <c r="M1537" s="206"/>
    </row>
    <row r="1538" spans="8:13">
      <c r="H1538" s="304"/>
      <c r="L1538" s="206"/>
      <c r="M1538" s="206"/>
    </row>
    <row r="1539" spans="8:13">
      <c r="H1539" s="304"/>
      <c r="L1539" s="206"/>
      <c r="M1539" s="206"/>
    </row>
    <row r="1540" spans="8:13">
      <c r="H1540" s="304"/>
      <c r="L1540" s="206"/>
      <c r="M1540" s="206"/>
    </row>
    <row r="1541" spans="8:13">
      <c r="H1541" s="304"/>
      <c r="L1541" s="206"/>
      <c r="M1541" s="206"/>
    </row>
    <row r="1542" spans="8:13">
      <c r="H1542" s="304"/>
      <c r="L1542" s="206"/>
      <c r="M1542" s="206"/>
    </row>
    <row r="1543" spans="8:13">
      <c r="H1543" s="304"/>
      <c r="L1543" s="206"/>
      <c r="M1543" s="206"/>
    </row>
    <row r="1544" spans="8:13">
      <c r="H1544" s="304"/>
      <c r="L1544" s="206"/>
      <c r="M1544" s="206"/>
    </row>
    <row r="1545" spans="8:13">
      <c r="H1545" s="304"/>
      <c r="L1545" s="206"/>
      <c r="M1545" s="206"/>
    </row>
    <row r="1546" spans="8:13">
      <c r="H1546" s="304"/>
      <c r="L1546" s="206"/>
      <c r="M1546" s="206"/>
    </row>
    <row r="1547" spans="8:13">
      <c r="H1547" s="304"/>
      <c r="L1547" s="206"/>
      <c r="M1547" s="206"/>
    </row>
    <row r="1548" spans="8:13">
      <c r="H1548" s="304"/>
      <c r="L1548" s="206"/>
      <c r="M1548" s="206"/>
    </row>
    <row r="1549" spans="8:13">
      <c r="H1549" s="304"/>
      <c r="L1549" s="206"/>
      <c r="M1549" s="206"/>
    </row>
    <row r="1550" spans="8:13">
      <c r="H1550" s="304"/>
      <c r="L1550" s="206"/>
      <c r="M1550" s="206"/>
    </row>
    <row r="1551" spans="8:13">
      <c r="H1551" s="304"/>
      <c r="L1551" s="206"/>
      <c r="M1551" s="206"/>
    </row>
    <row r="1552" spans="8:13">
      <c r="H1552" s="304"/>
      <c r="L1552" s="206"/>
      <c r="M1552" s="206"/>
    </row>
    <row r="1553" spans="8:13">
      <c r="H1553" s="304"/>
      <c r="L1553" s="206"/>
      <c r="M1553" s="206"/>
    </row>
    <row r="1554" spans="8:13">
      <c r="H1554" s="304"/>
      <c r="L1554" s="206"/>
      <c r="M1554" s="206"/>
    </row>
    <row r="1555" spans="8:13">
      <c r="H1555" s="304"/>
      <c r="L1555" s="206"/>
      <c r="M1555" s="206"/>
    </row>
    <row r="1556" spans="8:13">
      <c r="H1556" s="304"/>
      <c r="L1556" s="206"/>
      <c r="M1556" s="206"/>
    </row>
    <row r="1557" spans="8:13">
      <c r="H1557" s="304"/>
      <c r="L1557" s="206"/>
      <c r="M1557" s="206"/>
    </row>
    <row r="1558" spans="8:13">
      <c r="H1558" s="304"/>
      <c r="L1558" s="206"/>
      <c r="M1558" s="206"/>
    </row>
    <row r="1559" spans="8:13">
      <c r="H1559" s="304"/>
      <c r="L1559" s="206"/>
      <c r="M1559" s="206"/>
    </row>
    <row r="1560" spans="8:13">
      <c r="H1560" s="304"/>
      <c r="L1560" s="206"/>
      <c r="M1560" s="206"/>
    </row>
    <row r="1561" spans="8:13">
      <c r="H1561" s="304"/>
      <c r="L1561" s="206"/>
      <c r="M1561" s="206"/>
    </row>
    <row r="1562" spans="8:13">
      <c r="H1562" s="304"/>
      <c r="L1562" s="206"/>
      <c r="M1562" s="206"/>
    </row>
    <row r="1563" spans="8:13">
      <c r="H1563" s="304"/>
      <c r="L1563" s="206"/>
      <c r="M1563" s="206"/>
    </row>
    <row r="1564" spans="8:13">
      <c r="H1564" s="304"/>
      <c r="L1564" s="206"/>
      <c r="M1564" s="206"/>
    </row>
    <row r="1565" spans="8:13">
      <c r="H1565" s="304"/>
      <c r="L1565" s="206"/>
      <c r="M1565" s="206"/>
    </row>
    <row r="1566" spans="8:13">
      <c r="H1566" s="304"/>
      <c r="L1566" s="206"/>
      <c r="M1566" s="206"/>
    </row>
    <row r="1567" spans="8:13">
      <c r="H1567" s="304"/>
      <c r="L1567" s="206"/>
      <c r="M1567" s="206"/>
    </row>
    <row r="1568" spans="8:13">
      <c r="H1568" s="304"/>
      <c r="L1568" s="206"/>
      <c r="M1568" s="206"/>
    </row>
    <row r="1569" spans="8:13">
      <c r="H1569" s="304"/>
      <c r="L1569" s="206"/>
      <c r="M1569" s="206"/>
    </row>
    <row r="1570" spans="8:13">
      <c r="H1570" s="304"/>
      <c r="L1570" s="206"/>
      <c r="M1570" s="206"/>
    </row>
    <row r="1571" spans="8:13">
      <c r="H1571" s="304"/>
      <c r="L1571" s="206"/>
      <c r="M1571" s="206"/>
    </row>
    <row r="1572" spans="8:13">
      <c r="H1572" s="304"/>
      <c r="L1572" s="206"/>
      <c r="M1572" s="206"/>
    </row>
    <row r="1573" spans="8:13">
      <c r="H1573" s="304"/>
      <c r="L1573" s="206"/>
      <c r="M1573" s="206"/>
    </row>
    <row r="1574" spans="8:13">
      <c r="H1574" s="304"/>
      <c r="L1574" s="206"/>
      <c r="M1574" s="206"/>
    </row>
    <row r="1575" spans="8:13">
      <c r="H1575" s="304"/>
      <c r="L1575" s="206"/>
      <c r="M1575" s="206"/>
    </row>
    <row r="1576" spans="8:13">
      <c r="H1576" s="304"/>
      <c r="L1576" s="206"/>
      <c r="M1576" s="206"/>
    </row>
    <row r="1577" spans="8:13">
      <c r="H1577" s="304"/>
      <c r="L1577" s="206"/>
      <c r="M1577" s="206"/>
    </row>
    <row r="1578" spans="8:13">
      <c r="H1578" s="304"/>
      <c r="L1578" s="206"/>
      <c r="M1578" s="206"/>
    </row>
    <row r="1579" spans="8:13">
      <c r="H1579" s="304"/>
      <c r="L1579" s="206"/>
      <c r="M1579" s="206"/>
    </row>
    <row r="1580" spans="8:13">
      <c r="H1580" s="304"/>
      <c r="L1580" s="206"/>
      <c r="M1580" s="206"/>
    </row>
    <row r="1581" spans="8:13">
      <c r="H1581" s="304"/>
      <c r="L1581" s="206"/>
      <c r="M1581" s="206"/>
    </row>
    <row r="1582" spans="8:13">
      <c r="H1582" s="304"/>
      <c r="L1582" s="206"/>
      <c r="M1582" s="206"/>
    </row>
    <row r="1583" spans="8:13">
      <c r="H1583" s="304"/>
      <c r="L1583" s="206"/>
      <c r="M1583" s="206"/>
    </row>
    <row r="1584" spans="8:13">
      <c r="H1584" s="304"/>
      <c r="L1584" s="206"/>
      <c r="M1584" s="206"/>
    </row>
    <row r="1585" spans="8:13">
      <c r="H1585" s="304"/>
      <c r="L1585" s="206"/>
      <c r="M1585" s="206"/>
    </row>
    <row r="1586" spans="8:13">
      <c r="H1586" s="304"/>
      <c r="L1586" s="206"/>
      <c r="M1586" s="206"/>
    </row>
    <row r="1587" spans="8:13">
      <c r="H1587" s="304"/>
      <c r="L1587" s="206"/>
      <c r="M1587" s="206"/>
    </row>
    <row r="1588" spans="8:13">
      <c r="H1588" s="304"/>
      <c r="L1588" s="206"/>
      <c r="M1588" s="206"/>
    </row>
    <row r="1589" spans="8:13">
      <c r="H1589" s="304"/>
      <c r="L1589" s="206"/>
      <c r="M1589" s="206"/>
    </row>
    <row r="1590" spans="8:13">
      <c r="H1590" s="304"/>
      <c r="L1590" s="206"/>
      <c r="M1590" s="206"/>
    </row>
    <row r="1591" spans="8:13">
      <c r="H1591" s="304"/>
      <c r="L1591" s="206"/>
      <c r="M1591" s="206"/>
    </row>
    <row r="1592" spans="8:13">
      <c r="H1592" s="304"/>
      <c r="L1592" s="206"/>
      <c r="M1592" s="206"/>
    </row>
    <row r="1593" spans="8:13">
      <c r="H1593" s="304"/>
      <c r="L1593" s="206"/>
      <c r="M1593" s="206"/>
    </row>
    <row r="1594" spans="8:13">
      <c r="H1594" s="304"/>
      <c r="L1594" s="206"/>
      <c r="M1594" s="206"/>
    </row>
    <row r="1595" spans="8:13">
      <c r="H1595" s="304"/>
      <c r="L1595" s="206"/>
      <c r="M1595" s="206"/>
    </row>
    <row r="1596" spans="8:13">
      <c r="H1596" s="304"/>
      <c r="L1596" s="206"/>
      <c r="M1596" s="206"/>
    </row>
    <row r="1597" spans="8:13">
      <c r="H1597" s="304"/>
      <c r="L1597" s="206"/>
      <c r="M1597" s="206"/>
    </row>
    <row r="1598" spans="8:13">
      <c r="H1598" s="304"/>
      <c r="L1598" s="206"/>
      <c r="M1598" s="206"/>
    </row>
    <row r="1599" spans="8:13">
      <c r="H1599" s="304"/>
      <c r="L1599" s="206"/>
      <c r="M1599" s="206"/>
    </row>
    <row r="1600" spans="8:13">
      <c r="H1600" s="304"/>
      <c r="L1600" s="206"/>
      <c r="M1600" s="206"/>
    </row>
    <row r="1601" spans="8:13">
      <c r="H1601" s="304"/>
      <c r="L1601" s="206"/>
      <c r="M1601" s="206"/>
    </row>
    <row r="1602" spans="8:13">
      <c r="H1602" s="304"/>
      <c r="L1602" s="206"/>
      <c r="M1602" s="206"/>
    </row>
    <row r="1603" spans="8:13">
      <c r="H1603" s="304"/>
      <c r="L1603" s="206"/>
      <c r="M1603" s="206"/>
    </row>
    <row r="1604" spans="8:13">
      <c r="H1604" s="304"/>
      <c r="L1604" s="206"/>
      <c r="M1604" s="206"/>
    </row>
    <row r="1605" spans="8:13">
      <c r="H1605" s="304"/>
      <c r="L1605" s="206"/>
      <c r="M1605" s="206"/>
    </row>
    <row r="1606" spans="8:13">
      <c r="H1606" s="304"/>
      <c r="L1606" s="206"/>
      <c r="M1606" s="206"/>
    </row>
    <row r="1607" spans="8:13">
      <c r="H1607" s="304"/>
      <c r="L1607" s="206"/>
      <c r="M1607" s="206"/>
    </row>
    <row r="1608" spans="8:13">
      <c r="H1608" s="304"/>
      <c r="L1608" s="206"/>
      <c r="M1608" s="206"/>
    </row>
    <row r="1609" spans="8:13">
      <c r="H1609" s="304"/>
      <c r="L1609" s="206"/>
      <c r="M1609" s="206"/>
    </row>
    <row r="1610" spans="8:13">
      <c r="H1610" s="304"/>
      <c r="L1610" s="206"/>
      <c r="M1610" s="206"/>
    </row>
    <row r="1611" spans="8:13">
      <c r="H1611" s="304"/>
      <c r="L1611" s="206"/>
      <c r="M1611" s="206"/>
    </row>
    <row r="1612" spans="8:13">
      <c r="H1612" s="304"/>
      <c r="L1612" s="206"/>
      <c r="M1612" s="206"/>
    </row>
    <row r="1613" spans="8:13">
      <c r="H1613" s="304"/>
      <c r="L1613" s="206"/>
      <c r="M1613" s="206"/>
    </row>
    <row r="1614" spans="8:13">
      <c r="H1614" s="304"/>
      <c r="L1614" s="206"/>
      <c r="M1614" s="206"/>
    </row>
    <row r="1615" spans="8:13">
      <c r="H1615" s="304"/>
      <c r="L1615" s="206"/>
      <c r="M1615" s="206"/>
    </row>
    <row r="1616" spans="8:13">
      <c r="H1616" s="304"/>
      <c r="L1616" s="206"/>
      <c r="M1616" s="206"/>
    </row>
    <row r="1617" spans="8:13">
      <c r="H1617" s="304"/>
      <c r="L1617" s="206"/>
      <c r="M1617" s="206"/>
    </row>
    <row r="1618" spans="8:13">
      <c r="H1618" s="304"/>
      <c r="L1618" s="206"/>
      <c r="M1618" s="206"/>
    </row>
    <row r="1619" spans="8:13">
      <c r="H1619" s="304"/>
      <c r="L1619" s="206"/>
      <c r="M1619" s="206"/>
    </row>
    <row r="1620" spans="8:13">
      <c r="H1620" s="304"/>
      <c r="L1620" s="206"/>
      <c r="M1620" s="206"/>
    </row>
    <row r="1621" spans="8:13">
      <c r="H1621" s="304"/>
      <c r="L1621" s="206"/>
      <c r="M1621" s="206"/>
    </row>
    <row r="1622" spans="8:13">
      <c r="H1622" s="304"/>
      <c r="L1622" s="206"/>
      <c r="M1622" s="206"/>
    </row>
    <row r="1623" spans="8:13">
      <c r="H1623" s="304"/>
      <c r="L1623" s="206"/>
      <c r="M1623" s="206"/>
    </row>
    <row r="1624" spans="8:13">
      <c r="H1624" s="304"/>
      <c r="L1624" s="206"/>
      <c r="M1624" s="206"/>
    </row>
    <row r="1625" spans="8:13">
      <c r="H1625" s="304"/>
      <c r="L1625" s="206"/>
      <c r="M1625" s="206"/>
    </row>
    <row r="1626" spans="8:13">
      <c r="H1626" s="304"/>
      <c r="L1626" s="206"/>
      <c r="M1626" s="206"/>
    </row>
    <row r="1627" spans="8:13">
      <c r="H1627" s="304"/>
      <c r="L1627" s="206"/>
      <c r="M1627" s="206"/>
    </row>
    <row r="1628" spans="8:13">
      <c r="H1628" s="304"/>
      <c r="L1628" s="206"/>
      <c r="M1628" s="206"/>
    </row>
    <row r="1629" spans="8:13">
      <c r="H1629" s="304"/>
      <c r="L1629" s="206"/>
      <c r="M1629" s="206"/>
    </row>
    <row r="1630" spans="8:13">
      <c r="H1630" s="304"/>
      <c r="L1630" s="206"/>
      <c r="M1630" s="206"/>
    </row>
    <row r="1631" spans="8:13">
      <c r="H1631" s="304"/>
      <c r="L1631" s="206"/>
      <c r="M1631" s="206"/>
    </row>
    <row r="1632" spans="8:13">
      <c r="H1632" s="304"/>
      <c r="L1632" s="206"/>
      <c r="M1632" s="206"/>
    </row>
    <row r="1633" spans="8:13">
      <c r="H1633" s="304"/>
      <c r="L1633" s="206"/>
      <c r="M1633" s="206"/>
    </row>
    <row r="1634" spans="8:13">
      <c r="H1634" s="304"/>
      <c r="L1634" s="206"/>
      <c r="M1634" s="206"/>
    </row>
    <row r="1635" spans="8:13">
      <c r="H1635" s="304"/>
      <c r="L1635" s="206"/>
      <c r="M1635" s="206"/>
    </row>
    <row r="1636" spans="8:13">
      <c r="H1636" s="304"/>
      <c r="L1636" s="206"/>
      <c r="M1636" s="206"/>
    </row>
    <row r="1637" spans="8:13">
      <c r="H1637" s="304"/>
      <c r="L1637" s="206"/>
      <c r="M1637" s="206"/>
    </row>
    <row r="1638" spans="8:13">
      <c r="H1638" s="304"/>
      <c r="L1638" s="206"/>
      <c r="M1638" s="206"/>
    </row>
    <row r="1639" spans="8:13">
      <c r="H1639" s="304"/>
      <c r="L1639" s="206"/>
      <c r="M1639" s="206"/>
    </row>
    <row r="1640" spans="8:13">
      <c r="H1640" s="304"/>
      <c r="L1640" s="206"/>
      <c r="M1640" s="206"/>
    </row>
    <row r="1641" spans="8:13">
      <c r="H1641" s="304"/>
      <c r="L1641" s="206"/>
      <c r="M1641" s="206"/>
    </row>
    <row r="1642" spans="8:13">
      <c r="H1642" s="304"/>
      <c r="L1642" s="206"/>
      <c r="M1642" s="206"/>
    </row>
    <row r="1643" spans="8:13">
      <c r="H1643" s="304"/>
      <c r="L1643" s="206"/>
      <c r="M1643" s="206"/>
    </row>
    <row r="1644" spans="8:13">
      <c r="H1644" s="304"/>
      <c r="L1644" s="206"/>
      <c r="M1644" s="206"/>
    </row>
    <row r="1645" spans="8:13">
      <c r="H1645" s="304"/>
      <c r="L1645" s="206"/>
      <c r="M1645" s="206"/>
    </row>
    <row r="1646" spans="8:13">
      <c r="H1646" s="304"/>
      <c r="L1646" s="206"/>
      <c r="M1646" s="206"/>
    </row>
    <row r="1647" spans="8:13">
      <c r="H1647" s="304"/>
      <c r="L1647" s="206"/>
      <c r="M1647" s="206"/>
    </row>
    <row r="1648" spans="8:13">
      <c r="H1648" s="304"/>
      <c r="L1648" s="206"/>
      <c r="M1648" s="206"/>
    </row>
    <row r="1649" spans="8:13">
      <c r="H1649" s="304"/>
      <c r="L1649" s="206"/>
      <c r="M1649" s="206"/>
    </row>
    <row r="1650" spans="8:13">
      <c r="H1650" s="304"/>
      <c r="L1650" s="206"/>
      <c r="M1650" s="206"/>
    </row>
    <row r="1651" spans="8:13">
      <c r="H1651" s="304"/>
      <c r="L1651" s="206"/>
      <c r="M1651" s="206"/>
    </row>
    <row r="1652" spans="8:13">
      <c r="H1652" s="304"/>
      <c r="L1652" s="206"/>
      <c r="M1652" s="206"/>
    </row>
    <row r="1653" spans="8:13">
      <c r="H1653" s="304"/>
      <c r="L1653" s="206"/>
      <c r="M1653" s="206"/>
    </row>
    <row r="1654" spans="8:13">
      <c r="H1654" s="304"/>
      <c r="L1654" s="206"/>
      <c r="M1654" s="206"/>
    </row>
    <row r="1655" spans="8:13">
      <c r="H1655" s="304"/>
      <c r="L1655" s="206"/>
      <c r="M1655" s="206"/>
    </row>
    <row r="1656" spans="8:13">
      <c r="H1656" s="304"/>
      <c r="L1656" s="206"/>
      <c r="M1656" s="206"/>
    </row>
    <row r="1657" spans="8:13">
      <c r="H1657" s="304"/>
      <c r="L1657" s="206"/>
      <c r="M1657" s="206"/>
    </row>
    <row r="1658" spans="8:13">
      <c r="H1658" s="304"/>
      <c r="L1658" s="206"/>
      <c r="M1658" s="206"/>
    </row>
    <row r="1659" spans="8:13">
      <c r="H1659" s="304"/>
      <c r="L1659" s="206"/>
      <c r="M1659" s="206"/>
    </row>
    <row r="1660" spans="8:13">
      <c r="H1660" s="304"/>
      <c r="L1660" s="206"/>
      <c r="M1660" s="206"/>
    </row>
    <row r="1661" spans="8:13">
      <c r="H1661" s="304"/>
      <c r="L1661" s="206"/>
      <c r="M1661" s="206"/>
    </row>
    <row r="1662" spans="8:13">
      <c r="H1662" s="304"/>
      <c r="L1662" s="206"/>
      <c r="M1662" s="206"/>
    </row>
    <row r="1663" spans="8:13">
      <c r="H1663" s="304"/>
      <c r="L1663" s="206"/>
      <c r="M1663" s="206"/>
    </row>
    <row r="1664" spans="8:13">
      <c r="H1664" s="304"/>
      <c r="L1664" s="206"/>
      <c r="M1664" s="206"/>
    </row>
    <row r="1665" spans="8:13">
      <c r="H1665" s="304"/>
      <c r="L1665" s="206"/>
      <c r="M1665" s="206"/>
    </row>
    <row r="1666" spans="8:13">
      <c r="H1666" s="304"/>
      <c r="L1666" s="206"/>
      <c r="M1666" s="206"/>
    </row>
    <row r="1667" spans="8:13">
      <c r="H1667" s="304"/>
      <c r="L1667" s="206"/>
      <c r="M1667" s="206"/>
    </row>
    <row r="1668" spans="8:13">
      <c r="H1668" s="304"/>
      <c r="L1668" s="206"/>
      <c r="M1668" s="206"/>
    </row>
    <row r="1669" spans="8:13">
      <c r="H1669" s="304"/>
      <c r="L1669" s="206"/>
      <c r="M1669" s="206"/>
    </row>
    <row r="1670" spans="8:13">
      <c r="H1670" s="304"/>
      <c r="L1670" s="206"/>
      <c r="M1670" s="206"/>
    </row>
    <row r="1671" spans="8:13">
      <c r="H1671" s="304"/>
      <c r="L1671" s="206"/>
      <c r="M1671" s="206"/>
    </row>
    <row r="1672" spans="8:13">
      <c r="H1672" s="304"/>
      <c r="L1672" s="206"/>
      <c r="M1672" s="206"/>
    </row>
    <row r="1673" spans="8:13">
      <c r="H1673" s="304"/>
      <c r="L1673" s="206"/>
      <c r="M1673" s="206"/>
    </row>
    <row r="1674" spans="8:13">
      <c r="H1674" s="304"/>
      <c r="L1674" s="206"/>
      <c r="M1674" s="206"/>
    </row>
    <row r="1675" spans="8:13">
      <c r="H1675" s="304"/>
      <c r="L1675" s="206"/>
      <c r="M1675" s="206"/>
    </row>
    <row r="1676" spans="8:13">
      <c r="H1676" s="304"/>
      <c r="L1676" s="206"/>
      <c r="M1676" s="206"/>
    </row>
    <row r="1677" spans="8:13">
      <c r="H1677" s="304"/>
      <c r="L1677" s="206"/>
      <c r="M1677" s="206"/>
    </row>
    <row r="1678" spans="8:13">
      <c r="H1678" s="304"/>
      <c r="L1678" s="206"/>
      <c r="M1678" s="206"/>
    </row>
    <row r="1679" spans="8:13">
      <c r="H1679" s="304"/>
      <c r="L1679" s="206"/>
      <c r="M1679" s="206"/>
    </row>
    <row r="1680" spans="8:13">
      <c r="H1680" s="304"/>
      <c r="L1680" s="206"/>
      <c r="M1680" s="206"/>
    </row>
    <row r="1681" spans="8:13">
      <c r="H1681" s="304"/>
      <c r="L1681" s="206"/>
      <c r="M1681" s="206"/>
    </row>
    <row r="1682" spans="8:13">
      <c r="H1682" s="304"/>
      <c r="L1682" s="206"/>
      <c r="M1682" s="206"/>
    </row>
    <row r="1683" spans="8:13">
      <c r="H1683" s="304"/>
      <c r="L1683" s="206"/>
      <c r="M1683" s="206"/>
    </row>
  </sheetData>
  <autoFilter ref="B2:X303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8"/>
  <sheetViews>
    <sheetView topLeftCell="J1" workbookViewId="0">
      <selection activeCell="X1" sqref="X1:CR1048576"/>
    </sheetView>
  </sheetViews>
  <sheetFormatPr defaultRowHeight="12.75"/>
  <cols>
    <col min="1" max="1" width="9.5703125" customWidth="1"/>
    <col min="2" max="2" width="29.42578125" style="124" customWidth="1"/>
    <col min="9" max="9" width="9.85546875" bestFit="1" customWidth="1"/>
    <col min="10" max="11" width="9.85546875" customWidth="1"/>
  </cols>
  <sheetData>
    <row r="1" spans="1:23">
      <c r="A1" t="s">
        <v>332</v>
      </c>
      <c r="L1" t="s">
        <v>330</v>
      </c>
      <c r="R1" t="s">
        <v>331</v>
      </c>
    </row>
    <row r="2" spans="1:23" ht="13.5" thickBot="1">
      <c r="A2" s="1" t="s">
        <v>0</v>
      </c>
      <c r="C2" s="287">
        <v>2010</v>
      </c>
      <c r="D2" s="287">
        <v>2011</v>
      </c>
      <c r="E2" s="287">
        <v>2012</v>
      </c>
      <c r="F2" s="287">
        <v>2013</v>
      </c>
      <c r="G2" s="287">
        <v>2014</v>
      </c>
      <c r="H2" s="287">
        <v>2015</v>
      </c>
      <c r="I2" s="287">
        <v>2016</v>
      </c>
      <c r="J2" s="287">
        <v>2017</v>
      </c>
      <c r="K2" s="287">
        <v>2018</v>
      </c>
      <c r="L2" s="288">
        <v>2011</v>
      </c>
      <c r="M2" s="289">
        <v>2012</v>
      </c>
      <c r="N2" s="289">
        <v>2013</v>
      </c>
      <c r="O2" s="289">
        <v>2014</v>
      </c>
      <c r="P2" s="289">
        <v>2015</v>
      </c>
      <c r="Q2" s="289">
        <v>2016</v>
      </c>
      <c r="R2" s="287"/>
      <c r="S2" s="287"/>
      <c r="T2" s="287"/>
      <c r="U2" s="287"/>
      <c r="V2" s="287"/>
      <c r="W2" s="287"/>
    </row>
    <row r="3" spans="1:23" ht="13.5" thickBot="1">
      <c r="A3" s="9"/>
      <c r="B3" s="125" t="s">
        <v>321</v>
      </c>
      <c r="C3" s="11">
        <f>+quantity!H3/население!F3*1000</f>
        <v>398.27428127848725</v>
      </c>
      <c r="D3" s="11">
        <f>+quantity!I3/население!G3*1000</f>
        <v>372.67201871160597</v>
      </c>
      <c r="E3" s="11">
        <f>+quantity!J3/население!H3*1000</f>
        <v>338.15116051636454</v>
      </c>
      <c r="F3" s="11">
        <f>+quantity!K3/население!I3*1000</f>
        <v>476.00039291973218</v>
      </c>
      <c r="G3" s="11">
        <f>+quantity!L3/население!J3*1000</f>
        <v>437.45033064535221</v>
      </c>
      <c r="H3" s="11">
        <f>+quantity!M3/население!K3*1000</f>
        <v>421.20291606689398</v>
      </c>
      <c r="I3" s="11">
        <f>+quantity!N3/население!L3*1000</f>
        <v>405.71487521788305</v>
      </c>
      <c r="J3" s="11">
        <f>+quantity!O3/население!M3*1000</f>
        <v>436.81271934291385</v>
      </c>
      <c r="K3" s="11">
        <f>+quantity!P3/население!N3*1000</f>
        <v>408.78505048329015</v>
      </c>
      <c r="L3" s="11">
        <f t="shared" ref="L3:Q3" si="0">+D3/$C3*100</f>
        <v>93.571700767446913</v>
      </c>
      <c r="M3" s="11">
        <f t="shared" si="0"/>
        <v>84.904091580022836</v>
      </c>
      <c r="N3" s="11">
        <f t="shared" si="0"/>
        <v>119.51572453831034</v>
      </c>
      <c r="O3" s="11">
        <f t="shared" si="0"/>
        <v>109.83644970524011</v>
      </c>
      <c r="P3" s="11">
        <f t="shared" si="0"/>
        <v>105.75699608691886</v>
      </c>
      <c r="Q3" s="11">
        <f t="shared" si="0"/>
        <v>101.86820849076948</v>
      </c>
      <c r="R3" s="11">
        <f>+C3/C$3*100</f>
        <v>100</v>
      </c>
      <c r="S3" s="11">
        <f>+D3/D$3*100</f>
        <v>100</v>
      </c>
      <c r="T3" s="11">
        <f>+E3/E$3*100</f>
        <v>100</v>
      </c>
      <c r="U3" s="11">
        <f>+F3/F$3*100</f>
        <v>100</v>
      </c>
      <c r="V3" s="11">
        <f>+G3/G$3*100</f>
        <v>100</v>
      </c>
      <c r="W3" s="12"/>
    </row>
    <row r="4" spans="1:23">
      <c r="A4" s="14"/>
      <c r="B4" s="126" t="s">
        <v>322</v>
      </c>
      <c r="C4" s="16">
        <f>+quantity!H4/население!F4*1000</f>
        <v>379.90066629268676</v>
      </c>
      <c r="D4" s="16">
        <f>+quantity!I4/население!G4*1000</f>
        <v>375.26346368619483</v>
      </c>
      <c r="E4" s="16">
        <f>+quantity!J4/население!H4*1000</f>
        <v>345.6316553302899</v>
      </c>
      <c r="F4" s="16">
        <f>+quantity!K4/население!I4*1000</f>
        <v>433.90333602433316</v>
      </c>
      <c r="G4" s="16">
        <f>+quantity!L4/население!J4*1000</f>
        <v>442.801747356965</v>
      </c>
      <c r="H4" s="16">
        <f>+quantity!M4/население!K4*1000</f>
        <v>392.19178028920487</v>
      </c>
      <c r="I4" s="16">
        <f>+quantity!N4/население!L4*1000</f>
        <v>354.07518907014872</v>
      </c>
      <c r="J4" s="16">
        <f>+quantity!O4/население!M4*1000</f>
        <v>404.48436641651119</v>
      </c>
      <c r="K4" s="16">
        <f>+quantity!P4/население!N4*1000</f>
        <v>394.43101016003624</v>
      </c>
      <c r="L4" s="16">
        <f t="shared" ref="L4:L11" si="1">+D4/$C4*100</f>
        <v>98.779364444989071</v>
      </c>
      <c r="M4" s="16">
        <f t="shared" ref="M4:M11" si="2">+E4/$C4*100</f>
        <v>90.979481216283261</v>
      </c>
      <c r="N4" s="16">
        <f t="shared" ref="N4:N11" si="3">+F4/$C4*100</f>
        <v>114.21494472716746</v>
      </c>
      <c r="O4" s="16">
        <f t="shared" ref="O4:Q11" si="4">+G4/$C4*100</f>
        <v>116.55724420757329</v>
      </c>
      <c r="P4" s="16">
        <f t="shared" si="4"/>
        <v>103.23534941816834</v>
      </c>
      <c r="Q4" s="16">
        <f t="shared" si="4"/>
        <v>93.202044767502116</v>
      </c>
      <c r="R4" s="16">
        <f t="shared" ref="R4:R11" si="5">+C4/C$3*100</f>
        <v>95.386693078242473</v>
      </c>
      <c r="S4" s="16">
        <f t="shared" ref="S4:S11" si="6">+D4/D$3*100</f>
        <v>100.69536880808705</v>
      </c>
      <c r="T4" s="16">
        <f t="shared" ref="T4:T11" si="7">+E4/E$3*100</f>
        <v>102.21217481628703</v>
      </c>
      <c r="U4" s="16">
        <f t="shared" ref="U4:U11" si="8">+F4/F$3*100</f>
        <v>91.156087784470003</v>
      </c>
      <c r="V4" s="16">
        <f t="shared" ref="V4:V11" si="9">+G4/G$3*100</f>
        <v>101.22331984609959</v>
      </c>
      <c r="W4" s="15"/>
    </row>
    <row r="5" spans="1:23">
      <c r="A5" s="17"/>
      <c r="B5" s="127" t="s">
        <v>323</v>
      </c>
      <c r="C5" s="19">
        <f>+quantity!H5/население!F5*1000</f>
        <v>360.34911324609595</v>
      </c>
      <c r="D5" s="19">
        <f>+quantity!I5/население!G5*1000</f>
        <v>387.1685722968225</v>
      </c>
      <c r="E5" s="19">
        <f>+quantity!J5/население!H5*1000</f>
        <v>341.20729848741314</v>
      </c>
      <c r="F5" s="19">
        <f>+quantity!K5/население!I5*1000</f>
        <v>322.14313256256617</v>
      </c>
      <c r="G5" s="19">
        <f>+quantity!L5/население!J5*1000</f>
        <v>345.82735629924446</v>
      </c>
      <c r="H5" s="19">
        <f>+quantity!M5/население!K5*1000</f>
        <v>287.54556992107109</v>
      </c>
      <c r="I5" s="19">
        <f>+quantity!N5/население!L5*1000</f>
        <v>281.92765808714137</v>
      </c>
      <c r="J5" s="19">
        <f>+quantity!O5/население!M5*1000</f>
        <v>314.49503410251384</v>
      </c>
      <c r="K5" s="19">
        <f>+quantity!P5/население!N5*1000</f>
        <v>328.72165447040561</v>
      </c>
      <c r="L5" s="19">
        <f t="shared" si="1"/>
        <v>107.44263217664991</v>
      </c>
      <c r="M5" s="19">
        <f t="shared" si="2"/>
        <v>94.687980612398476</v>
      </c>
      <c r="N5" s="19">
        <f t="shared" si="3"/>
        <v>89.397509448722445</v>
      </c>
      <c r="O5" s="19">
        <f t="shared" si="4"/>
        <v>95.970086670663164</v>
      </c>
      <c r="P5" s="19">
        <f t="shared" si="4"/>
        <v>79.796386157524807</v>
      </c>
      <c r="Q5" s="19">
        <f t="shared" si="4"/>
        <v>78.237366965463394</v>
      </c>
      <c r="R5" s="19">
        <f t="shared" si="5"/>
        <v>90.477625642647837</v>
      </c>
      <c r="S5" s="19">
        <f t="shared" si="6"/>
        <v>103.88989590238991</v>
      </c>
      <c r="T5" s="19">
        <f t="shared" si="7"/>
        <v>100.90377864336818</v>
      </c>
      <c r="U5" s="19">
        <f t="shared" si="8"/>
        <v>67.677072824788425</v>
      </c>
      <c r="V5" s="19">
        <f t="shared" si="9"/>
        <v>79.055228004756515</v>
      </c>
      <c r="W5" s="18"/>
    </row>
    <row r="6" spans="1:23">
      <c r="A6" s="17"/>
      <c r="B6" s="127" t="s">
        <v>324</v>
      </c>
      <c r="C6" s="19">
        <f>+quantity!H6/население!F6*1000</f>
        <v>394.79486708108999</v>
      </c>
      <c r="D6" s="19">
        <f>+quantity!I6/население!G6*1000</f>
        <v>400.18862359566936</v>
      </c>
      <c r="E6" s="19">
        <f>+quantity!J6/население!H6*1000</f>
        <v>359.84918532513376</v>
      </c>
      <c r="F6" s="19">
        <f>+quantity!K6/население!I6*1000</f>
        <v>441.46009936178979</v>
      </c>
      <c r="G6" s="19">
        <f>+quantity!L6/население!J6*1000</f>
        <v>467.5655340536311</v>
      </c>
      <c r="H6" s="19">
        <f>+quantity!M6/население!K6*1000</f>
        <v>449.18371730841523</v>
      </c>
      <c r="I6" s="19">
        <f>+quantity!N6/население!L6*1000</f>
        <v>394.35337038963752</v>
      </c>
      <c r="J6" s="19">
        <f>+quantity!O6/население!M6*1000</f>
        <v>457.82608887066385</v>
      </c>
      <c r="K6" s="19">
        <f>+quantity!P6/население!N6*1000</f>
        <v>431.55451382866931</v>
      </c>
      <c r="L6" s="19">
        <f t="shared" si="1"/>
        <v>101.36621748769382</v>
      </c>
      <c r="M6" s="19">
        <f t="shared" si="2"/>
        <v>91.148395111029018</v>
      </c>
      <c r="N6" s="19">
        <f t="shared" si="3"/>
        <v>111.82012132673319</v>
      </c>
      <c r="O6" s="19">
        <f t="shared" si="4"/>
        <v>118.43252611427548</v>
      </c>
      <c r="P6" s="19">
        <f t="shared" si="4"/>
        <v>113.77648362792769</v>
      </c>
      <c r="Q6" s="19">
        <f t="shared" si="4"/>
        <v>99.888170610039424</v>
      </c>
      <c r="R6" s="19">
        <f t="shared" si="5"/>
        <v>99.126377383388117</v>
      </c>
      <c r="S6" s="19">
        <f t="shared" si="6"/>
        <v>107.38359831231581</v>
      </c>
      <c r="T6" s="19">
        <f t="shared" si="7"/>
        <v>106.41666430351322</v>
      </c>
      <c r="U6" s="19">
        <f t="shared" si="8"/>
        <v>92.74364179700018</v>
      </c>
      <c r="V6" s="19">
        <f t="shared" si="9"/>
        <v>106.88425663408488</v>
      </c>
      <c r="W6" s="18"/>
    </row>
    <row r="7" spans="1:23">
      <c r="A7" s="17"/>
      <c r="B7" s="127" t="s">
        <v>325</v>
      </c>
      <c r="C7" s="19">
        <f>+quantity!H7/население!F7*1000</f>
        <v>377.895770521472</v>
      </c>
      <c r="D7" s="19">
        <f>+quantity!I7/население!G7*1000</f>
        <v>337.36660488493976</v>
      </c>
      <c r="E7" s="19">
        <f>+quantity!J7/население!H7*1000</f>
        <v>308.21017138474878</v>
      </c>
      <c r="F7" s="19">
        <f>+quantity!K7/население!I7*1000</f>
        <v>481.1322629673524</v>
      </c>
      <c r="G7" s="19">
        <f>+quantity!L7/население!J7*1000</f>
        <v>498.46258214789037</v>
      </c>
      <c r="H7" s="19">
        <f>+quantity!M7/население!K7*1000</f>
        <v>430.08758525904238</v>
      </c>
      <c r="I7" s="19">
        <f>+quantity!N7/население!L7*1000</f>
        <v>403.40066137030988</v>
      </c>
      <c r="J7" s="19">
        <f>+quantity!O7/население!M7*1000</f>
        <v>454.20871795695649</v>
      </c>
      <c r="K7" s="19">
        <f>+quantity!P7/население!N7*1000</f>
        <v>419.92555178222568</v>
      </c>
      <c r="L7" s="19">
        <f t="shared" si="1"/>
        <v>89.275041215569956</v>
      </c>
      <c r="M7" s="19">
        <f t="shared" si="2"/>
        <v>81.559571561078457</v>
      </c>
      <c r="N7" s="19">
        <f t="shared" si="3"/>
        <v>127.31877424915888</v>
      </c>
      <c r="O7" s="19">
        <f t="shared" si="4"/>
        <v>131.90477931521804</v>
      </c>
      <c r="P7" s="19">
        <f t="shared" si="4"/>
        <v>113.81116667845978</v>
      </c>
      <c r="Q7" s="19">
        <f t="shared" si="4"/>
        <v>106.74918663779771</v>
      </c>
      <c r="R7" s="19">
        <f t="shared" si="5"/>
        <v>94.883297336800439</v>
      </c>
      <c r="S7" s="19">
        <f t="shared" si="6"/>
        <v>90.526411414325295</v>
      </c>
      <c r="T7" s="19">
        <f t="shared" si="7"/>
        <v>91.145679025352095</v>
      </c>
      <c r="U7" s="19">
        <f t="shared" si="8"/>
        <v>101.07812306963486</v>
      </c>
      <c r="V7" s="19">
        <f t="shared" si="9"/>
        <v>113.9472409159068</v>
      </c>
      <c r="W7" s="18"/>
    </row>
    <row r="8" spans="1:23">
      <c r="A8" s="17"/>
      <c r="B8" s="127" t="s">
        <v>326</v>
      </c>
      <c r="C8" s="19">
        <f>+quantity!H8/население!F8*1000</f>
        <v>385.24433088470141</v>
      </c>
      <c r="D8" s="19">
        <f>+quantity!I8/население!G8*1000</f>
        <v>380.03091874023329</v>
      </c>
      <c r="E8" s="19">
        <f>+quantity!J8/население!H8*1000</f>
        <v>371.3372850716778</v>
      </c>
      <c r="F8" s="19">
        <f>+quantity!K8/население!I8*1000</f>
        <v>471.24604535782237</v>
      </c>
      <c r="G8" s="19">
        <f>+quantity!L8/население!J8*1000</f>
        <v>446.92174086775742</v>
      </c>
      <c r="H8" s="19">
        <f>+quantity!M8/население!K8*1000</f>
        <v>392.73970351129049</v>
      </c>
      <c r="I8" s="19">
        <f>+quantity!N8/население!L8*1000</f>
        <v>331.85524292030112</v>
      </c>
      <c r="J8" s="19">
        <f>+quantity!O8/население!M8*1000</f>
        <v>384.46947281946302</v>
      </c>
      <c r="K8" s="19">
        <f>+quantity!P8/население!N8*1000</f>
        <v>390.53589405462179</v>
      </c>
      <c r="L8" s="19">
        <f t="shared" si="1"/>
        <v>98.646725798016107</v>
      </c>
      <c r="M8" s="19">
        <f t="shared" si="2"/>
        <v>96.390071261766124</v>
      </c>
      <c r="N8" s="19">
        <f t="shared" si="3"/>
        <v>122.32394030967846</v>
      </c>
      <c r="O8" s="19">
        <f t="shared" si="4"/>
        <v>116.00994616622022</v>
      </c>
      <c r="P8" s="19">
        <f t="shared" si="4"/>
        <v>101.94561529546098</v>
      </c>
      <c r="Q8" s="19">
        <f t="shared" si="4"/>
        <v>86.14149938513205</v>
      </c>
      <c r="R8" s="19">
        <f t="shared" si="5"/>
        <v>96.728397738372962</v>
      </c>
      <c r="S8" s="19">
        <f t="shared" si="6"/>
        <v>101.97463175638148</v>
      </c>
      <c r="T8" s="19">
        <f t="shared" si="7"/>
        <v>109.81399102834285</v>
      </c>
      <c r="U8" s="19">
        <f t="shared" si="8"/>
        <v>99.001188311474451</v>
      </c>
      <c r="V8" s="19">
        <f t="shared" si="9"/>
        <v>102.16513957331624</v>
      </c>
      <c r="W8" s="18"/>
    </row>
    <row r="9" spans="1:23">
      <c r="A9" s="14"/>
      <c r="B9" s="126" t="s">
        <v>327</v>
      </c>
      <c r="C9" s="16">
        <f>+quantity!H9/население!F9*1000</f>
        <v>422.69215161355936</v>
      </c>
      <c r="D9" s="16">
        <f>+quantity!I9/население!G9*1000</f>
        <v>369.35975432632142</v>
      </c>
      <c r="E9" s="16">
        <f>+quantity!J9/население!H9*1000</f>
        <v>328.63879541905436</v>
      </c>
      <c r="F9" s="16">
        <f>+quantity!K9/население!I9*1000</f>
        <v>529.26394000392747</v>
      </c>
      <c r="G9" s="16">
        <f>+quantity!L9/население!J9*1000</f>
        <v>430.71725446236098</v>
      </c>
      <c r="H9" s="16">
        <f>+quantity!M9/население!K9*1000</f>
        <v>450.64151583713596</v>
      </c>
      <c r="I9" s="16">
        <f>+quantity!N9/население!L9*1000</f>
        <v>457.63224034056509</v>
      </c>
      <c r="J9" s="16">
        <f>+quantity!O9/население!M9*1000</f>
        <v>469.12623680238323</v>
      </c>
      <c r="K9" s="16">
        <f>+quantity!P9/население!N9*1000</f>
        <v>423.03746897111506</v>
      </c>
      <c r="L9" s="16">
        <f t="shared" si="1"/>
        <v>87.382685700775355</v>
      </c>
      <c r="M9" s="16">
        <f t="shared" si="2"/>
        <v>77.748970300141266</v>
      </c>
      <c r="N9" s="16">
        <f t="shared" si="3"/>
        <v>125.21262530746016</v>
      </c>
      <c r="O9" s="16">
        <f t="shared" si="4"/>
        <v>101.89856916390974</v>
      </c>
      <c r="P9" s="16">
        <f t="shared" si="4"/>
        <v>106.61222691665422</v>
      </c>
      <c r="Q9" s="16">
        <f t="shared" si="4"/>
        <v>108.26608409775946</v>
      </c>
      <c r="R9" s="16">
        <f t="shared" si="5"/>
        <v>106.13091818449564</v>
      </c>
      <c r="S9" s="16">
        <f t="shared" si="6"/>
        <v>99.111211945362669</v>
      </c>
      <c r="T9" s="16">
        <f t="shared" si="7"/>
        <v>97.186948853647408</v>
      </c>
      <c r="U9" s="16">
        <f t="shared" si="8"/>
        <v>111.18981157924739</v>
      </c>
      <c r="V9" s="16">
        <f t="shared" si="9"/>
        <v>98.460836417003463</v>
      </c>
      <c r="W9" s="15"/>
    </row>
    <row r="10" spans="1:23">
      <c r="A10" s="17"/>
      <c r="B10" s="127" t="s">
        <v>328</v>
      </c>
      <c r="C10" s="19">
        <f>+quantity!H10/население!F10*1000</f>
        <v>404.2131795198946</v>
      </c>
      <c r="D10" s="19">
        <f>+quantity!I10/население!G10*1000</f>
        <v>367.24624170332976</v>
      </c>
      <c r="E10" s="19">
        <f>+quantity!J10/население!H10*1000</f>
        <v>333.06682416216279</v>
      </c>
      <c r="F10" s="19">
        <f>+quantity!K10/население!I10*1000</f>
        <v>432.99716521136867</v>
      </c>
      <c r="G10" s="19">
        <f>+quantity!L10/население!J10*1000</f>
        <v>455.38451120054702</v>
      </c>
      <c r="H10" s="19">
        <f>+quantity!M10/население!K10*1000</f>
        <v>464.36629992327494</v>
      </c>
      <c r="I10" s="19">
        <f>+quantity!N10/население!L10*1000</f>
        <v>477.24869950230323</v>
      </c>
      <c r="J10" s="19">
        <f>+quantity!O10/население!M10*1000</f>
        <v>508.52692143878221</v>
      </c>
      <c r="K10" s="19">
        <f>+quantity!P10/население!N10*1000</f>
        <v>455.93270637259445</v>
      </c>
      <c r="L10" s="19">
        <f t="shared" si="1"/>
        <v>90.854593642772258</v>
      </c>
      <c r="M10" s="19">
        <f t="shared" si="2"/>
        <v>82.398803660425884</v>
      </c>
      <c r="N10" s="19">
        <f t="shared" si="3"/>
        <v>107.12099138520479</v>
      </c>
      <c r="O10" s="19">
        <f t="shared" si="4"/>
        <v>112.65949114806976</v>
      </c>
      <c r="P10" s="19">
        <f t="shared" si="4"/>
        <v>114.88153366865161</v>
      </c>
      <c r="Q10" s="19">
        <f t="shared" si="4"/>
        <v>118.06856472843286</v>
      </c>
      <c r="R10" s="19">
        <f t="shared" si="5"/>
        <v>101.49115785793225</v>
      </c>
      <c r="S10" s="19">
        <f t="shared" si="6"/>
        <v>98.54408790146519</v>
      </c>
      <c r="T10" s="19">
        <f t="shared" si="7"/>
        <v>98.496430901955847</v>
      </c>
      <c r="U10" s="19">
        <f t="shared" si="8"/>
        <v>90.9657159220843</v>
      </c>
      <c r="V10" s="19">
        <f t="shared" si="9"/>
        <v>104.09970670927081</v>
      </c>
      <c r="W10" s="18"/>
    </row>
    <row r="11" spans="1:23" ht="13.5" thickBot="1">
      <c r="A11" s="20"/>
      <c r="B11" s="128" t="s">
        <v>329</v>
      </c>
      <c r="C11" s="22">
        <f>+quantity!H11/население!F11*1000</f>
        <v>470.20160049058671</v>
      </c>
      <c r="D11" s="22">
        <f>+quantity!I11/население!G11*1000</f>
        <v>375.03842877950194</v>
      </c>
      <c r="E11" s="22">
        <f>+quantity!J11/население!H11*1000</f>
        <v>316.65219982792297</v>
      </c>
      <c r="F11" s="22">
        <f>+quantity!K11/население!I11*1000</f>
        <v>792.10757246079322</v>
      </c>
      <c r="G11" s="22">
        <f>+quantity!L11/население!J11*1000</f>
        <v>362.8467100393874</v>
      </c>
      <c r="H11" s="22">
        <f>+quantity!M11/население!K11*1000</f>
        <v>430.34236797587346</v>
      </c>
      <c r="I11" s="22">
        <f>+quantity!N11/население!L11*1000</f>
        <v>428.53427616151868</v>
      </c>
      <c r="J11" s="22">
        <f>+quantity!O11/население!M11*1000</f>
        <v>410.51872188577647</v>
      </c>
      <c r="K11" s="22">
        <f>+quantity!P11/население!N11*1000</f>
        <v>374.00174437403922</v>
      </c>
      <c r="L11" s="22">
        <f t="shared" si="1"/>
        <v>79.761197832632661</v>
      </c>
      <c r="M11" s="22">
        <f t="shared" si="2"/>
        <v>67.343922159674193</v>
      </c>
      <c r="N11" s="22">
        <f t="shared" si="3"/>
        <v>168.46126674905926</v>
      </c>
      <c r="O11" s="22">
        <f t="shared" si="4"/>
        <v>77.168327300632285</v>
      </c>
      <c r="P11" s="22">
        <f t="shared" si="4"/>
        <v>91.522948353828241</v>
      </c>
      <c r="Q11" s="22">
        <f t="shared" si="4"/>
        <v>91.138412909357541</v>
      </c>
      <c r="R11" s="22">
        <f t="shared" si="5"/>
        <v>118.05974490273586</v>
      </c>
      <c r="S11" s="22">
        <f t="shared" si="6"/>
        <v>100.634984637719</v>
      </c>
      <c r="T11" s="22">
        <f t="shared" si="7"/>
        <v>93.642204079497418</v>
      </c>
      <c r="U11" s="22">
        <f t="shared" si="8"/>
        <v>166.40901651406116</v>
      </c>
      <c r="V11" s="22">
        <f t="shared" si="9"/>
        <v>82.945807699835271</v>
      </c>
      <c r="W11" s="18"/>
    </row>
    <row r="12" spans="1:23" ht="13.5" thickBot="1">
      <c r="A12" s="23" t="s">
        <v>1</v>
      </c>
      <c r="B12" s="129" t="s">
        <v>2</v>
      </c>
      <c r="C12" s="24">
        <f>+quantity!H12/население!F12*1000</f>
        <v>393.90351722513361</v>
      </c>
      <c r="D12" s="24">
        <f>+quantity!I12/население!G12*1000</f>
        <v>309.28591781364986</v>
      </c>
      <c r="E12" s="24">
        <f>+quantity!J12/население!H12*1000</f>
        <v>278.6295559230503</v>
      </c>
      <c r="F12" s="24">
        <f>+quantity!K12/население!I12*1000</f>
        <v>316.16400582825452</v>
      </c>
      <c r="G12" s="24">
        <f>+quantity!L12/население!J12*1000</f>
        <v>329.69956729358074</v>
      </c>
      <c r="H12" s="24">
        <f>+quantity!M12/население!K12*1000</f>
        <v>405.26664351941156</v>
      </c>
      <c r="I12" s="24">
        <f>+quantity!N12/население!L12*1000</f>
        <v>326.22620447858827</v>
      </c>
      <c r="J12" s="451">
        <f>+quantity!O12/население!M12*1000</f>
        <v>346.41994660291931</v>
      </c>
      <c r="K12" s="451">
        <f>+quantity!P12/население!N12*1000</f>
        <v>303.59868970874044</v>
      </c>
      <c r="L12" s="25">
        <f>+D12/$C12*100</f>
        <v>78.518191457752081</v>
      </c>
      <c r="M12" s="25">
        <f t="shared" ref="M12:Q27" si="10">+E12/$C12*100</f>
        <v>70.7354831167453</v>
      </c>
      <c r="N12" s="25">
        <f t="shared" si="10"/>
        <v>80.264326669505863</v>
      </c>
      <c r="O12" s="25">
        <f t="shared" si="10"/>
        <v>83.700589833815215</v>
      </c>
      <c r="P12" s="25">
        <f t="shared" si="10"/>
        <v>102.88474862431435</v>
      </c>
      <c r="Q12" s="25">
        <f t="shared" si="10"/>
        <v>82.818809737140612</v>
      </c>
      <c r="R12" s="25">
        <f>+C12/C$3*100</f>
        <v>98.902574366759708</v>
      </c>
      <c r="S12" s="25">
        <f>+D12/D$3*100</f>
        <v>82.991451540393825</v>
      </c>
      <c r="T12" s="25">
        <f>+E12/E$3*100</f>
        <v>82.39792981859847</v>
      </c>
      <c r="U12" s="25">
        <f>+F12/F$3*100</f>
        <v>66.420954799835457</v>
      </c>
      <c r="V12" s="25">
        <f>+G12/G$3*100</f>
        <v>75.368457673169146</v>
      </c>
      <c r="W12" s="26"/>
    </row>
    <row r="13" spans="1:23" ht="13.5" thickBot="1">
      <c r="A13" s="35" t="s">
        <v>3</v>
      </c>
      <c r="B13" s="130" t="s">
        <v>4</v>
      </c>
      <c r="C13" s="36">
        <f>+quantity!H13/население!F13*1000</f>
        <v>210.63038835719368</v>
      </c>
      <c r="D13" s="36">
        <f>+quantity!I13/население!G13*1000</f>
        <v>194.41255262150784</v>
      </c>
      <c r="E13" s="36">
        <f>+quantity!J13/население!H13*1000</f>
        <v>181.5937668749518</v>
      </c>
      <c r="F13" s="36">
        <f>+quantity!K13/население!I13*1000</f>
        <v>291.85748661026156</v>
      </c>
      <c r="G13" s="36">
        <f>+quantity!L13/население!J13*1000</f>
        <v>271.30821436929557</v>
      </c>
      <c r="H13" s="36">
        <f>+quantity!M13/население!K13*1000</f>
        <v>261.17316254002969</v>
      </c>
      <c r="I13" s="36">
        <f>+quantity!N13/население!L13*1000</f>
        <v>419.89564740879916</v>
      </c>
      <c r="J13" s="271">
        <f>+quantity!O13/население!M13*1000</f>
        <v>621.98336959900519</v>
      </c>
      <c r="K13" s="271">
        <f>+quantity!P13/население!N13*1000</f>
        <v>794.56435643564362</v>
      </c>
      <c r="L13" s="37">
        <f t="shared" ref="L13:L76" si="11">+D13/$C13*100</f>
        <v>92.300334314447014</v>
      </c>
      <c r="M13" s="37">
        <f t="shared" si="10"/>
        <v>86.214419624484265</v>
      </c>
      <c r="N13" s="37">
        <f t="shared" si="10"/>
        <v>138.56380785631009</v>
      </c>
      <c r="O13" s="37">
        <f t="shared" si="10"/>
        <v>128.80772640897499</v>
      </c>
      <c r="P13" s="37">
        <f t="shared" si="10"/>
        <v>123.99595546352218</v>
      </c>
      <c r="Q13" s="37">
        <f t="shared" si="10"/>
        <v>199.35188397256661</v>
      </c>
      <c r="R13" s="37">
        <f t="shared" ref="R13:R76" si="12">+C13/C$3*100</f>
        <v>52.885761963101395</v>
      </c>
      <c r="S13" s="37">
        <f t="shared" ref="S13:S76" si="13">+D13/D$3*100</f>
        <v>52.167198732447616</v>
      </c>
      <c r="T13" s="37">
        <f t="shared" ref="T13:T76" si="14">+E13/E$3*100</f>
        <v>53.701949920164097</v>
      </c>
      <c r="U13" s="37">
        <f t="shared" ref="U13:U76" si="15">+F13/F$3*100</f>
        <v>61.314547414560096</v>
      </c>
      <c r="V13" s="37">
        <f t="shared" ref="V13:V76" si="16">+G13/G$3*100</f>
        <v>62.020347308698085</v>
      </c>
      <c r="W13" s="38"/>
    </row>
    <row r="14" spans="1:23" ht="13.5" thickBot="1">
      <c r="A14" s="35" t="s">
        <v>5</v>
      </c>
      <c r="B14" s="130" t="s">
        <v>6</v>
      </c>
      <c r="C14" s="36">
        <f>+quantity!H14/население!F14*1000</f>
        <v>197.54124198802145</v>
      </c>
      <c r="D14" s="36">
        <f>+quantity!I14/население!G14*1000</f>
        <v>195.06048387096774</v>
      </c>
      <c r="E14" s="36">
        <f>+quantity!J14/население!H14*1000</f>
        <v>178.99108589951376</v>
      </c>
      <c r="F14" s="36">
        <f>+quantity!K14/население!I14*1000</f>
        <v>170.34088589508062</v>
      </c>
      <c r="G14" s="36">
        <f>+quantity!L14/население!J14*1000</f>
        <v>188.82268337785084</v>
      </c>
      <c r="H14" s="36">
        <f>+quantity!M14/население!K14*1000</f>
        <v>331.30507763323538</v>
      </c>
      <c r="I14" s="36">
        <f>+quantity!N14/население!L14*1000</f>
        <v>492.24190336442712</v>
      </c>
      <c r="J14" s="271">
        <f>+quantity!O14/население!M14*1000</f>
        <v>375.30914491831106</v>
      </c>
      <c r="K14" s="271">
        <f>+quantity!P14/население!N14*1000</f>
        <v>310.13750536711035</v>
      </c>
      <c r="L14" s="37">
        <f t="shared" si="11"/>
        <v>98.744182180851055</v>
      </c>
      <c r="M14" s="37">
        <f t="shared" si="10"/>
        <v>90.609476835408103</v>
      </c>
      <c r="N14" s="37">
        <f t="shared" si="10"/>
        <v>86.230543141674573</v>
      </c>
      <c r="O14" s="37">
        <f t="shared" si="10"/>
        <v>95.586461580159906</v>
      </c>
      <c r="P14" s="37">
        <f t="shared" si="10"/>
        <v>167.71438424656918</v>
      </c>
      <c r="Q14" s="37">
        <f t="shared" si="10"/>
        <v>249.18437203825809</v>
      </c>
      <c r="R14" s="37">
        <f t="shared" si="12"/>
        <v>49.599296583726364</v>
      </c>
      <c r="S14" s="37">
        <f t="shared" si="13"/>
        <v>52.341059719301398</v>
      </c>
      <c r="T14" s="37">
        <f t="shared" si="14"/>
        <v>52.932270179463615</v>
      </c>
      <c r="U14" s="37">
        <f t="shared" si="15"/>
        <v>35.785870858263166</v>
      </c>
      <c r="V14" s="37">
        <f t="shared" si="16"/>
        <v>43.164370935390224</v>
      </c>
      <c r="W14" s="6"/>
    </row>
    <row r="15" spans="1:23" ht="13.5" thickBot="1">
      <c r="A15" s="35" t="s">
        <v>7</v>
      </c>
      <c r="B15" s="130" t="s">
        <v>2</v>
      </c>
      <c r="C15" s="36">
        <f>+quantity!H15/население!F15*1000</f>
        <v>626.24498096678315</v>
      </c>
      <c r="D15" s="36">
        <f>+quantity!I15/население!G15*1000</f>
        <v>507.68375029105118</v>
      </c>
      <c r="E15" s="36">
        <f>+quantity!J15/население!H15*1000</f>
        <v>432.83601453035806</v>
      </c>
      <c r="F15" s="36">
        <f>+quantity!K15/население!I15*1000</f>
        <v>415.77107509973882</v>
      </c>
      <c r="G15" s="36">
        <f>+quantity!L15/население!J15*1000</f>
        <v>482.03023195204588</v>
      </c>
      <c r="H15" s="36">
        <f>+quantity!M15/население!K15*1000</f>
        <v>465.8512925384091</v>
      </c>
      <c r="I15" s="36">
        <f>+quantity!N15/население!L15*1000</f>
        <v>455.8463789512536</v>
      </c>
      <c r="J15" s="271">
        <f>+quantity!O15/население!M15*1000</f>
        <v>429.92146382122957</v>
      </c>
      <c r="K15" s="271">
        <f>+quantity!P15/население!N15*1000</f>
        <v>320.80525428453848</v>
      </c>
      <c r="L15" s="37">
        <f t="shared" si="11"/>
        <v>81.067915228206729</v>
      </c>
      <c r="M15" s="37">
        <f t="shared" si="10"/>
        <v>69.116085187965155</v>
      </c>
      <c r="N15" s="37">
        <f t="shared" si="10"/>
        <v>66.391122920918363</v>
      </c>
      <c r="O15" s="37">
        <f t="shared" si="10"/>
        <v>76.971512204041659</v>
      </c>
      <c r="P15" s="37">
        <f t="shared" si="10"/>
        <v>74.388028119480992</v>
      </c>
      <c r="Q15" s="37">
        <f t="shared" si="10"/>
        <v>72.790424323645368</v>
      </c>
      <c r="R15" s="37">
        <f t="shared" si="12"/>
        <v>157.23962364742573</v>
      </c>
      <c r="S15" s="37">
        <f t="shared" si="13"/>
        <v>136.22803022513065</v>
      </c>
      <c r="T15" s="37">
        <f t="shared" si="14"/>
        <v>128.00074791090694</v>
      </c>
      <c r="U15" s="37">
        <f t="shared" si="15"/>
        <v>87.346792415326888</v>
      </c>
      <c r="V15" s="37">
        <f t="shared" si="16"/>
        <v>110.1908486938224</v>
      </c>
      <c r="W15" s="6"/>
    </row>
    <row r="16" spans="1:23" ht="13.5" thickBot="1">
      <c r="A16" s="35" t="s">
        <v>8</v>
      </c>
      <c r="B16" s="130" t="s">
        <v>9</v>
      </c>
      <c r="C16" s="36">
        <f>+quantity!H16/население!F16*1000</f>
        <v>255.6805577562985</v>
      </c>
      <c r="D16" s="36">
        <f>+quantity!I16/население!G16*1000</f>
        <v>255.43321241693684</v>
      </c>
      <c r="E16" s="36">
        <f>+quantity!J16/население!H16*1000</f>
        <v>259.43974698250821</v>
      </c>
      <c r="F16" s="36">
        <f>+quantity!K16/население!I16*1000</f>
        <v>315.41578862052194</v>
      </c>
      <c r="G16" s="36">
        <f>+quantity!L16/население!J16*1000</f>
        <v>462.56152818072172</v>
      </c>
      <c r="H16" s="36">
        <f>+quantity!M16/население!K16*1000</f>
        <v>1169.9017965645219</v>
      </c>
      <c r="I16" s="36">
        <f>+quantity!N16/население!L16*1000</f>
        <v>439.43067192105173</v>
      </c>
      <c r="J16" s="271">
        <f>+quantity!O16/население!M16*1000</f>
        <v>432.05535940310438</v>
      </c>
      <c r="K16" s="271">
        <f>+quantity!P16/население!N16*1000</f>
        <v>305.96701162128676</v>
      </c>
      <c r="L16" s="37">
        <f t="shared" si="11"/>
        <v>99.903260012598452</v>
      </c>
      <c r="M16" s="37">
        <f t="shared" si="10"/>
        <v>101.47026792306701</v>
      </c>
      <c r="N16" s="37">
        <f t="shared" si="10"/>
        <v>123.36322768865358</v>
      </c>
      <c r="O16" s="37">
        <f t="shared" si="10"/>
        <v>180.91384508853093</v>
      </c>
      <c r="P16" s="37">
        <f t="shared" si="10"/>
        <v>457.5638471813769</v>
      </c>
      <c r="Q16" s="37">
        <f t="shared" si="10"/>
        <v>171.86706559827451</v>
      </c>
      <c r="R16" s="37">
        <f t="shared" si="12"/>
        <v>64.197104803138856</v>
      </c>
      <c r="S16" s="37">
        <f t="shared" si="13"/>
        <v>68.541022559197032</v>
      </c>
      <c r="T16" s="37">
        <f t="shared" si="14"/>
        <v>76.723009492659372</v>
      </c>
      <c r="U16" s="37">
        <f t="shared" si="15"/>
        <v>66.263766440568972</v>
      </c>
      <c r="V16" s="37">
        <f t="shared" si="16"/>
        <v>105.74035399592086</v>
      </c>
      <c r="W16" s="6"/>
    </row>
    <row r="17" spans="1:23" ht="13.5" thickBot="1">
      <c r="A17" s="35" t="s">
        <v>10</v>
      </c>
      <c r="B17" s="130" t="s">
        <v>11</v>
      </c>
      <c r="C17" s="36">
        <f>+quantity!H17/население!F17*1000</f>
        <v>255.62612177274607</v>
      </c>
      <c r="D17" s="36">
        <f>+quantity!I17/население!G17*1000</f>
        <v>255.65368660511172</v>
      </c>
      <c r="E17" s="36">
        <f>+quantity!J17/население!H17*1000</f>
        <v>259.96243123574396</v>
      </c>
      <c r="F17" s="36">
        <f>+quantity!K17/население!I17*1000</f>
        <v>158.69068423175159</v>
      </c>
      <c r="G17" s="36">
        <f>+quantity!L17/население!J17*1000</f>
        <v>160.14546434103309</v>
      </c>
      <c r="H17" s="36">
        <f>+quantity!M17/население!K17*1000</f>
        <v>195.35289772345712</v>
      </c>
      <c r="I17" s="36">
        <f>+quantity!N17/население!L17*1000</f>
        <v>211.90570485619992</v>
      </c>
      <c r="J17" s="271">
        <f>+quantity!O17/население!M17*1000</f>
        <v>226.62707758562684</v>
      </c>
      <c r="K17" s="271">
        <f>+quantity!P17/население!N17*1000</f>
        <v>232.69553167038461</v>
      </c>
      <c r="L17" s="37">
        <f t="shared" si="11"/>
        <v>100.01078326118413</v>
      </c>
      <c r="M17" s="37">
        <f t="shared" si="10"/>
        <v>101.6963483359705</v>
      </c>
      <c r="N17" s="37">
        <f t="shared" si="10"/>
        <v>62.079212848532372</v>
      </c>
      <c r="O17" s="37">
        <f t="shared" si="10"/>
        <v>62.648317484315577</v>
      </c>
      <c r="P17" s="37">
        <f t="shared" si="10"/>
        <v>76.421336117256274</v>
      </c>
      <c r="Q17" s="37">
        <f t="shared" si="10"/>
        <v>82.896733474126719</v>
      </c>
      <c r="R17" s="37">
        <f t="shared" si="12"/>
        <v>64.183436839599338</v>
      </c>
      <c r="S17" s="37">
        <f t="shared" si="13"/>
        <v>68.600182940740325</v>
      </c>
      <c r="T17" s="37">
        <f t="shared" si="14"/>
        <v>76.877580676871077</v>
      </c>
      <c r="U17" s="37">
        <f t="shared" si="15"/>
        <v>33.338351520754216</v>
      </c>
      <c r="V17" s="37">
        <f t="shared" si="16"/>
        <v>36.608833762858787</v>
      </c>
      <c r="W17" s="6"/>
    </row>
    <row r="18" spans="1:23" ht="13.5" thickBot="1">
      <c r="A18" s="35" t="s">
        <v>12</v>
      </c>
      <c r="B18" s="130" t="s">
        <v>13</v>
      </c>
      <c r="C18" s="36">
        <f>+quantity!H18/население!F18*1000</f>
        <v>507.66179917072299</v>
      </c>
      <c r="D18" s="36">
        <f>+quantity!I18/население!G18*1000</f>
        <v>272.05882352941177</v>
      </c>
      <c r="E18" s="36">
        <f>+quantity!J18/население!H18*1000</f>
        <v>242.39745403111741</v>
      </c>
      <c r="F18" s="36">
        <f>+quantity!K18/население!I18*1000</f>
        <v>230.34111310592459</v>
      </c>
      <c r="G18" s="36">
        <f>+quantity!L18/население!J18*1000</f>
        <v>246.1229702609013</v>
      </c>
      <c r="H18" s="36">
        <f>+quantity!M18/население!K18*1000</f>
        <v>252.01575098443652</v>
      </c>
      <c r="I18" s="36">
        <f>+quantity!N18/население!L18*1000</f>
        <v>275.66190387827055</v>
      </c>
      <c r="J18" s="271">
        <f>+quantity!O18/население!M18*1000</f>
        <v>276.08637999621141</v>
      </c>
      <c r="K18" s="271">
        <f>+quantity!P18/население!N18*1000</f>
        <v>291.59498347268129</v>
      </c>
      <c r="L18" s="37">
        <f t="shared" si="11"/>
        <v>53.590564421791441</v>
      </c>
      <c r="M18" s="37">
        <f t="shared" si="10"/>
        <v>47.747822354780119</v>
      </c>
      <c r="N18" s="37">
        <f t="shared" si="10"/>
        <v>45.372945823812628</v>
      </c>
      <c r="O18" s="37">
        <f t="shared" si="10"/>
        <v>48.481680257003532</v>
      </c>
      <c r="P18" s="37">
        <f t="shared" si="10"/>
        <v>49.642449243986832</v>
      </c>
      <c r="Q18" s="37">
        <f t="shared" si="10"/>
        <v>54.300304716362447</v>
      </c>
      <c r="R18" s="37">
        <f t="shared" si="12"/>
        <v>127.4653732450648</v>
      </c>
      <c r="S18" s="37">
        <f t="shared" si="13"/>
        <v>73.002213707905398</v>
      </c>
      <c r="T18" s="37">
        <f t="shared" si="14"/>
        <v>71.683164907957419</v>
      </c>
      <c r="U18" s="37">
        <f t="shared" si="15"/>
        <v>48.390950203431231</v>
      </c>
      <c r="V18" s="37">
        <f t="shared" si="16"/>
        <v>56.263066460095331</v>
      </c>
      <c r="W18" s="6"/>
    </row>
    <row r="19" spans="1:23" ht="13.5" thickBot="1">
      <c r="A19" s="35" t="s">
        <v>14</v>
      </c>
      <c r="B19" s="130" t="s">
        <v>15</v>
      </c>
      <c r="C19" s="36">
        <f>+quantity!H19/население!F19*1000</f>
        <v>334.53146903418281</v>
      </c>
      <c r="D19" s="36">
        <f>+quantity!I19/население!G19*1000</f>
        <v>277.48477195067602</v>
      </c>
      <c r="E19" s="36">
        <f>+quantity!J19/население!H19*1000</f>
        <v>270.33086106077309</v>
      </c>
      <c r="F19" s="36">
        <f>+quantity!K19/население!I19*1000</f>
        <v>326.68169860954526</v>
      </c>
      <c r="G19" s="36">
        <f>+quantity!L19/население!J19*1000</f>
        <v>311.51742993848256</v>
      </c>
      <c r="H19" s="36">
        <f>+quantity!M19/население!K19*1000</f>
        <v>336.04667205392514</v>
      </c>
      <c r="I19" s="36">
        <f>+quantity!N19/население!L19*1000</f>
        <v>290.30263313028098</v>
      </c>
      <c r="J19" s="271">
        <f>+quantity!O19/население!M19*1000</f>
        <v>367.83464378367592</v>
      </c>
      <c r="K19" s="271">
        <f>+quantity!P19/население!N19*1000</f>
        <v>305.30633959216635</v>
      </c>
      <c r="L19" s="37">
        <f t="shared" si="11"/>
        <v>82.94728527387727</v>
      </c>
      <c r="M19" s="37">
        <f t="shared" si="10"/>
        <v>80.808798598600703</v>
      </c>
      <c r="N19" s="37">
        <f t="shared" si="10"/>
        <v>97.65350313759707</v>
      </c>
      <c r="O19" s="37">
        <f t="shared" si="10"/>
        <v>93.120515937665445</v>
      </c>
      <c r="P19" s="37">
        <f t="shared" si="10"/>
        <v>100.45293288075912</v>
      </c>
      <c r="Q19" s="37">
        <f t="shared" si="10"/>
        <v>86.778871347561477</v>
      </c>
      <c r="R19" s="37">
        <f t="shared" si="12"/>
        <v>83.99524768717535</v>
      </c>
      <c r="S19" s="37">
        <f t="shared" si="13"/>
        <v>74.458171802109177</v>
      </c>
      <c r="T19" s="37">
        <f t="shared" si="14"/>
        <v>79.943792192808587</v>
      </c>
      <c r="U19" s="37">
        <f t="shared" si="15"/>
        <v>68.630552299698095</v>
      </c>
      <c r="V19" s="37">
        <f t="shared" si="16"/>
        <v>71.21206868878437</v>
      </c>
      <c r="W19" s="6"/>
    </row>
    <row r="20" spans="1:23" ht="13.5" thickBot="1">
      <c r="A20" s="35" t="s">
        <v>16</v>
      </c>
      <c r="B20" s="130" t="s">
        <v>17</v>
      </c>
      <c r="C20" s="36">
        <f>+quantity!H20/население!F20*1000</f>
        <v>212.13970519200075</v>
      </c>
      <c r="D20" s="36">
        <f>+quantity!I20/население!G20*1000</f>
        <v>195.0483972955883</v>
      </c>
      <c r="E20" s="36">
        <f>+quantity!J20/население!H20*1000</f>
        <v>181.57367108416059</v>
      </c>
      <c r="F20" s="36">
        <f>+quantity!K20/население!I20*1000</f>
        <v>296.16123786527379</v>
      </c>
      <c r="G20" s="36">
        <f>+quantity!L20/население!J20*1000</f>
        <v>213.36378077839555</v>
      </c>
      <c r="H20" s="36">
        <f>+quantity!M20/население!K20*1000</f>
        <v>171.87813189015836</v>
      </c>
      <c r="I20" s="36">
        <f>+quantity!N20/население!L20*1000</f>
        <v>152.11235213484287</v>
      </c>
      <c r="J20" s="271">
        <f>+quantity!O20/население!M20*1000</f>
        <v>234.70657767361288</v>
      </c>
      <c r="K20" s="271">
        <f>+quantity!P20/население!N20*1000</f>
        <v>350.5902871358972</v>
      </c>
      <c r="L20" s="37">
        <f t="shared" si="11"/>
        <v>91.943371524466073</v>
      </c>
      <c r="M20" s="37">
        <f t="shared" si="10"/>
        <v>85.591554357928501</v>
      </c>
      <c r="N20" s="37">
        <f t="shared" si="10"/>
        <v>139.60669814131583</v>
      </c>
      <c r="O20" s="37">
        <f t="shared" si="10"/>
        <v>100.57701390000847</v>
      </c>
      <c r="P20" s="37">
        <f t="shared" si="10"/>
        <v>81.02119861748514</v>
      </c>
      <c r="Q20" s="37">
        <f t="shared" si="10"/>
        <v>71.703857605143241</v>
      </c>
      <c r="R20" s="37">
        <f t="shared" si="12"/>
        <v>53.264726135721851</v>
      </c>
      <c r="S20" s="37">
        <f t="shared" si="13"/>
        <v>52.337816498782388</v>
      </c>
      <c r="T20" s="37">
        <f t="shared" si="14"/>
        <v>53.69600707769078</v>
      </c>
      <c r="U20" s="37">
        <f t="shared" si="15"/>
        <v>62.218696091541958</v>
      </c>
      <c r="V20" s="37">
        <f t="shared" si="16"/>
        <v>48.774401533456121</v>
      </c>
      <c r="W20" s="6"/>
    </row>
    <row r="21" spans="1:23" ht="13.5" thickBot="1">
      <c r="A21" s="35" t="s">
        <v>18</v>
      </c>
      <c r="B21" s="130" t="s">
        <v>19</v>
      </c>
      <c r="C21" s="36">
        <f>+quantity!H21/население!F21*1000</f>
        <v>518.64652567975838</v>
      </c>
      <c r="D21" s="36">
        <f>+quantity!I21/население!G21*1000</f>
        <v>269.59193280642199</v>
      </c>
      <c r="E21" s="36">
        <f>+quantity!J21/население!H21*1000</f>
        <v>248.20942826482991</v>
      </c>
      <c r="F21" s="36">
        <f>+quantity!K21/население!I21*1000</f>
        <v>279.06332619916907</v>
      </c>
      <c r="G21" s="36">
        <f>+quantity!L21/население!J21*1000</f>
        <v>284.85650315489517</v>
      </c>
      <c r="H21" s="36">
        <f>+quantity!M21/население!K21*1000</f>
        <v>301.38867298823772</v>
      </c>
      <c r="I21" s="36">
        <f>+quantity!N21/население!L21*1000</f>
        <v>293.43398946347605</v>
      </c>
      <c r="J21" s="271">
        <f>+quantity!O21/население!M21*1000</f>
        <v>306.95114265286128</v>
      </c>
      <c r="K21" s="271">
        <f>+quantity!P21/население!N21*1000</f>
        <v>319.56804812834224</v>
      </c>
      <c r="L21" s="37">
        <f t="shared" si="11"/>
        <v>51.979897571488451</v>
      </c>
      <c r="M21" s="37">
        <f t="shared" si="10"/>
        <v>47.857146625925424</v>
      </c>
      <c r="N21" s="37">
        <f t="shared" si="10"/>
        <v>53.806072610515955</v>
      </c>
      <c r="O21" s="37">
        <f t="shared" si="10"/>
        <v>54.923052416393062</v>
      </c>
      <c r="P21" s="37">
        <f t="shared" si="10"/>
        <v>58.110612539672559</v>
      </c>
      <c r="Q21" s="37">
        <f t="shared" si="10"/>
        <v>56.57687363833972</v>
      </c>
      <c r="R21" s="37">
        <f t="shared" si="12"/>
        <v>130.22345405153155</v>
      </c>
      <c r="S21" s="37">
        <f t="shared" si="13"/>
        <v>72.340266848702427</v>
      </c>
      <c r="T21" s="37">
        <f t="shared" si="14"/>
        <v>73.401915251690525</v>
      </c>
      <c r="U21" s="37">
        <f t="shared" si="15"/>
        <v>58.626700807414558</v>
      </c>
      <c r="V21" s="37">
        <f t="shared" si="16"/>
        <v>65.117450645118552</v>
      </c>
      <c r="W21" s="6"/>
    </row>
    <row r="22" spans="1:23" ht="13.5" thickBot="1">
      <c r="A22" s="35" t="s">
        <v>20</v>
      </c>
      <c r="B22" s="130" t="s">
        <v>21</v>
      </c>
      <c r="C22" s="36">
        <f>+quantity!H22/население!F22*1000</f>
        <v>346.19437939110071</v>
      </c>
      <c r="D22" s="36">
        <f>+quantity!I22/население!G22*1000</f>
        <v>201.71729655890198</v>
      </c>
      <c r="E22" s="36">
        <f>+quantity!J22/население!H22*1000</f>
        <v>185.02694886288944</v>
      </c>
      <c r="F22" s="36">
        <f>+quantity!K22/население!I22*1000</f>
        <v>114.98605021921084</v>
      </c>
      <c r="G22" s="36">
        <f>+quantity!L22/население!J22*1000</f>
        <v>118.66568226055441</v>
      </c>
      <c r="H22" s="36">
        <f>+quantity!M22/население!K22*1000</f>
        <v>127.41443578447983</v>
      </c>
      <c r="I22" s="36">
        <f>+quantity!N22/население!L22*1000</f>
        <v>149.57283763277692</v>
      </c>
      <c r="J22" s="271">
        <f>+quantity!O22/население!M22*1000</f>
        <v>158.39476067721034</v>
      </c>
      <c r="K22" s="271">
        <f>+quantity!P22/население!N22*1000</f>
        <v>177.86524574072774</v>
      </c>
      <c r="L22" s="37">
        <f t="shared" si="11"/>
        <v>58.267062831490712</v>
      </c>
      <c r="M22" s="37">
        <f t="shared" si="10"/>
        <v>53.445971361037572</v>
      </c>
      <c r="N22" s="37">
        <f t="shared" si="10"/>
        <v>33.214303022900744</v>
      </c>
      <c r="O22" s="37">
        <f t="shared" si="10"/>
        <v>34.277183375786727</v>
      </c>
      <c r="P22" s="37">
        <f t="shared" si="10"/>
        <v>36.804305144578308</v>
      </c>
      <c r="Q22" s="37">
        <f t="shared" si="10"/>
        <v>43.204871753218839</v>
      </c>
      <c r="R22" s="37">
        <f t="shared" si="12"/>
        <v>86.923609096674141</v>
      </c>
      <c r="S22" s="37">
        <f t="shared" si="13"/>
        <v>54.127298651579714</v>
      </c>
      <c r="T22" s="37">
        <f t="shared" si="14"/>
        <v>54.717230182013587</v>
      </c>
      <c r="U22" s="37">
        <f t="shared" si="15"/>
        <v>24.15671329889026</v>
      </c>
      <c r="V22" s="37">
        <f t="shared" si="16"/>
        <v>27.126664205623502</v>
      </c>
      <c r="W22" s="6"/>
    </row>
    <row r="23" spans="1:23" ht="13.5" thickBot="1">
      <c r="A23" s="35" t="s">
        <v>22</v>
      </c>
      <c r="B23" s="130" t="s">
        <v>23</v>
      </c>
      <c r="C23" s="36">
        <f>+quantity!H23/население!F23*1000</f>
        <v>269.59459459459464</v>
      </c>
      <c r="D23" s="36">
        <f>+quantity!I23/население!G23*1000</f>
        <v>284.99369482976039</v>
      </c>
      <c r="E23" s="36">
        <f>+quantity!J23/население!H23*1000</f>
        <v>152.95113179606514</v>
      </c>
      <c r="F23" s="36">
        <f>+quantity!K23/население!I23*1000</f>
        <v>205.58285266680909</v>
      </c>
      <c r="G23" s="36">
        <f>+quantity!L23/население!J23*1000</f>
        <v>249.83855923082444</v>
      </c>
      <c r="H23" s="36">
        <f>+quantity!M23/население!K23*1000</f>
        <v>323.7638376383764</v>
      </c>
      <c r="I23" s="36">
        <f>+quantity!N23/население!L23*1000</f>
        <v>206.69212725406834</v>
      </c>
      <c r="J23" s="271">
        <f>+quantity!O23/население!M23*1000</f>
        <v>218.88324084350722</v>
      </c>
      <c r="K23" s="271">
        <f>+quantity!P23/население!N23*1000</f>
        <v>58.724960374367875</v>
      </c>
      <c r="L23" s="37">
        <f t="shared" si="11"/>
        <v>105.71194695439732</v>
      </c>
      <c r="M23" s="37">
        <f t="shared" si="10"/>
        <v>56.733753147412628</v>
      </c>
      <c r="N23" s="37">
        <f t="shared" si="10"/>
        <v>76.256296227287564</v>
      </c>
      <c r="O23" s="37">
        <f t="shared" si="10"/>
        <v>92.671946782360934</v>
      </c>
      <c r="P23" s="37">
        <f t="shared" si="10"/>
        <v>120.09285205634011</v>
      </c>
      <c r="Q23" s="37">
        <f t="shared" si="10"/>
        <v>76.667756475193258</v>
      </c>
      <c r="R23" s="37">
        <f t="shared" si="12"/>
        <v>67.690686360459395</v>
      </c>
      <c r="S23" s="37">
        <f t="shared" si="13"/>
        <v>76.473059559189522</v>
      </c>
      <c r="T23" s="37">
        <f t="shared" si="14"/>
        <v>45.2315856501883</v>
      </c>
      <c r="U23" s="37">
        <f t="shared" si="15"/>
        <v>43.189639278612205</v>
      </c>
      <c r="V23" s="37">
        <f t="shared" si="16"/>
        <v>57.112440368315198</v>
      </c>
      <c r="W23" s="6"/>
    </row>
    <row r="24" spans="1:23" ht="13.5" thickBot="1">
      <c r="A24" s="35" t="s">
        <v>24</v>
      </c>
      <c r="B24" s="130" t="s">
        <v>25</v>
      </c>
      <c r="C24" s="36">
        <f>+quantity!H24/население!F24*1000</f>
        <v>399.48674080410609</v>
      </c>
      <c r="D24" s="36">
        <f>+quantity!I24/население!G24*1000</f>
        <v>208.49286460146189</v>
      </c>
      <c r="E24" s="36">
        <f>+quantity!J24/население!H24*1000</f>
        <v>194.54770755885997</v>
      </c>
      <c r="F24" s="36">
        <f>+quantity!K24/население!I24*1000</f>
        <v>115.8273381294964</v>
      </c>
      <c r="G24" s="36">
        <f>+quantity!L24/население!J24*1000</f>
        <v>276.08258724648272</v>
      </c>
      <c r="H24" s="36">
        <f>+quantity!M24/население!K24*1000</f>
        <v>118.4966838614591</v>
      </c>
      <c r="I24" s="36">
        <f>+quantity!N24/население!L24*1000</f>
        <v>152.97535741158765</v>
      </c>
      <c r="J24" s="271">
        <f>+quantity!O24/население!M24*1000</f>
        <v>153.0425160163075</v>
      </c>
      <c r="K24" s="271">
        <f>+quantity!P24/население!N24*1000</f>
        <v>153.2303582030477</v>
      </c>
      <c r="L24" s="37">
        <f t="shared" si="11"/>
        <v>52.190183879894846</v>
      </c>
      <c r="M24" s="37">
        <f t="shared" si="10"/>
        <v>48.699415446746741</v>
      </c>
      <c r="N24" s="37">
        <f t="shared" si="10"/>
        <v>28.994038174171582</v>
      </c>
      <c r="O24" s="37">
        <f t="shared" si="10"/>
        <v>69.109324302170933</v>
      </c>
      <c r="P24" s="37">
        <f t="shared" si="10"/>
        <v>29.662231998724987</v>
      </c>
      <c r="Q24" s="37">
        <f t="shared" si="10"/>
        <v>38.292974906669372</v>
      </c>
      <c r="R24" s="37">
        <f t="shared" si="12"/>
        <v>100.30442827533999</v>
      </c>
      <c r="S24" s="37">
        <f t="shared" si="13"/>
        <v>55.945403500445011</v>
      </c>
      <c r="T24" s="37">
        <f t="shared" si="14"/>
        <v>57.532763531487277</v>
      </c>
      <c r="U24" s="37">
        <f t="shared" si="15"/>
        <v>24.333454310620358</v>
      </c>
      <c r="V24" s="37">
        <f t="shared" si="16"/>
        <v>63.111756445397951</v>
      </c>
      <c r="W24" s="6"/>
    </row>
    <row r="25" spans="1:23" ht="13.5" thickBot="1">
      <c r="A25" s="35" t="s">
        <v>26</v>
      </c>
      <c r="B25" s="130" t="s">
        <v>27</v>
      </c>
      <c r="C25" s="36">
        <f>+quantity!H25/население!F25*1000</f>
        <v>255.67277070063693</v>
      </c>
      <c r="D25" s="36">
        <f>+quantity!I25/население!G25*1000</f>
        <v>254.92929695279827</v>
      </c>
      <c r="E25" s="36">
        <f>+quantity!J25/население!H25*1000</f>
        <v>257.86924939467315</v>
      </c>
      <c r="F25" s="36">
        <f>+quantity!K25/население!I25*1000</f>
        <v>220.08787166649637</v>
      </c>
      <c r="G25" s="36">
        <f>+quantity!L25/население!J25*1000</f>
        <v>221.24625400434019</v>
      </c>
      <c r="H25" s="36">
        <f>+quantity!M25/население!K25*1000</f>
        <v>217.11834257612222</v>
      </c>
      <c r="I25" s="36">
        <f>+quantity!N25/население!L25*1000</f>
        <v>221.37799043062202</v>
      </c>
      <c r="J25" s="271">
        <f>+quantity!O25/население!M25*1000</f>
        <v>201.07472621859566</v>
      </c>
      <c r="K25" s="271">
        <f>+quantity!P25/население!N25*1000</f>
        <v>123.14992373066028</v>
      </c>
      <c r="L25" s="37">
        <f t="shared" si="11"/>
        <v>99.709208866551862</v>
      </c>
      <c r="M25" s="37">
        <f t="shared" si="10"/>
        <v>100.85909762233072</v>
      </c>
      <c r="N25" s="37">
        <f t="shared" si="10"/>
        <v>86.08185809672851</v>
      </c>
      <c r="O25" s="37">
        <f t="shared" si="10"/>
        <v>86.534930332254206</v>
      </c>
      <c r="P25" s="37">
        <f t="shared" si="10"/>
        <v>84.920401175744502</v>
      </c>
      <c r="Q25" s="37">
        <f t="shared" si="10"/>
        <v>86.586455735573779</v>
      </c>
      <c r="R25" s="37">
        <f t="shared" si="12"/>
        <v>64.195149603913691</v>
      </c>
      <c r="S25" s="37">
        <f t="shared" si="13"/>
        <v>68.405805682469691</v>
      </c>
      <c r="T25" s="37">
        <f t="shared" si="14"/>
        <v>76.258572941432732</v>
      </c>
      <c r="U25" s="37">
        <f t="shared" si="15"/>
        <v>46.236909662301414</v>
      </c>
      <c r="V25" s="37">
        <f t="shared" si="16"/>
        <v>50.576314270455534</v>
      </c>
      <c r="W25" s="6"/>
    </row>
    <row r="26" spans="1:23" ht="13.5" thickBot="1">
      <c r="A26" s="35" t="s">
        <v>28</v>
      </c>
      <c r="B26" s="130" t="s">
        <v>29</v>
      </c>
      <c r="C26" s="36">
        <f>+quantity!H26/население!F26*1000</f>
        <v>212.12121212121212</v>
      </c>
      <c r="D26" s="36">
        <f>+quantity!I26/население!G26*1000</f>
        <v>194.60267065085444</v>
      </c>
      <c r="E26" s="36">
        <f>+quantity!J26/население!H26*1000</f>
        <v>181.51877293685894</v>
      </c>
      <c r="F26" s="36">
        <f>+quantity!K26/население!I26*1000</f>
        <v>778.89542607705437</v>
      </c>
      <c r="G26" s="36">
        <f>+quantity!L26/население!J26*1000</f>
        <v>124.50914663346423</v>
      </c>
      <c r="H26" s="36">
        <f>+quantity!M26/население!K26*1000</f>
        <v>166.52110625909754</v>
      </c>
      <c r="I26" s="36">
        <f>+quantity!N26/население!L26*1000</f>
        <v>182.34223541048468</v>
      </c>
      <c r="J26" s="271">
        <f>+quantity!O26/население!M26*1000</f>
        <v>229.85814185814189</v>
      </c>
      <c r="K26" s="271">
        <f>+quantity!P26/население!N26*1000</f>
        <v>227.79249671352005</v>
      </c>
      <c r="L26" s="37">
        <f t="shared" si="11"/>
        <v>91.741259021117088</v>
      </c>
      <c r="M26" s="37">
        <f t="shared" si="10"/>
        <v>85.573135813090644</v>
      </c>
      <c r="N26" s="37">
        <f t="shared" si="10"/>
        <v>367.19355800775418</v>
      </c>
      <c r="O26" s="37">
        <f t="shared" si="10"/>
        <v>58.69716912720456</v>
      </c>
      <c r="P26" s="37">
        <f t="shared" si="10"/>
        <v>78.502807236431693</v>
      </c>
      <c r="Q26" s="37">
        <f t="shared" si="10"/>
        <v>85.961339550657058</v>
      </c>
      <c r="R26" s="37">
        <f t="shared" si="12"/>
        <v>53.260082835449161</v>
      </c>
      <c r="S26" s="37">
        <f t="shared" si="13"/>
        <v>52.218213571180037</v>
      </c>
      <c r="T26" s="37">
        <f t="shared" si="14"/>
        <v>53.679772282808557</v>
      </c>
      <c r="U26" s="37">
        <f t="shared" si="15"/>
        <v>163.63335780027376</v>
      </c>
      <c r="V26" s="37">
        <f t="shared" si="16"/>
        <v>28.462464858531728</v>
      </c>
      <c r="W26" s="6"/>
    </row>
    <row r="27" spans="1:23" ht="13.5" thickBot="1">
      <c r="A27" s="56" t="s">
        <v>30</v>
      </c>
      <c r="B27" s="131" t="s">
        <v>31</v>
      </c>
      <c r="C27" s="57">
        <f>+quantity!H27/население!F27*1000</f>
        <v>509.9102388414978</v>
      </c>
      <c r="D27" s="57">
        <f>+quantity!I27/население!G27*1000</f>
        <v>496.77922528091511</v>
      </c>
      <c r="E27" s="57">
        <f>+quantity!J27/население!H27*1000</f>
        <v>472.69328187190928</v>
      </c>
      <c r="F27" s="57">
        <f>+quantity!K27/население!I27*1000</f>
        <v>518.20090751110251</v>
      </c>
      <c r="G27" s="57">
        <f>+quantity!L27/население!J27*1000</f>
        <v>583.0789095779985</v>
      </c>
      <c r="H27" s="57">
        <f>+quantity!M27/население!K27*1000</f>
        <v>518.40815753958077</v>
      </c>
      <c r="I27" s="57">
        <f>+quantity!N27/население!L27*1000</f>
        <v>385.62802047086876</v>
      </c>
      <c r="J27" s="451">
        <f>+quantity!O27/население!M27*1000</f>
        <v>392.58482332674896</v>
      </c>
      <c r="K27" s="451">
        <f>+quantity!P27/население!N27*1000</f>
        <v>433.04740075694986</v>
      </c>
      <c r="L27" s="25">
        <f t="shared" si="11"/>
        <v>97.424838224387102</v>
      </c>
      <c r="M27" s="25">
        <f t="shared" si="10"/>
        <v>92.701272864387974</v>
      </c>
      <c r="N27" s="25">
        <f t="shared" si="10"/>
        <v>101.62590747117393</v>
      </c>
      <c r="O27" s="25">
        <f t="shared" si="10"/>
        <v>114.34932369719384</v>
      </c>
      <c r="P27" s="25">
        <f t="shared" si="10"/>
        <v>101.66655188516904</v>
      </c>
      <c r="Q27" s="25">
        <f t="shared" si="10"/>
        <v>75.626647809035006</v>
      </c>
      <c r="R27" s="25">
        <f t="shared" si="12"/>
        <v>128.02991877975441</v>
      </c>
      <c r="S27" s="25">
        <f t="shared" si="13"/>
        <v>133.30199219098068</v>
      </c>
      <c r="T27" s="25">
        <f t="shared" si="14"/>
        <v>139.78756753343561</v>
      </c>
      <c r="U27" s="25">
        <f t="shared" si="15"/>
        <v>108.86564700766677</v>
      </c>
      <c r="V27" s="25">
        <f t="shared" si="16"/>
        <v>133.29031177500917</v>
      </c>
      <c r="W27" s="26"/>
    </row>
    <row r="28" spans="1:23" ht="13.5" thickBot="1">
      <c r="A28" s="35" t="s">
        <v>32</v>
      </c>
      <c r="B28" s="130" t="s">
        <v>33</v>
      </c>
      <c r="C28" s="36">
        <f>+quantity!H28/население!F28*1000</f>
        <v>509.9690728433244</v>
      </c>
      <c r="D28" s="36">
        <f>+quantity!I28/население!G28*1000</f>
        <v>451.1574396876307</v>
      </c>
      <c r="E28" s="36">
        <f>+quantity!J28/население!H28*1000</f>
        <v>388.6598658468418</v>
      </c>
      <c r="F28" s="36">
        <f>+quantity!K28/население!I28*1000</f>
        <v>113.60925990880392</v>
      </c>
      <c r="G28" s="36">
        <f>+quantity!L28/население!J28*1000</f>
        <v>855.26547581298667</v>
      </c>
      <c r="H28" s="36">
        <f>+quantity!M28/население!K28*1000</f>
        <v>319.13840059420653</v>
      </c>
      <c r="I28" s="36">
        <f>+quantity!N28/население!L28*1000</f>
        <v>200.08784788612704</v>
      </c>
      <c r="J28" s="271">
        <f>+quantity!O28/население!M28*1000</f>
        <v>280.72471409740285</v>
      </c>
      <c r="K28" s="271">
        <f>+quantity!P28/население!N28*1000</f>
        <v>297.97037595604871</v>
      </c>
      <c r="L28" s="37">
        <f t="shared" si="11"/>
        <v>88.467607883005456</v>
      </c>
      <c r="M28" s="37">
        <f t="shared" ref="M28:M91" si="17">+E28/$C28*100</f>
        <v>76.212438468057471</v>
      </c>
      <c r="N28" s="37">
        <f t="shared" ref="N28:N91" si="18">+F28/$C28*100</f>
        <v>22.277676423665717</v>
      </c>
      <c r="O28" s="37">
        <f t="shared" ref="O28:Q91" si="19">+G28/$C28*100</f>
        <v>167.70928304425752</v>
      </c>
      <c r="P28" s="37">
        <f t="shared" si="19"/>
        <v>62.579951920389107</v>
      </c>
      <c r="Q28" s="37">
        <f t="shared" si="19"/>
        <v>39.235290636457705</v>
      </c>
      <c r="R28" s="37">
        <f t="shared" si="12"/>
        <v>128.04469101200544</v>
      </c>
      <c r="S28" s="37">
        <f t="shared" si="13"/>
        <v>121.06018617854994</v>
      </c>
      <c r="T28" s="37">
        <f t="shared" si="14"/>
        <v>114.93672393533984</v>
      </c>
      <c r="U28" s="37">
        <f t="shared" si="15"/>
        <v>23.867471875797762</v>
      </c>
      <c r="V28" s="37">
        <f t="shared" si="16"/>
        <v>195.51144801999561</v>
      </c>
      <c r="W28" s="6"/>
    </row>
    <row r="29" spans="1:23" ht="13.5" thickBot="1">
      <c r="A29" s="35" t="s">
        <v>34</v>
      </c>
      <c r="B29" s="130" t="s">
        <v>31</v>
      </c>
      <c r="C29" s="36">
        <f>+quantity!H29/население!F29*1000</f>
        <v>385.12119774164495</v>
      </c>
      <c r="D29" s="36">
        <f>+quantity!I29/население!G29*1000</f>
        <v>327.5173092220146</v>
      </c>
      <c r="E29" s="36">
        <f>+quantity!J29/население!H29*1000</f>
        <v>322.97209879924259</v>
      </c>
      <c r="F29" s="36">
        <f>+quantity!K29/население!I29*1000</f>
        <v>387.57093111708537</v>
      </c>
      <c r="G29" s="36">
        <f>+quantity!L29/население!J29*1000</f>
        <v>539.1794663172484</v>
      </c>
      <c r="H29" s="36">
        <f>+quantity!M29/население!K29*1000</f>
        <v>459.40767296016128</v>
      </c>
      <c r="I29" s="36">
        <f>+quantity!N29/население!L29*1000</f>
        <v>331.81013323396911</v>
      </c>
      <c r="J29" s="271">
        <f>+quantity!O29/население!M29*1000</f>
        <v>305.99062150457451</v>
      </c>
      <c r="K29" s="271">
        <f>+quantity!P29/население!N29*1000</f>
        <v>349.33389177416649</v>
      </c>
      <c r="L29" s="37">
        <f t="shared" si="11"/>
        <v>85.04265959458472</v>
      </c>
      <c r="M29" s="37">
        <f t="shared" si="17"/>
        <v>83.862456985789052</v>
      </c>
      <c r="N29" s="37">
        <f t="shared" si="18"/>
        <v>100.63609414122247</v>
      </c>
      <c r="O29" s="37">
        <f t="shared" si="19"/>
        <v>140.00254192160878</v>
      </c>
      <c r="P29" s="37">
        <f t="shared" si="19"/>
        <v>119.28911616762024</v>
      </c>
      <c r="Q29" s="37">
        <f t="shared" si="19"/>
        <v>86.157327921627655</v>
      </c>
      <c r="R29" s="37">
        <f t="shared" si="12"/>
        <v>96.697481068920638</v>
      </c>
      <c r="S29" s="37">
        <f t="shared" si="13"/>
        <v>87.88352566803934</v>
      </c>
      <c r="T29" s="37">
        <f t="shared" si="14"/>
        <v>95.511160838855858</v>
      </c>
      <c r="U29" s="37">
        <f t="shared" si="15"/>
        <v>81.422397309331913</v>
      </c>
      <c r="V29" s="37">
        <f t="shared" si="16"/>
        <v>123.25501400852058</v>
      </c>
      <c r="W29" s="6"/>
    </row>
    <row r="30" spans="1:23" ht="13.5" thickBot="1">
      <c r="A30" s="35" t="s">
        <v>35</v>
      </c>
      <c r="B30" s="130" t="s">
        <v>36</v>
      </c>
      <c r="C30" s="36">
        <f>+quantity!H30/население!F30*1000</f>
        <v>385.78887257301352</v>
      </c>
      <c r="D30" s="36">
        <f>+quantity!I30/население!G30*1000</f>
        <v>326.74698795180723</v>
      </c>
      <c r="E30" s="36">
        <f>+quantity!J30/население!H30*1000</f>
        <v>322.12612962783015</v>
      </c>
      <c r="F30" s="36">
        <f>+quantity!K30/население!I30*1000</f>
        <v>308.93991206643869</v>
      </c>
      <c r="G30" s="36">
        <f>+quantity!L30/население!J30*1000</f>
        <v>340.04914004914008</v>
      </c>
      <c r="H30" s="36">
        <f>+quantity!M30/население!K30*1000</f>
        <v>328.30969267139483</v>
      </c>
      <c r="I30" s="36">
        <f>+quantity!N30/население!L30*1000</f>
        <v>308.23731506305228</v>
      </c>
      <c r="J30" s="271">
        <f>+quantity!O30/население!M30*1000</f>
        <v>290.95829991980759</v>
      </c>
      <c r="K30" s="271">
        <f>+quantity!P30/население!N30*1000</f>
        <v>320.49077453365777</v>
      </c>
      <c r="L30" s="37">
        <f t="shared" si="11"/>
        <v>84.695804151263559</v>
      </c>
      <c r="M30" s="37">
        <f t="shared" si="17"/>
        <v>83.498035461576279</v>
      </c>
      <c r="N30" s="37">
        <f t="shared" si="18"/>
        <v>80.080047411934999</v>
      </c>
      <c r="O30" s="37">
        <f t="shared" si="19"/>
        <v>88.143843491697169</v>
      </c>
      <c r="P30" s="37">
        <f t="shared" si="19"/>
        <v>85.100871490081587</v>
      </c>
      <c r="Q30" s="37">
        <f t="shared" si="19"/>
        <v>79.89792785034669</v>
      </c>
      <c r="R30" s="37">
        <f t="shared" si="12"/>
        <v>96.865123033956706</v>
      </c>
      <c r="S30" s="37">
        <f t="shared" si="13"/>
        <v>87.676823465692493</v>
      </c>
      <c r="T30" s="37">
        <f t="shared" si="14"/>
        <v>95.260985985065432</v>
      </c>
      <c r="U30" s="37">
        <f t="shared" si="15"/>
        <v>64.903289295926086</v>
      </c>
      <c r="V30" s="37">
        <f t="shared" si="16"/>
        <v>77.734342901851221</v>
      </c>
      <c r="W30" s="6"/>
    </row>
    <row r="31" spans="1:23" ht="13.5" thickBot="1">
      <c r="A31" s="35" t="s">
        <v>37</v>
      </c>
      <c r="B31" s="130" t="s">
        <v>38</v>
      </c>
      <c r="C31" s="36">
        <f>+quantity!H31/население!F31*1000</f>
        <v>423.56518434055488</v>
      </c>
      <c r="D31" s="36">
        <f>+quantity!I31/население!G31*1000</f>
        <v>471.58193874329021</v>
      </c>
      <c r="E31" s="36">
        <f>+quantity!J31/население!H31*1000</f>
        <v>384.74766056146524</v>
      </c>
      <c r="F31" s="36">
        <f>+quantity!K31/население!I31*1000</f>
        <v>639.29309715860722</v>
      </c>
      <c r="G31" s="36">
        <f>+quantity!L31/население!J31*1000</f>
        <v>258.98867181086848</v>
      </c>
      <c r="H31" s="36">
        <f>+quantity!M31/население!K31*1000</f>
        <v>257.81088350920754</v>
      </c>
      <c r="I31" s="36">
        <f>+quantity!N31/население!L31*1000</f>
        <v>214.62131766680656</v>
      </c>
      <c r="J31" s="271">
        <f>+quantity!O31/население!M31*1000</f>
        <v>147.41284364807046</v>
      </c>
      <c r="K31" s="271">
        <f>+quantity!P31/население!N31*1000</f>
        <v>218.68934987168524</v>
      </c>
      <c r="L31" s="37">
        <f t="shared" si="11"/>
        <v>111.33633173309374</v>
      </c>
      <c r="M31" s="37">
        <f t="shared" si="17"/>
        <v>90.835525389197329</v>
      </c>
      <c r="N31" s="37">
        <f t="shared" si="18"/>
        <v>150.93145536829647</v>
      </c>
      <c r="O31" s="37">
        <f t="shared" si="19"/>
        <v>61.144938579899055</v>
      </c>
      <c r="P31" s="37">
        <f t="shared" si="19"/>
        <v>60.866873161586966</v>
      </c>
      <c r="Q31" s="37">
        <f t="shared" si="19"/>
        <v>50.670198024171583</v>
      </c>
      <c r="R31" s="37">
        <f t="shared" si="12"/>
        <v>106.35012207689689</v>
      </c>
      <c r="S31" s="37">
        <f t="shared" si="13"/>
        <v>126.54074227886321</v>
      </c>
      <c r="T31" s="37">
        <f t="shared" si="14"/>
        <v>113.77978415745986</v>
      </c>
      <c r="U31" s="37">
        <f t="shared" si="15"/>
        <v>134.30516164855584</v>
      </c>
      <c r="V31" s="37">
        <f t="shared" si="16"/>
        <v>59.204132141995025</v>
      </c>
      <c r="W31" s="6"/>
    </row>
    <row r="32" spans="1:23" ht="13.5" thickBot="1">
      <c r="A32" s="35" t="s">
        <v>39</v>
      </c>
      <c r="B32" s="130" t="s">
        <v>40</v>
      </c>
      <c r="C32" s="36">
        <f>+quantity!H32/население!F32*1000</f>
        <v>1062.4667729930889</v>
      </c>
      <c r="D32" s="36">
        <f>+quantity!I32/население!G32*1000</f>
        <v>1215.819800942902</v>
      </c>
      <c r="E32" s="36">
        <f>+quantity!J32/население!H32*1000</f>
        <v>289.28008407777196</v>
      </c>
      <c r="F32" s="36">
        <f>+quantity!K32/население!I32*1000</f>
        <v>305.48862115127173</v>
      </c>
      <c r="G32" s="36">
        <f>+quantity!L32/население!J32*1000</f>
        <v>313.66120218579238</v>
      </c>
      <c r="H32" s="36">
        <f>+quantity!M32/население!K32*1000</f>
        <v>195.61598224195339</v>
      </c>
      <c r="I32" s="36">
        <f>+quantity!N32/население!L32*1000</f>
        <v>423.68988439306361</v>
      </c>
      <c r="J32" s="271">
        <f>+quantity!O32/население!M32*1000</f>
        <v>429.87259259259258</v>
      </c>
      <c r="K32" s="271">
        <f>+quantity!P32/население!N32*1000</f>
        <v>406.13778054862848</v>
      </c>
      <c r="L32" s="37">
        <f t="shared" si="11"/>
        <v>114.43367753683256</v>
      </c>
      <c r="M32" s="37">
        <f t="shared" si="17"/>
        <v>27.227212316752013</v>
      </c>
      <c r="N32" s="37">
        <f t="shared" si="18"/>
        <v>28.752769396324346</v>
      </c>
      <c r="O32" s="37">
        <f t="shared" si="19"/>
        <v>29.521977548735322</v>
      </c>
      <c r="P32" s="37">
        <f t="shared" si="19"/>
        <v>18.411491748667217</v>
      </c>
      <c r="Q32" s="37">
        <f t="shared" si="19"/>
        <v>39.877942083730424</v>
      </c>
      <c r="R32" s="37">
        <f t="shared" si="12"/>
        <v>266.76760788632873</v>
      </c>
      <c r="S32" s="37">
        <f t="shared" si="13"/>
        <v>326.24391955859988</v>
      </c>
      <c r="T32" s="37">
        <f t="shared" si="14"/>
        <v>85.547565070022131</v>
      </c>
      <c r="U32" s="37">
        <f t="shared" si="15"/>
        <v>64.178228777804009</v>
      </c>
      <c r="V32" s="37">
        <f t="shared" si="16"/>
        <v>71.702129410454702</v>
      </c>
      <c r="W32" s="6"/>
    </row>
    <row r="33" spans="1:23" ht="13.5" thickBot="1">
      <c r="A33" s="35" t="s">
        <v>41</v>
      </c>
      <c r="B33" s="130" t="s">
        <v>42</v>
      </c>
      <c r="C33" s="36">
        <f>+quantity!H33/население!F33*1000</f>
        <v>1243.7889393123608</v>
      </c>
      <c r="D33" s="36">
        <f>+quantity!I33/население!G33*1000</f>
        <v>2105.5526223160859</v>
      </c>
      <c r="E33" s="36">
        <f>+quantity!J33/население!H33*1000</f>
        <v>2206.4218222241225</v>
      </c>
      <c r="F33" s="36">
        <f>+quantity!K33/население!I33*1000</f>
        <v>1921.6061185468452</v>
      </c>
      <c r="G33" s="36">
        <f>+quantity!L33/население!J33*1000</f>
        <v>1399.9203345947021</v>
      </c>
      <c r="H33" s="36">
        <f>+quantity!M33/население!K33*1000</f>
        <v>1200.6077872744538</v>
      </c>
      <c r="I33" s="36">
        <f>+quantity!N33/население!L33*1000</f>
        <v>1111.2941370586293</v>
      </c>
      <c r="J33" s="271">
        <f>+quantity!O33/население!M33*1000</f>
        <v>1211.5689617406542</v>
      </c>
      <c r="K33" s="271">
        <f>+quantity!P33/население!N33*1000</f>
        <v>1238.0178270382723</v>
      </c>
      <c r="L33" s="37">
        <f t="shared" si="11"/>
        <v>169.28536311636267</v>
      </c>
      <c r="M33" s="37">
        <f t="shared" si="17"/>
        <v>177.39519563857527</v>
      </c>
      <c r="N33" s="37">
        <f t="shared" si="18"/>
        <v>154.49615749189903</v>
      </c>
      <c r="O33" s="37">
        <f t="shared" si="19"/>
        <v>112.55288500705434</v>
      </c>
      <c r="P33" s="37">
        <f t="shared" si="19"/>
        <v>96.528257273152789</v>
      </c>
      <c r="Q33" s="37">
        <f t="shared" si="19"/>
        <v>89.347485086418089</v>
      </c>
      <c r="R33" s="37">
        <f t="shared" si="12"/>
        <v>312.29456627721845</v>
      </c>
      <c r="S33" s="37">
        <f t="shared" si="13"/>
        <v>564.98811732508364</v>
      </c>
      <c r="T33" s="37">
        <f t="shared" si="14"/>
        <v>652.49571193393695</v>
      </c>
      <c r="U33" s="37">
        <f t="shared" si="15"/>
        <v>403.69843116303582</v>
      </c>
      <c r="V33" s="37">
        <f t="shared" si="16"/>
        <v>320.01812240705323</v>
      </c>
      <c r="W33" s="6"/>
    </row>
    <row r="34" spans="1:23" ht="13.5" thickBot="1">
      <c r="A34" s="35" t="s">
        <v>43</v>
      </c>
      <c r="B34" s="130" t="s">
        <v>44</v>
      </c>
      <c r="C34" s="36">
        <f>+quantity!H34/население!F34*1000</f>
        <v>793.59742727671392</v>
      </c>
      <c r="D34" s="36">
        <f>+quantity!I34/население!G34*1000</f>
        <v>746.80334697721594</v>
      </c>
      <c r="E34" s="36">
        <f>+quantity!J34/население!H34*1000</f>
        <v>453.16869438895952</v>
      </c>
      <c r="F34" s="36">
        <f>+quantity!K34/население!I34*1000</f>
        <v>363.7715321849501</v>
      </c>
      <c r="G34" s="36">
        <f>+quantity!L34/население!J34*1000</f>
        <v>333.49024151790564</v>
      </c>
      <c r="H34" s="36">
        <f>+quantity!M34/население!K34*1000</f>
        <v>416.29156381588501</v>
      </c>
      <c r="I34" s="36">
        <f>+quantity!N34/население!L34*1000</f>
        <v>489.76046571042741</v>
      </c>
      <c r="J34" s="271">
        <f>+quantity!O34/население!M34*1000</f>
        <v>482.63568364316359</v>
      </c>
      <c r="K34" s="271">
        <f>+quantity!P34/население!N34*1000</f>
        <v>558.20273197958363</v>
      </c>
      <c r="L34" s="37">
        <f t="shared" si="11"/>
        <v>94.103549395305478</v>
      </c>
      <c r="M34" s="37">
        <f t="shared" si="17"/>
        <v>57.103095198284628</v>
      </c>
      <c r="N34" s="37">
        <f t="shared" si="18"/>
        <v>45.83829529705735</v>
      </c>
      <c r="O34" s="37">
        <f t="shared" si="19"/>
        <v>42.022596099170983</v>
      </c>
      <c r="P34" s="37">
        <f t="shared" si="19"/>
        <v>52.456264285586094</v>
      </c>
      <c r="Q34" s="37">
        <f t="shared" si="19"/>
        <v>61.71396842742741</v>
      </c>
      <c r="R34" s="37">
        <f t="shared" si="12"/>
        <v>199.2590193695693</v>
      </c>
      <c r="S34" s="37">
        <f t="shared" si="13"/>
        <v>200.39158012427362</v>
      </c>
      <c r="T34" s="37">
        <f t="shared" si="14"/>
        <v>134.01364457746075</v>
      </c>
      <c r="U34" s="37">
        <f t="shared" si="15"/>
        <v>76.422527711293881</v>
      </c>
      <c r="V34" s="37">
        <f t="shared" si="16"/>
        <v>76.234995873913604</v>
      </c>
      <c r="W34" s="6"/>
    </row>
    <row r="35" spans="1:23" ht="13.5" thickBot="1">
      <c r="A35" s="35" t="s">
        <v>45</v>
      </c>
      <c r="B35" s="130" t="s">
        <v>46</v>
      </c>
      <c r="C35" s="36">
        <f>+quantity!H35/население!F35*1000</f>
        <v>669.66012710693553</v>
      </c>
      <c r="D35" s="36">
        <f>+quantity!I35/население!G35*1000</f>
        <v>766.58436213991763</v>
      </c>
      <c r="E35" s="36">
        <f>+quantity!J35/население!H35*1000</f>
        <v>803.36245261249383</v>
      </c>
      <c r="F35" s="36">
        <f>+quantity!K35/население!I35*1000</f>
        <v>1051.9781493130276</v>
      </c>
      <c r="G35" s="36">
        <f>+quantity!L35/население!J35*1000</f>
        <v>2301.6187644532538</v>
      </c>
      <c r="H35" s="36">
        <f>+quantity!M35/население!K35*1000</f>
        <v>2968.2001614205005</v>
      </c>
      <c r="I35" s="36">
        <f>+quantity!N35/население!L35*1000</f>
        <v>1068.4299005453961</v>
      </c>
      <c r="J35" s="271">
        <f>+quantity!O35/население!M35*1000</f>
        <v>1141.7184197691433</v>
      </c>
      <c r="K35" s="271">
        <f>+quantity!P35/население!N35*1000</f>
        <v>1068.1956237753102</v>
      </c>
      <c r="L35" s="37">
        <f t="shared" si="11"/>
        <v>114.47364582563904</v>
      </c>
      <c r="M35" s="37">
        <f t="shared" si="17"/>
        <v>119.96569903051848</v>
      </c>
      <c r="N35" s="37">
        <f t="shared" si="18"/>
        <v>157.09135227414265</v>
      </c>
      <c r="O35" s="37">
        <f t="shared" si="19"/>
        <v>343.69953821152575</v>
      </c>
      <c r="P35" s="37">
        <f t="shared" si="19"/>
        <v>443.23979303407441</v>
      </c>
      <c r="Q35" s="37">
        <f t="shared" si="19"/>
        <v>159.54808376619721</v>
      </c>
      <c r="R35" s="37">
        <f t="shared" si="12"/>
        <v>168.14043953761751</v>
      </c>
      <c r="S35" s="37">
        <f t="shared" si="13"/>
        <v>205.69946860784913</v>
      </c>
      <c r="T35" s="37">
        <f t="shared" si="14"/>
        <v>237.57495061845745</v>
      </c>
      <c r="U35" s="37">
        <f t="shared" si="15"/>
        <v>221.00363045087286</v>
      </c>
      <c r="V35" s="37">
        <f t="shared" si="16"/>
        <v>526.1440221242425</v>
      </c>
      <c r="W35" s="6"/>
    </row>
    <row r="36" spans="1:23" ht="13.5" thickBot="1">
      <c r="A36" s="35" t="s">
        <v>47</v>
      </c>
      <c r="B36" s="130" t="s">
        <v>48</v>
      </c>
      <c r="C36" s="36">
        <f>+quantity!H36/население!F36*1000</f>
        <v>306.80199430199428</v>
      </c>
      <c r="D36" s="36">
        <f>+quantity!I36/население!G36*1000</f>
        <v>267.98511576626237</v>
      </c>
      <c r="E36" s="36">
        <f>+quantity!J36/население!H36*1000</f>
        <v>298.62073745494871</v>
      </c>
      <c r="F36" s="36">
        <f>+quantity!K36/население!I36*1000</f>
        <v>300.30657748049049</v>
      </c>
      <c r="G36" s="36">
        <f>+quantity!L36/население!J36*1000</f>
        <v>243.36623958552124</v>
      </c>
      <c r="H36" s="36">
        <f>+quantity!M36/население!K36*1000</f>
        <v>221.96828522203859</v>
      </c>
      <c r="I36" s="36">
        <f>+quantity!N36/население!L36*1000</f>
        <v>113.08019169329074</v>
      </c>
      <c r="J36" s="271">
        <f>+quantity!O36/население!M36*1000</f>
        <v>182.64897711882529</v>
      </c>
      <c r="K36" s="271">
        <f>+quantity!P36/население!N36*1000</f>
        <v>230.59236515118866</v>
      </c>
      <c r="L36" s="37">
        <f t="shared" si="11"/>
        <v>87.347905405880994</v>
      </c>
      <c r="M36" s="37">
        <f t="shared" si="17"/>
        <v>97.333375597619963</v>
      </c>
      <c r="N36" s="37">
        <f t="shared" si="18"/>
        <v>97.88286355951449</v>
      </c>
      <c r="O36" s="37">
        <f t="shared" si="19"/>
        <v>79.323552032053826</v>
      </c>
      <c r="P36" s="37">
        <f t="shared" si="19"/>
        <v>72.349035972546076</v>
      </c>
      <c r="Q36" s="37">
        <f t="shared" si="19"/>
        <v>36.857710768979736</v>
      </c>
      <c r="R36" s="37">
        <f t="shared" si="12"/>
        <v>77.032841115710312</v>
      </c>
      <c r="S36" s="37">
        <f t="shared" si="13"/>
        <v>71.909105677623714</v>
      </c>
      <c r="T36" s="37">
        <f t="shared" si="14"/>
        <v>88.309836641976332</v>
      </c>
      <c r="U36" s="37">
        <f t="shared" si="15"/>
        <v>63.089565039735398</v>
      </c>
      <c r="V36" s="37">
        <f t="shared" si="16"/>
        <v>55.632885046970515</v>
      </c>
      <c r="W36" s="6"/>
    </row>
    <row r="37" spans="1:23" ht="13.5" thickBot="1">
      <c r="A37" s="35" t="s">
        <v>49</v>
      </c>
      <c r="B37" s="130" t="s">
        <v>50</v>
      </c>
      <c r="C37" s="36">
        <f>+quantity!H37/население!F37*1000</f>
        <v>1197.6171976171977</v>
      </c>
      <c r="D37" s="36">
        <f>+quantity!I37/население!G37*1000</f>
        <v>766.89349580629846</v>
      </c>
      <c r="E37" s="36">
        <f>+quantity!J37/население!H37*1000</f>
        <v>803.64212193190815</v>
      </c>
      <c r="F37" s="36">
        <f>+quantity!K37/население!I37*1000</f>
        <v>1820.8257389650526</v>
      </c>
      <c r="G37" s="36">
        <f>+quantity!L37/население!J37*1000</f>
        <v>841.97218710493053</v>
      </c>
      <c r="H37" s="36">
        <f>+quantity!M37/население!K37*1000</f>
        <v>803.94003610391655</v>
      </c>
      <c r="I37" s="36">
        <f>+quantity!N37/население!L37*1000</f>
        <v>813.19500706547331</v>
      </c>
      <c r="J37" s="271">
        <f>+quantity!O37/население!M37*1000</f>
        <v>858.40921388266213</v>
      </c>
      <c r="K37" s="271">
        <f>+quantity!P37/население!N37*1000</f>
        <v>906.83906189926938</v>
      </c>
      <c r="L37" s="37">
        <f t="shared" si="11"/>
        <v>64.034943497147893</v>
      </c>
      <c r="M37" s="37">
        <f t="shared" si="17"/>
        <v>67.103421989167316</v>
      </c>
      <c r="N37" s="37">
        <f t="shared" si="18"/>
        <v>152.03737409481116</v>
      </c>
      <c r="O37" s="37">
        <f t="shared" si="19"/>
        <v>70.303949273618869</v>
      </c>
      <c r="P37" s="37">
        <f t="shared" si="19"/>
        <v>67.128297564818808</v>
      </c>
      <c r="Q37" s="37">
        <f t="shared" si="19"/>
        <v>67.901079634078556</v>
      </c>
      <c r="R37" s="37">
        <f t="shared" si="12"/>
        <v>300.70161542260922</v>
      </c>
      <c r="S37" s="37">
        <f t="shared" si="13"/>
        <v>205.78241920538787</v>
      </c>
      <c r="T37" s="37">
        <f t="shared" si="14"/>
        <v>237.65765603309723</v>
      </c>
      <c r="U37" s="37">
        <f t="shared" si="15"/>
        <v>382.52609998834555</v>
      </c>
      <c r="V37" s="37">
        <f t="shared" si="16"/>
        <v>192.47263703351283</v>
      </c>
      <c r="W37" s="6"/>
    </row>
    <row r="38" spans="1:23" ht="13.5" thickBot="1">
      <c r="A38" s="35" t="s">
        <v>51</v>
      </c>
      <c r="B38" s="130" t="s">
        <v>52</v>
      </c>
      <c r="C38" s="36">
        <f>+quantity!H38/население!F38*1000</f>
        <v>435.84812011415806</v>
      </c>
      <c r="D38" s="36">
        <f>+quantity!I38/население!G38*1000</f>
        <v>358.22699798522501</v>
      </c>
      <c r="E38" s="36">
        <f>+quantity!J38/население!H38*1000</f>
        <v>388.78441907320348</v>
      </c>
      <c r="F38" s="36">
        <f>+quantity!K38/население!I38*1000</f>
        <v>436.19660698719235</v>
      </c>
      <c r="G38" s="36">
        <f>+quantity!L38/население!J38*1000</f>
        <v>444.60916442048517</v>
      </c>
      <c r="H38" s="36">
        <f>+quantity!M38/население!K38*1000</f>
        <v>392.3149267768373</v>
      </c>
      <c r="I38" s="36">
        <f>+quantity!N38/население!L38*1000</f>
        <v>205.25043794636844</v>
      </c>
      <c r="J38" s="271">
        <f>+quantity!O38/население!M38*1000</f>
        <v>233.45562572146397</v>
      </c>
      <c r="K38" s="271">
        <f>+quantity!P38/население!N38*1000</f>
        <v>251.61241807519835</v>
      </c>
      <c r="L38" s="37">
        <f t="shared" si="11"/>
        <v>82.190786527058464</v>
      </c>
      <c r="M38" s="37">
        <f t="shared" si="17"/>
        <v>89.201811624510952</v>
      </c>
      <c r="N38" s="37">
        <f t="shared" si="18"/>
        <v>100.07995603444225</v>
      </c>
      <c r="O38" s="37">
        <f t="shared" si="19"/>
        <v>102.01011405166378</v>
      </c>
      <c r="P38" s="37">
        <f t="shared" si="19"/>
        <v>90.011843271018705</v>
      </c>
      <c r="Q38" s="37">
        <f t="shared" si="19"/>
        <v>47.092193008107706</v>
      </c>
      <c r="R38" s="37">
        <f t="shared" si="12"/>
        <v>109.43416148164434</v>
      </c>
      <c r="S38" s="37">
        <f t="shared" si="13"/>
        <v>96.123932036453937</v>
      </c>
      <c r="T38" s="37">
        <f t="shared" si="14"/>
        <v>114.9735575295737</v>
      </c>
      <c r="U38" s="37">
        <f t="shared" si="15"/>
        <v>91.637867000825793</v>
      </c>
      <c r="V38" s="37">
        <f t="shared" si="16"/>
        <v>101.6364906535953</v>
      </c>
      <c r="W38" s="6"/>
    </row>
    <row r="39" spans="1:23" ht="13.5" thickBot="1">
      <c r="A39" s="35" t="s">
        <v>53</v>
      </c>
      <c r="B39" s="130" t="s">
        <v>54</v>
      </c>
      <c r="C39" s="36">
        <f>+quantity!H39/население!F39*1000</f>
        <v>65.440149045179325</v>
      </c>
      <c r="D39" s="36">
        <f>+quantity!I39/население!G39*1000</f>
        <v>64.676218682462178</v>
      </c>
      <c r="E39" s="36">
        <f>+quantity!J39/население!H39*1000</f>
        <v>105.36149471974005</v>
      </c>
      <c r="F39" s="36">
        <f>+quantity!K39/население!I39*1000</f>
        <v>152.59526938239159</v>
      </c>
      <c r="G39" s="36">
        <f>+quantity!L39/население!J39*1000</f>
        <v>116.13651424784625</v>
      </c>
      <c r="H39" s="36">
        <f>+quantity!M39/население!K39*1000</f>
        <v>159.37198491360408</v>
      </c>
      <c r="I39" s="36">
        <f>+quantity!N39/население!L39*1000</f>
        <v>51.39314567565269</v>
      </c>
      <c r="J39" s="271">
        <f>+quantity!O39/население!M39*1000</f>
        <v>130.11738382099827</v>
      </c>
      <c r="K39" s="271">
        <f>+quantity!P39/население!N39*1000</f>
        <v>126.71698932198977</v>
      </c>
      <c r="L39" s="37">
        <f t="shared" si="11"/>
        <v>98.832627410139708</v>
      </c>
      <c r="M39" s="37">
        <f t="shared" si="17"/>
        <v>161.00436239379491</v>
      </c>
      <c r="N39" s="37">
        <f t="shared" si="18"/>
        <v>233.18294901351936</v>
      </c>
      <c r="O39" s="37">
        <f t="shared" si="19"/>
        <v>177.46981928122838</v>
      </c>
      <c r="P39" s="37">
        <f t="shared" si="19"/>
        <v>243.53854207082418</v>
      </c>
      <c r="Q39" s="37">
        <f t="shared" si="19"/>
        <v>78.53457919261659</v>
      </c>
      <c r="R39" s="37">
        <f t="shared" si="12"/>
        <v>16.430925149148983</v>
      </c>
      <c r="S39" s="37">
        <f t="shared" si="13"/>
        <v>17.354728939956228</v>
      </c>
      <c r="T39" s="37">
        <f t="shared" si="14"/>
        <v>31.15810531563773</v>
      </c>
      <c r="U39" s="37">
        <f t="shared" si="15"/>
        <v>32.057803239696838</v>
      </c>
      <c r="V39" s="37">
        <f t="shared" si="16"/>
        <v>26.548503021249271</v>
      </c>
      <c r="W39" s="6"/>
    </row>
    <row r="40" spans="1:23" ht="13.5" thickBot="1">
      <c r="A40" s="35" t="s">
        <v>55</v>
      </c>
      <c r="B40" s="130" t="s">
        <v>56</v>
      </c>
      <c r="C40" s="36">
        <f>+quantity!H40/население!F40*1000</f>
        <v>667.65830854228648</v>
      </c>
      <c r="D40" s="36">
        <f>+quantity!I40/население!G40*1000</f>
        <v>766.58423825395118</v>
      </c>
      <c r="E40" s="36">
        <f>+quantity!J40/население!H40*1000</f>
        <v>809.78318914877707</v>
      </c>
      <c r="F40" s="36">
        <f>+quantity!K40/население!I40*1000</f>
        <v>718.88912444350228</v>
      </c>
      <c r="G40" s="36">
        <f>+quantity!L40/население!J40*1000</f>
        <v>901.94832698009316</v>
      </c>
      <c r="H40" s="36">
        <f>+quantity!M40/население!K40*1000</f>
        <v>1355.6240697427172</v>
      </c>
      <c r="I40" s="36">
        <f>+quantity!N40/население!L40*1000</f>
        <v>724.83824317086237</v>
      </c>
      <c r="J40" s="271">
        <f>+quantity!O40/население!M40*1000</f>
        <v>794.14295039164494</v>
      </c>
      <c r="K40" s="271">
        <f>+quantity!P40/население!N40*1000</f>
        <v>805.10128688706459</v>
      </c>
      <c r="L40" s="37">
        <f t="shared" si="11"/>
        <v>114.81684994344666</v>
      </c>
      <c r="M40" s="37">
        <f t="shared" si="17"/>
        <v>121.28706836836871</v>
      </c>
      <c r="N40" s="37">
        <f t="shared" si="18"/>
        <v>107.67320877247364</v>
      </c>
      <c r="O40" s="37">
        <f t="shared" si="19"/>
        <v>135.09130575328828</v>
      </c>
      <c r="P40" s="37">
        <f t="shared" si="19"/>
        <v>203.04159364128665</v>
      </c>
      <c r="Q40" s="37">
        <f t="shared" si="19"/>
        <v>108.5642511891177</v>
      </c>
      <c r="R40" s="37">
        <f t="shared" si="12"/>
        <v>167.6378164311937</v>
      </c>
      <c r="S40" s="37">
        <f t="shared" si="13"/>
        <v>205.69943536522288</v>
      </c>
      <c r="T40" s="37">
        <f t="shared" si="14"/>
        <v>239.47372764068581</v>
      </c>
      <c r="U40" s="37">
        <f t="shared" si="15"/>
        <v>151.0270023169347</v>
      </c>
      <c r="V40" s="37">
        <f t="shared" si="16"/>
        <v>206.18302554474846</v>
      </c>
      <c r="W40" s="6"/>
    </row>
    <row r="41" spans="1:23" ht="13.5" thickBot="1">
      <c r="A41" s="56" t="s">
        <v>57</v>
      </c>
      <c r="B41" s="131" t="s">
        <v>58</v>
      </c>
      <c r="C41" s="57">
        <f>+quantity!H41/население!F41*1000</f>
        <v>381.72037233253741</v>
      </c>
      <c r="D41" s="57">
        <f>+quantity!I41/население!G41*1000</f>
        <v>358.85873229939313</v>
      </c>
      <c r="E41" s="57">
        <f>+quantity!J41/население!H41*1000</f>
        <v>308.9495230860133</v>
      </c>
      <c r="F41" s="57">
        <f>+quantity!K41/население!I41*1000</f>
        <v>585.3001087082713</v>
      </c>
      <c r="G41" s="57">
        <f>+quantity!L41/население!J41*1000</f>
        <v>545.84757564248639</v>
      </c>
      <c r="H41" s="57">
        <f>+quantity!M41/население!K41*1000</f>
        <v>471.64649539571116</v>
      </c>
      <c r="I41" s="57">
        <f>+quantity!N41/население!L41*1000</f>
        <v>468.2942490701443</v>
      </c>
      <c r="J41" s="451">
        <f>+quantity!O41/население!M41*1000</f>
        <v>546.87867491315762</v>
      </c>
      <c r="K41" s="451">
        <f>+quantity!P41/население!N41*1000</f>
        <v>497.86587006527293</v>
      </c>
      <c r="L41" s="25">
        <f t="shared" si="11"/>
        <v>94.010893394699863</v>
      </c>
      <c r="M41" s="25">
        <f t="shared" si="17"/>
        <v>80.936084495084415</v>
      </c>
      <c r="N41" s="25">
        <f t="shared" si="18"/>
        <v>153.33216436202795</v>
      </c>
      <c r="O41" s="25">
        <f t="shared" si="19"/>
        <v>142.99671047343756</v>
      </c>
      <c r="P41" s="25">
        <f t="shared" si="19"/>
        <v>123.55811467794393</v>
      </c>
      <c r="Q41" s="25">
        <f t="shared" si="19"/>
        <v>122.67992043720099</v>
      </c>
      <c r="R41" s="25">
        <f t="shared" si="12"/>
        <v>95.843590780501657</v>
      </c>
      <c r="S41" s="25">
        <f t="shared" si="13"/>
        <v>96.293446859797029</v>
      </c>
      <c r="T41" s="25">
        <f t="shared" si="14"/>
        <v>91.364324349572044</v>
      </c>
      <c r="U41" s="25">
        <f t="shared" si="15"/>
        <v>122.96210621132204</v>
      </c>
      <c r="V41" s="25">
        <f t="shared" si="16"/>
        <v>124.77932633796853</v>
      </c>
      <c r="W41" s="26"/>
    </row>
    <row r="42" spans="1:23" ht="13.5" thickBot="1">
      <c r="A42" s="35" t="s">
        <v>59</v>
      </c>
      <c r="B42" s="130" t="s">
        <v>60</v>
      </c>
      <c r="C42" s="36">
        <f>+quantity!H42/население!F42*1000</f>
        <v>225.72815533980582</v>
      </c>
      <c r="D42" s="36">
        <f>+quantity!I42/население!G42*1000</f>
        <v>249.73864560343824</v>
      </c>
      <c r="E42" s="36">
        <f>+quantity!J42/население!H42*1000</f>
        <v>246.22356495468279</v>
      </c>
      <c r="F42" s="36">
        <f>+quantity!K42/население!I42*1000</f>
        <v>903.37156760514426</v>
      </c>
      <c r="G42" s="36">
        <f>+quantity!L42/население!J42*1000</f>
        <v>246.681664791901</v>
      </c>
      <c r="H42" s="36">
        <f>+quantity!M42/население!K42*1000</f>
        <v>270.31349968010238</v>
      </c>
      <c r="I42" s="36">
        <f>+quantity!N42/население!L42*1000</f>
        <v>275.30700743689118</v>
      </c>
      <c r="J42" s="271">
        <f>+quantity!O42/население!M42*1000</f>
        <v>395.98778265995071</v>
      </c>
      <c r="K42" s="271">
        <f>+quantity!P42/население!N42*1000</f>
        <v>395.45749562937061</v>
      </c>
      <c r="L42" s="37">
        <f t="shared" si="11"/>
        <v>110.63690536410382</v>
      </c>
      <c r="M42" s="37">
        <f t="shared" si="17"/>
        <v>109.07968684013905</v>
      </c>
      <c r="N42" s="37">
        <f t="shared" si="18"/>
        <v>400.20331812184884</v>
      </c>
      <c r="O42" s="37">
        <f t="shared" si="19"/>
        <v>109.28262999383141</v>
      </c>
      <c r="P42" s="37">
        <f t="shared" si="19"/>
        <v>119.7517869550561</v>
      </c>
      <c r="Q42" s="37">
        <f t="shared" si="19"/>
        <v>121.96396458494534</v>
      </c>
      <c r="R42" s="37">
        <f t="shared" si="12"/>
        <v>56.676558329401352</v>
      </c>
      <c r="S42" s="37">
        <f t="shared" si="13"/>
        <v>67.012985430682335</v>
      </c>
      <c r="T42" s="37">
        <f t="shared" si="14"/>
        <v>72.814644367534854</v>
      </c>
      <c r="U42" s="37">
        <f t="shared" si="15"/>
        <v>189.78378611495802</v>
      </c>
      <c r="V42" s="37">
        <f t="shared" si="16"/>
        <v>56.390782566784637</v>
      </c>
      <c r="W42" s="6"/>
    </row>
    <row r="43" spans="1:23" ht="13.5" thickBot="1">
      <c r="A43" s="35" t="s">
        <v>61</v>
      </c>
      <c r="B43" s="130" t="s">
        <v>62</v>
      </c>
      <c r="C43" s="36">
        <f>+quantity!H43/население!F43*1000</f>
        <v>400.75640207782737</v>
      </c>
      <c r="D43" s="36">
        <f>+quantity!I43/население!G43*1000</f>
        <v>366.13384171677177</v>
      </c>
      <c r="E43" s="36">
        <f>+quantity!J43/население!H43*1000</f>
        <v>307.3392255481225</v>
      </c>
      <c r="F43" s="36">
        <f>+quantity!K43/население!I43*1000</f>
        <v>488.91811583613423</v>
      </c>
      <c r="G43" s="36">
        <f>+quantity!L43/население!J43*1000</f>
        <v>498.27795294688332</v>
      </c>
      <c r="H43" s="36">
        <f>+quantity!M43/население!K43*1000</f>
        <v>478.43458168864925</v>
      </c>
      <c r="I43" s="36">
        <f>+quantity!N43/население!L43*1000</f>
        <v>464.89541205646702</v>
      </c>
      <c r="J43" s="271">
        <f>+quantity!O43/население!M43*1000</f>
        <v>497.10683781305795</v>
      </c>
      <c r="K43" s="271">
        <f>+quantity!P43/население!N43*1000</f>
        <v>479.91924891764364</v>
      </c>
      <c r="L43" s="37">
        <f t="shared" si="11"/>
        <v>91.360696876819475</v>
      </c>
      <c r="M43" s="37">
        <f t="shared" si="17"/>
        <v>76.689785604082957</v>
      </c>
      <c r="N43" s="37">
        <f t="shared" si="18"/>
        <v>121.99882854053214</v>
      </c>
      <c r="O43" s="37">
        <f t="shared" si="19"/>
        <v>124.33437129473907</v>
      </c>
      <c r="P43" s="37">
        <f t="shared" si="19"/>
        <v>119.38289175371344</v>
      </c>
      <c r="Q43" s="37">
        <f t="shared" si="19"/>
        <v>116.0044879248576</v>
      </c>
      <c r="R43" s="37">
        <f t="shared" si="12"/>
        <v>100.62321895136496</v>
      </c>
      <c r="S43" s="37">
        <f t="shared" si="13"/>
        <v>98.245594875236989</v>
      </c>
      <c r="T43" s="37">
        <f t="shared" si="14"/>
        <v>90.888117928919272</v>
      </c>
      <c r="U43" s="37">
        <f t="shared" si="15"/>
        <v>102.71380509523662</v>
      </c>
      <c r="V43" s="37">
        <f t="shared" si="16"/>
        <v>113.90503516405957</v>
      </c>
      <c r="W43" s="6"/>
    </row>
    <row r="44" spans="1:23" ht="13.5" thickBot="1">
      <c r="A44" s="35" t="s">
        <v>63</v>
      </c>
      <c r="B44" s="130" t="s">
        <v>64</v>
      </c>
      <c r="C44" s="36">
        <f>+quantity!H44/население!F44*1000</f>
        <v>393.05382838870133</v>
      </c>
      <c r="D44" s="36">
        <f>+quantity!I44/население!G44*1000</f>
        <v>431.40105397056152</v>
      </c>
      <c r="E44" s="36">
        <f>+quantity!J44/население!H44*1000</f>
        <v>368.08025535795713</v>
      </c>
      <c r="F44" s="36">
        <f>+quantity!K44/население!I44*1000</f>
        <v>345.56799412736285</v>
      </c>
      <c r="G44" s="36">
        <f>+quantity!L44/население!J44*1000</f>
        <v>233.29013145713756</v>
      </c>
      <c r="H44" s="36">
        <f>+quantity!M44/население!K44*1000</f>
        <v>266.76003734827265</v>
      </c>
      <c r="I44" s="36">
        <f>+quantity!N44/население!L44*1000</f>
        <v>267.17456734386758</v>
      </c>
      <c r="J44" s="271">
        <f>+quantity!O44/население!M44*1000</f>
        <v>281.10758410948495</v>
      </c>
      <c r="K44" s="271">
        <f>+quantity!P44/население!N44*1000</f>
        <v>661.82291666666663</v>
      </c>
      <c r="L44" s="37">
        <f t="shared" si="11"/>
        <v>109.75622747119959</v>
      </c>
      <c r="M44" s="37">
        <f t="shared" si="17"/>
        <v>93.64627152135327</v>
      </c>
      <c r="N44" s="37">
        <f t="shared" si="18"/>
        <v>87.918745262957088</v>
      </c>
      <c r="O44" s="37">
        <f t="shared" si="19"/>
        <v>59.353227117388805</v>
      </c>
      <c r="P44" s="37">
        <f t="shared" si="19"/>
        <v>67.868576281736807</v>
      </c>
      <c r="Q44" s="37">
        <f t="shared" si="19"/>
        <v>67.974040206943769</v>
      </c>
      <c r="R44" s="37">
        <f t="shared" si="12"/>
        <v>98.689231734213948</v>
      </c>
      <c r="S44" s="37">
        <f t="shared" si="13"/>
        <v>115.75890657473893</v>
      </c>
      <c r="T44" s="37">
        <f t="shared" si="14"/>
        <v>108.85080352700555</v>
      </c>
      <c r="U44" s="37">
        <f t="shared" si="15"/>
        <v>72.59825816690784</v>
      </c>
      <c r="V44" s="37">
        <f t="shared" si="16"/>
        <v>53.329513115917493</v>
      </c>
      <c r="W44" s="6"/>
    </row>
    <row r="45" spans="1:23" ht="13.5" thickBot="1">
      <c r="A45" s="35" t="s">
        <v>65</v>
      </c>
      <c r="B45" s="130" t="s">
        <v>66</v>
      </c>
      <c r="C45" s="36">
        <f>+quantity!H45/население!F45*1000</f>
        <v>277.58200054215234</v>
      </c>
      <c r="D45" s="36">
        <f>+quantity!I45/население!G45*1000</f>
        <v>680.90374497059736</v>
      </c>
      <c r="E45" s="36">
        <f>+quantity!J45/население!H45*1000</f>
        <v>566.24263108904745</v>
      </c>
      <c r="F45" s="36">
        <f>+quantity!K45/население!I45*1000</f>
        <v>1269.9784017278616</v>
      </c>
      <c r="G45" s="36">
        <f>+quantity!L45/население!J45*1000</f>
        <v>1245.0472416946052</v>
      </c>
      <c r="H45" s="36">
        <f>+quantity!M45/население!K45*1000</f>
        <v>631.41993957703926</v>
      </c>
      <c r="I45" s="36">
        <f>+quantity!N45/население!L45*1000</f>
        <v>606.36533816425117</v>
      </c>
      <c r="J45" s="271">
        <f>+quantity!O45/население!M45*1000</f>
        <v>566.44380140115743</v>
      </c>
      <c r="K45" s="271">
        <f>+quantity!P45/население!N45*1000</f>
        <v>590.44143595984178</v>
      </c>
      <c r="L45" s="37">
        <f t="shared" si="11"/>
        <v>245.2982339059115</v>
      </c>
      <c r="M45" s="37">
        <f t="shared" si="17"/>
        <v>203.99111973510702</v>
      </c>
      <c r="N45" s="37">
        <f t="shared" si="18"/>
        <v>457.5146800755939</v>
      </c>
      <c r="O45" s="37">
        <f t="shared" si="19"/>
        <v>448.53313228626945</v>
      </c>
      <c r="P45" s="37">
        <f t="shared" si="19"/>
        <v>227.47149971676737</v>
      </c>
      <c r="Q45" s="37">
        <f t="shared" si="19"/>
        <v>218.44548168827367</v>
      </c>
      <c r="R45" s="37">
        <f t="shared" si="12"/>
        <v>69.696190186093716</v>
      </c>
      <c r="S45" s="37">
        <f t="shared" si="13"/>
        <v>182.7085777259596</v>
      </c>
      <c r="T45" s="37">
        <f t="shared" si="14"/>
        <v>167.45251745532443</v>
      </c>
      <c r="U45" s="37">
        <f t="shared" si="15"/>
        <v>266.80196500216289</v>
      </c>
      <c r="V45" s="37">
        <f t="shared" si="16"/>
        <v>284.61453894841935</v>
      </c>
      <c r="W45" s="6"/>
    </row>
    <row r="46" spans="1:23" ht="13.5" thickBot="1">
      <c r="A46" s="35" t="s">
        <v>67</v>
      </c>
      <c r="B46" s="130" t="s">
        <v>58</v>
      </c>
      <c r="C46" s="36">
        <f>+quantity!H46/население!F46*1000</f>
        <v>400.90780279562</v>
      </c>
      <c r="D46" s="36">
        <f>+quantity!I46/население!G46*1000</f>
        <v>365.81992867020892</v>
      </c>
      <c r="E46" s="36">
        <f>+quantity!J46/население!H46*1000</f>
        <v>307.3979332000477</v>
      </c>
      <c r="F46" s="36">
        <f>+quantity!K46/население!I46*1000</f>
        <v>557.78015412690479</v>
      </c>
      <c r="G46" s="36">
        <f>+quantity!L46/население!J46*1000</f>
        <v>571.78745586985349</v>
      </c>
      <c r="H46" s="36">
        <f>+quantity!M46/население!K46*1000</f>
        <v>515.61164755056132</v>
      </c>
      <c r="I46" s="36">
        <f>+quantity!N46/население!L46*1000</f>
        <v>515.16348102130587</v>
      </c>
      <c r="J46" s="271">
        <f>+quantity!O46/население!M46*1000</f>
        <v>601.66645491779502</v>
      </c>
      <c r="K46" s="271">
        <f>+quantity!P46/население!N46*1000</f>
        <v>532.71081654693967</v>
      </c>
      <c r="L46" s="37">
        <f t="shared" si="11"/>
        <v>91.247894433399537</v>
      </c>
      <c r="M46" s="37">
        <f t="shared" si="17"/>
        <v>76.675467789973908</v>
      </c>
      <c r="N46" s="37">
        <f t="shared" si="18"/>
        <v>139.12928365010077</v>
      </c>
      <c r="O46" s="37">
        <f t="shared" si="19"/>
        <v>142.62317966441444</v>
      </c>
      <c r="P46" s="37">
        <f t="shared" si="19"/>
        <v>128.61102826013504</v>
      </c>
      <c r="Q46" s="37">
        <f t="shared" si="19"/>
        <v>128.49924033130696</v>
      </c>
      <c r="R46" s="37">
        <f t="shared" si="12"/>
        <v>100.6612331352853</v>
      </c>
      <c r="S46" s="37">
        <f t="shared" si="13"/>
        <v>98.161361814851048</v>
      </c>
      <c r="T46" s="37">
        <f t="shared" si="14"/>
        <v>90.905479292350805</v>
      </c>
      <c r="U46" s="37">
        <f t="shared" si="15"/>
        <v>117.18060792041469</v>
      </c>
      <c r="V46" s="37">
        <f t="shared" si="16"/>
        <v>130.70911502714361</v>
      </c>
      <c r="W46" s="6"/>
    </row>
    <row r="47" spans="1:23" ht="13.5" thickBot="1">
      <c r="A47" s="35" t="s">
        <v>68</v>
      </c>
      <c r="B47" s="130" t="s">
        <v>69</v>
      </c>
      <c r="C47" s="36">
        <f>+quantity!H47/население!F47*1000</f>
        <v>550.40969006056287</v>
      </c>
      <c r="D47" s="36">
        <f>+quantity!I47/население!G47*1000</f>
        <v>262.05099571933744</v>
      </c>
      <c r="E47" s="36">
        <f>+quantity!J47/население!H47*1000</f>
        <v>263.14790203151699</v>
      </c>
      <c r="F47" s="36">
        <f>+quantity!K47/население!I47*1000</f>
        <v>361.42249710088907</v>
      </c>
      <c r="G47" s="36">
        <f>+quantity!L47/население!J47*1000</f>
        <v>291.79748822605967</v>
      </c>
      <c r="H47" s="36">
        <f>+quantity!M47/население!K47*1000</f>
        <v>271.43421572500989</v>
      </c>
      <c r="I47" s="36">
        <f>+quantity!N47/население!L47*1000</f>
        <v>290.02645930115131</v>
      </c>
      <c r="J47" s="271">
        <f>+quantity!O47/население!M47*1000</f>
        <v>272.37100737100741</v>
      </c>
      <c r="K47" s="271">
        <f>+quantity!P47/население!N47*1000</f>
        <v>289.72826314686779</v>
      </c>
      <c r="L47" s="37">
        <f t="shared" si="11"/>
        <v>47.610171196387071</v>
      </c>
      <c r="M47" s="37">
        <f t="shared" si="17"/>
        <v>47.809460259059435</v>
      </c>
      <c r="N47" s="37">
        <f t="shared" si="18"/>
        <v>65.664268567132396</v>
      </c>
      <c r="O47" s="37">
        <f t="shared" si="19"/>
        <v>53.014598669938486</v>
      </c>
      <c r="P47" s="37">
        <f t="shared" si="19"/>
        <v>49.314941329456488</v>
      </c>
      <c r="Q47" s="37">
        <f t="shared" si="19"/>
        <v>52.692833091154156</v>
      </c>
      <c r="R47" s="37">
        <f t="shared" si="12"/>
        <v>138.19865251999468</v>
      </c>
      <c r="S47" s="37">
        <f t="shared" si="13"/>
        <v>70.316788640396112</v>
      </c>
      <c r="T47" s="37">
        <f t="shared" si="14"/>
        <v>77.819606364705109</v>
      </c>
      <c r="U47" s="37">
        <f t="shared" si="15"/>
        <v>75.929033353095505</v>
      </c>
      <c r="V47" s="37">
        <f t="shared" si="16"/>
        <v>66.704141655484179</v>
      </c>
      <c r="W47" s="6"/>
    </row>
    <row r="48" spans="1:23" ht="13.5" thickBot="1">
      <c r="A48" s="35" t="s">
        <v>70</v>
      </c>
      <c r="B48" s="130" t="s">
        <v>71</v>
      </c>
      <c r="C48" s="36">
        <f>+quantity!H48/население!F48*1000</f>
        <v>295.24680073126143</v>
      </c>
      <c r="D48" s="36">
        <f>+quantity!I48/население!G48*1000</f>
        <v>248.05428058271804</v>
      </c>
      <c r="E48" s="36">
        <f>+quantity!J48/население!H48*1000</f>
        <v>226.57512116316639</v>
      </c>
      <c r="F48" s="36">
        <f>+quantity!K48/население!I48*1000</f>
        <v>326.77606767913562</v>
      </c>
      <c r="G48" s="36">
        <f>+quantity!L48/население!J48*1000</f>
        <v>284.78530140379854</v>
      </c>
      <c r="H48" s="36">
        <f>+quantity!M48/население!K48*1000</f>
        <v>351.47696756868413</v>
      </c>
      <c r="I48" s="36">
        <f>+quantity!N48/население!L48*1000</f>
        <v>547.39220589767638</v>
      </c>
      <c r="J48" s="271">
        <f>+quantity!O48/население!M48*1000</f>
        <v>621.85171385991055</v>
      </c>
      <c r="K48" s="271">
        <f>+quantity!P48/население!N48*1000</f>
        <v>295.99162952494839</v>
      </c>
      <c r="L48" s="37">
        <f t="shared" si="11"/>
        <v>84.015908036375706</v>
      </c>
      <c r="M48" s="37">
        <f t="shared" si="17"/>
        <v>76.740923390868119</v>
      </c>
      <c r="N48" s="37">
        <f t="shared" si="18"/>
        <v>110.67895295386204</v>
      </c>
      <c r="O48" s="37">
        <f t="shared" si="19"/>
        <v>96.456693416642608</v>
      </c>
      <c r="P48" s="37">
        <f t="shared" si="19"/>
        <v>119.04514009911469</v>
      </c>
      <c r="Q48" s="37">
        <f t="shared" si="19"/>
        <v>185.40157066627182</v>
      </c>
      <c r="R48" s="37">
        <f t="shared" si="12"/>
        <v>74.131525586713593</v>
      </c>
      <c r="S48" s="37">
        <f t="shared" si="13"/>
        <v>66.561015619118962</v>
      </c>
      <c r="T48" s="37">
        <f t="shared" si="14"/>
        <v>67.004093913852316</v>
      </c>
      <c r="U48" s="37">
        <f t="shared" si="15"/>
        <v>68.650377718120865</v>
      </c>
      <c r="V48" s="37">
        <f t="shared" si="16"/>
        <v>65.101174111279477</v>
      </c>
      <c r="W48" s="6"/>
    </row>
    <row r="49" spans="1:23" ht="13.5" thickBot="1">
      <c r="A49" s="60" t="s">
        <v>72</v>
      </c>
      <c r="B49" s="130" t="s">
        <v>73</v>
      </c>
      <c r="C49" s="36">
        <f>+quantity!H49/население!F49*1000</f>
        <v>591.75257731958766</v>
      </c>
      <c r="D49" s="36">
        <f>+quantity!I49/население!G49*1000</f>
        <v>640.55879995419673</v>
      </c>
      <c r="E49" s="36">
        <f>+quantity!J49/население!H49*1000</f>
        <v>578.95339516775448</v>
      </c>
      <c r="F49" s="36">
        <f>+quantity!K49/население!I49*1000</f>
        <v>1111.0983719330429</v>
      </c>
      <c r="G49" s="36">
        <f>+quantity!L49/население!J49*1000</f>
        <v>1277.4646267111468</v>
      </c>
      <c r="H49" s="36">
        <f>+quantity!M49/население!K49*1000</f>
        <v>247.64411687286128</v>
      </c>
      <c r="I49" s="36">
        <f>+quantity!N49/население!L49*1000</f>
        <v>548.19340002299646</v>
      </c>
      <c r="J49" s="271">
        <f>+quantity!O49/население!M49*1000</f>
        <v>685.60560921680451</v>
      </c>
      <c r="K49" s="271">
        <f>+quantity!P49/население!N49*1000</f>
        <v>681.77047641398724</v>
      </c>
      <c r="L49" s="37">
        <f t="shared" si="11"/>
        <v>108.24774145567434</v>
      </c>
      <c r="M49" s="37">
        <f t="shared" si="17"/>
        <v>97.837072005700662</v>
      </c>
      <c r="N49" s="37">
        <f t="shared" si="18"/>
        <v>187.76401058798808</v>
      </c>
      <c r="O49" s="37">
        <f t="shared" si="19"/>
        <v>215.87816862540285</v>
      </c>
      <c r="P49" s="37">
        <f t="shared" si="19"/>
        <v>41.849267137051463</v>
      </c>
      <c r="Q49" s="37">
        <f t="shared" si="19"/>
        <v>92.638954359286856</v>
      </c>
      <c r="R49" s="37">
        <f t="shared" si="12"/>
        <v>148.57915892033552</v>
      </c>
      <c r="S49" s="37">
        <f t="shared" si="13"/>
        <v>171.88271933286632</v>
      </c>
      <c r="T49" s="37">
        <f t="shared" si="14"/>
        <v>171.21141748668833</v>
      </c>
      <c r="U49" s="37">
        <f t="shared" si="15"/>
        <v>233.42383503460829</v>
      </c>
      <c r="V49" s="37">
        <f t="shared" si="16"/>
        <v>292.02506826924935</v>
      </c>
      <c r="W49" s="6"/>
    </row>
    <row r="50" spans="1:23" ht="13.5" thickBot="1">
      <c r="A50" s="60" t="s">
        <v>74</v>
      </c>
      <c r="B50" s="130" t="s">
        <v>75</v>
      </c>
      <c r="C50" s="36">
        <f>+quantity!H50/население!F50*1000</f>
        <v>314.43727896817143</v>
      </c>
      <c r="D50" s="36">
        <f>+quantity!I50/население!G50*1000</f>
        <v>332.23003723624328</v>
      </c>
      <c r="E50" s="36">
        <f>+quantity!J50/население!H50*1000</f>
        <v>320.59878372056761</v>
      </c>
      <c r="F50" s="36">
        <f>+quantity!K50/население!I50*1000</f>
        <v>338.88395886621083</v>
      </c>
      <c r="G50" s="36">
        <f>+quantity!L50/население!J50*1000</f>
        <v>275.73029002198723</v>
      </c>
      <c r="H50" s="36">
        <f>+quantity!M50/население!K50*1000</f>
        <v>1102.1696705315119</v>
      </c>
      <c r="I50" s="36">
        <f>+quantity!N50/население!L50*1000</f>
        <v>331.7123440997762</v>
      </c>
      <c r="J50" s="271">
        <f>+quantity!O50/население!M50*1000</f>
        <v>482.90244945983522</v>
      </c>
      <c r="K50" s="271">
        <f>+quantity!P50/население!N50*1000</f>
        <v>272.29493835171968</v>
      </c>
      <c r="L50" s="37">
        <f t="shared" si="11"/>
        <v>105.65860330761636</v>
      </c>
      <c r="M50" s="37">
        <f t="shared" si="17"/>
        <v>101.95953379720599</v>
      </c>
      <c r="N50" s="37">
        <f t="shared" si="18"/>
        <v>107.77473968044164</v>
      </c>
      <c r="O50" s="37">
        <f t="shared" si="19"/>
        <v>87.690076356976022</v>
      </c>
      <c r="P50" s="37">
        <f t="shared" si="19"/>
        <v>350.52131037016056</v>
      </c>
      <c r="Q50" s="37">
        <f t="shared" si="19"/>
        <v>105.49396216259505</v>
      </c>
      <c r="R50" s="37">
        <f t="shared" si="12"/>
        <v>78.949933186447936</v>
      </c>
      <c r="S50" s="37">
        <f t="shared" si="13"/>
        <v>89.1481035750476</v>
      </c>
      <c r="T50" s="37">
        <f t="shared" si="14"/>
        <v>94.809310496230722</v>
      </c>
      <c r="U50" s="37">
        <f t="shared" si="15"/>
        <v>71.194050237550272</v>
      </c>
      <c r="V50" s="37">
        <f t="shared" si="16"/>
        <v>63.031222222466688</v>
      </c>
      <c r="W50" s="6"/>
    </row>
    <row r="51" spans="1:23" ht="13.5" thickBot="1">
      <c r="A51" s="35" t="s">
        <v>76</v>
      </c>
      <c r="B51" s="130" t="s">
        <v>77</v>
      </c>
      <c r="C51" s="36">
        <f>+quantity!H51/население!F51*1000</f>
        <v>225.77709325119014</v>
      </c>
      <c r="D51" s="36">
        <f>+quantity!I51/население!G51*1000</f>
        <v>247.71410623298667</v>
      </c>
      <c r="E51" s="36">
        <f>+quantity!J51/население!H51*1000</f>
        <v>245.5892731122089</v>
      </c>
      <c r="F51" s="36">
        <f>+quantity!K51/население!I51*1000</f>
        <v>539.40517794736468</v>
      </c>
      <c r="G51" s="36">
        <f>+quantity!L51/население!J51*1000</f>
        <v>210.11616999783533</v>
      </c>
      <c r="H51" s="36">
        <f>+quantity!M51/население!K51*1000</f>
        <v>127.27405035657111</v>
      </c>
      <c r="I51" s="36">
        <f>+quantity!N51/население!L51*1000</f>
        <v>146.0062601266755</v>
      </c>
      <c r="J51" s="271">
        <f>+quantity!O51/население!M51*1000</f>
        <v>127.28065476190476</v>
      </c>
      <c r="K51" s="271">
        <f>+quantity!P51/население!N51*1000</f>
        <v>203.65279241306641</v>
      </c>
      <c r="L51" s="37">
        <f t="shared" si="11"/>
        <v>109.71622615292966</v>
      </c>
      <c r="M51" s="37">
        <f t="shared" si="17"/>
        <v>108.77510626774549</v>
      </c>
      <c r="N51" s="37">
        <f t="shared" si="18"/>
        <v>238.91049804031493</v>
      </c>
      <c r="O51" s="37">
        <f t="shared" si="19"/>
        <v>93.06354642632806</v>
      </c>
      <c r="P51" s="37">
        <f t="shared" si="19"/>
        <v>56.371551481961603</v>
      </c>
      <c r="Q51" s="37">
        <f t="shared" si="19"/>
        <v>64.668323089904902</v>
      </c>
      <c r="R51" s="37">
        <f t="shared" si="12"/>
        <v>56.688845819125063</v>
      </c>
      <c r="S51" s="37">
        <f t="shared" si="13"/>
        <v>66.469735798619595</v>
      </c>
      <c r="T51" s="37">
        <f t="shared" si="14"/>
        <v>72.627067947124146</v>
      </c>
      <c r="U51" s="37">
        <f t="shared" si="15"/>
        <v>113.32032199358382</v>
      </c>
      <c r="V51" s="37">
        <f t="shared" si="16"/>
        <v>48.032006213793395</v>
      </c>
      <c r="W51" s="6"/>
    </row>
    <row r="52" spans="1:23" ht="13.5" thickBot="1">
      <c r="A52" s="35" t="s">
        <v>78</v>
      </c>
      <c r="B52" s="130" t="s">
        <v>79</v>
      </c>
      <c r="C52" s="36">
        <f>+quantity!H52/население!F52*1000</f>
        <v>225.70203831685768</v>
      </c>
      <c r="D52" s="36">
        <f>+quantity!I52/население!G52*1000</f>
        <v>247.13627386438446</v>
      </c>
      <c r="E52" s="36">
        <f>+quantity!J52/население!H52*1000</f>
        <v>245.53909135406931</v>
      </c>
      <c r="F52" s="36">
        <f>+quantity!K52/население!I52*1000</f>
        <v>877.30282419710829</v>
      </c>
      <c r="G52" s="36">
        <f>+quantity!L52/население!J52*1000</f>
        <v>316.48231099734892</v>
      </c>
      <c r="H52" s="36">
        <f>+quantity!M52/население!K52*1000</f>
        <v>266.48415386756994</v>
      </c>
      <c r="I52" s="36">
        <f>+quantity!N52/население!L52*1000</f>
        <v>210.46866459334652</v>
      </c>
      <c r="J52" s="271">
        <f>+quantity!O52/население!M52*1000</f>
        <v>233.83431756980204</v>
      </c>
      <c r="K52" s="271">
        <f>+quantity!P52/население!N52*1000</f>
        <v>355.35540617848972</v>
      </c>
      <c r="L52" s="37">
        <f t="shared" si="11"/>
        <v>109.49669560247204</v>
      </c>
      <c r="M52" s="37">
        <f t="shared" si="17"/>
        <v>108.78904470032427</v>
      </c>
      <c r="N52" s="37">
        <f t="shared" si="18"/>
        <v>388.69955749601337</v>
      </c>
      <c r="O52" s="37">
        <f t="shared" si="19"/>
        <v>140.22129058180991</v>
      </c>
      <c r="P52" s="37">
        <f t="shared" si="19"/>
        <v>118.06900631241052</v>
      </c>
      <c r="Q52" s="37">
        <f t="shared" si="19"/>
        <v>93.250670735137362</v>
      </c>
      <c r="R52" s="37">
        <f t="shared" si="12"/>
        <v>56.670000782460505</v>
      </c>
      <c r="S52" s="37">
        <f t="shared" si="13"/>
        <v>66.314684616993489</v>
      </c>
      <c r="T52" s="37">
        <f t="shared" si="14"/>
        <v>72.612227909886656</v>
      </c>
      <c r="U52" s="37">
        <f t="shared" si="15"/>
        <v>184.30716386930538</v>
      </c>
      <c r="V52" s="37">
        <f t="shared" si="16"/>
        <v>72.347027496917377</v>
      </c>
      <c r="W52" s="6"/>
    </row>
    <row r="53" spans="1:23" ht="13.5" thickBot="1">
      <c r="A53" s="35" t="s">
        <v>80</v>
      </c>
      <c r="B53" s="130" t="s">
        <v>81</v>
      </c>
      <c r="C53" s="36">
        <f>+quantity!H53/население!F53*1000</f>
        <v>392.3117430226435</v>
      </c>
      <c r="D53" s="36">
        <f>+quantity!I53/население!G53*1000</f>
        <v>412.15653621981681</v>
      </c>
      <c r="E53" s="36">
        <f>+quantity!J53/население!H53*1000</f>
        <v>368.15782161711587</v>
      </c>
      <c r="F53" s="36">
        <f>+quantity!K53/население!I53*1000</f>
        <v>1565.8550083010514</v>
      </c>
      <c r="G53" s="36">
        <f>+quantity!L53/население!J53*1000</f>
        <v>1649.4464944649446</v>
      </c>
      <c r="H53" s="36">
        <f>+quantity!M53/население!K53*1000</f>
        <v>253.06893295561849</v>
      </c>
      <c r="I53" s="36">
        <f>+quantity!N53/население!L53*1000</f>
        <v>375.13532513181019</v>
      </c>
      <c r="J53" s="271">
        <f>+quantity!O53/население!M53*1000</f>
        <v>436.44813956658032</v>
      </c>
      <c r="K53" s="271">
        <f>+quantity!P53/население!N53*1000</f>
        <v>445.64777884747627</v>
      </c>
      <c r="L53" s="37">
        <f t="shared" si="11"/>
        <v>105.05842446730634</v>
      </c>
      <c r="M53" s="37">
        <f t="shared" si="17"/>
        <v>93.843181644416518</v>
      </c>
      <c r="N53" s="37">
        <f t="shared" si="18"/>
        <v>399.13539070653644</v>
      </c>
      <c r="O53" s="37">
        <f t="shared" si="19"/>
        <v>420.44280442804427</v>
      </c>
      <c r="P53" s="37">
        <f t="shared" si="19"/>
        <v>64.507101165465713</v>
      </c>
      <c r="Q53" s="37">
        <f t="shared" si="19"/>
        <v>95.621742607423826</v>
      </c>
      <c r="R53" s="37">
        <f t="shared" si="12"/>
        <v>98.502906530468508</v>
      </c>
      <c r="S53" s="37">
        <f t="shared" si="13"/>
        <v>110.59497776213945</v>
      </c>
      <c r="T53" s="37">
        <f t="shared" si="14"/>
        <v>108.87374186589527</v>
      </c>
      <c r="U53" s="37">
        <f t="shared" si="15"/>
        <v>328.9608646531309</v>
      </c>
      <c r="V53" s="37">
        <f t="shared" si="16"/>
        <v>377.05914909964406</v>
      </c>
      <c r="W53" s="6"/>
    </row>
    <row r="54" spans="1:23" ht="13.5" thickBot="1">
      <c r="A54" s="56" t="s">
        <v>82</v>
      </c>
      <c r="B54" s="131" t="s">
        <v>83</v>
      </c>
      <c r="C54" s="57">
        <f>+quantity!H54/население!F54*1000</f>
        <v>532.81491750092357</v>
      </c>
      <c r="D54" s="57">
        <f>+quantity!I54/население!G54*1000</f>
        <v>393.64337353139877</v>
      </c>
      <c r="E54" s="57">
        <f>+quantity!J54/население!H54*1000</f>
        <v>365.63513762655487</v>
      </c>
      <c r="F54" s="57">
        <f>+quantity!K54/население!I54*1000</f>
        <v>449.18031487638348</v>
      </c>
      <c r="G54" s="57">
        <f>+quantity!L54/население!J54*1000</f>
        <v>406.80446094269882</v>
      </c>
      <c r="H54" s="57">
        <f>+quantity!M54/население!K54*1000</f>
        <v>350.36036438876266</v>
      </c>
      <c r="I54" s="57">
        <f>+quantity!N54/население!L54*1000</f>
        <v>309.93069400930415</v>
      </c>
      <c r="J54" s="451">
        <f>+quantity!O54/население!M54*1000</f>
        <v>380.84649064115217</v>
      </c>
      <c r="K54" s="451">
        <f>+quantity!P54/население!N54*1000</f>
        <v>424.71530452933285</v>
      </c>
      <c r="L54" s="25">
        <f t="shared" si="11"/>
        <v>73.879946037869033</v>
      </c>
      <c r="M54" s="25">
        <f t="shared" si="17"/>
        <v>68.623292182115208</v>
      </c>
      <c r="N54" s="25">
        <f t="shared" si="18"/>
        <v>84.303254305113356</v>
      </c>
      <c r="O54" s="25">
        <f t="shared" si="19"/>
        <v>76.350050942782332</v>
      </c>
      <c r="P54" s="25">
        <f t="shared" si="19"/>
        <v>65.756485578907501</v>
      </c>
      <c r="Q54" s="25">
        <f t="shared" si="19"/>
        <v>58.168546680896362</v>
      </c>
      <c r="R54" s="25">
        <f t="shared" si="12"/>
        <v>133.78089988400751</v>
      </c>
      <c r="S54" s="25">
        <f t="shared" si="13"/>
        <v>105.62729525342272</v>
      </c>
      <c r="T54" s="25">
        <f t="shared" si="14"/>
        <v>108.12771929223064</v>
      </c>
      <c r="U54" s="25">
        <f t="shared" si="15"/>
        <v>94.365534473860961</v>
      </c>
      <c r="V54" s="25">
        <f t="shared" si="16"/>
        <v>92.994434440718592</v>
      </c>
      <c r="W54" s="26"/>
    </row>
    <row r="55" spans="1:23" ht="13.5" thickBot="1">
      <c r="A55" s="35" t="s">
        <v>84</v>
      </c>
      <c r="B55" s="130" t="s">
        <v>83</v>
      </c>
      <c r="C55" s="36">
        <f>+quantity!H55/население!F55*1000</f>
        <v>462.24444870912026</v>
      </c>
      <c r="D55" s="36">
        <f>+quantity!I55/население!G55*1000</f>
        <v>450.81569291560822</v>
      </c>
      <c r="E55" s="36">
        <f>+quantity!J55/население!H55*1000</f>
        <v>438.26964867801519</v>
      </c>
      <c r="F55" s="36">
        <f>+quantity!K55/население!I55*1000</f>
        <v>399.41324392288345</v>
      </c>
      <c r="G55" s="36">
        <f>+quantity!L55/население!J55*1000</f>
        <v>343.50858856675455</v>
      </c>
      <c r="H55" s="36">
        <f>+quantity!M55/население!K55*1000</f>
        <v>294.59119496855345</v>
      </c>
      <c r="I55" s="36">
        <f>+quantity!N55/население!L55*1000</f>
        <v>302.10937016092953</v>
      </c>
      <c r="J55" s="271">
        <f>+quantity!O55/население!M55*1000</f>
        <v>402.67546004522961</v>
      </c>
      <c r="K55" s="271">
        <f>+quantity!P55/население!N55*1000</f>
        <v>415.26637338339106</v>
      </c>
      <c r="L55" s="37">
        <f t="shared" si="11"/>
        <v>97.527551531353524</v>
      </c>
      <c r="M55" s="37">
        <f t="shared" si="17"/>
        <v>94.813393627969376</v>
      </c>
      <c r="N55" s="37">
        <f t="shared" si="18"/>
        <v>86.407364120499139</v>
      </c>
      <c r="O55" s="37">
        <f t="shared" si="19"/>
        <v>74.313188514442615</v>
      </c>
      <c r="P55" s="37">
        <f t="shared" si="19"/>
        <v>63.730607428869931</v>
      </c>
      <c r="Q55" s="37">
        <f t="shared" si="19"/>
        <v>65.357057505960441</v>
      </c>
      <c r="R55" s="37">
        <f t="shared" si="12"/>
        <v>116.06183739137875</v>
      </c>
      <c r="S55" s="37">
        <f t="shared" si="13"/>
        <v>120.96848442610715</v>
      </c>
      <c r="T55" s="37">
        <f t="shared" si="14"/>
        <v>129.60761335515377</v>
      </c>
      <c r="U55" s="37">
        <f t="shared" si="15"/>
        <v>83.910276097237684</v>
      </c>
      <c r="V55" s="37">
        <f t="shared" si="16"/>
        <v>78.52516377344844</v>
      </c>
      <c r="W55" s="6"/>
    </row>
    <row r="56" spans="1:23" ht="13.5" thickBot="1">
      <c r="A56" s="35" t="s">
        <v>85</v>
      </c>
      <c r="B56" s="130" t="s">
        <v>86</v>
      </c>
      <c r="C56" s="36">
        <f>+quantity!H56/население!F56*1000</f>
        <v>552.44769701480186</v>
      </c>
      <c r="D56" s="36">
        <f>+quantity!I56/население!G56*1000</f>
        <v>385.09423801830911</v>
      </c>
      <c r="E56" s="36">
        <f>+quantity!J56/население!H56*1000</f>
        <v>274.33048868323982</v>
      </c>
      <c r="F56" s="36">
        <f>+quantity!K56/население!I56*1000</f>
        <v>655.10456736083472</v>
      </c>
      <c r="G56" s="36">
        <f>+quantity!L56/население!J56*1000</f>
        <v>584.67741935483878</v>
      </c>
      <c r="H56" s="36">
        <f>+quantity!M56/население!K56*1000</f>
        <v>487.33156088804054</v>
      </c>
      <c r="I56" s="36">
        <f>+quantity!N56/население!L56*1000</f>
        <v>488.01031931915685</v>
      </c>
      <c r="J56" s="271">
        <f>+quantity!O56/население!M56*1000</f>
        <v>575.94091518014534</v>
      </c>
      <c r="K56" s="271">
        <f>+quantity!P56/население!N56*1000</f>
        <v>679.63646761664211</v>
      </c>
      <c r="L56" s="37">
        <f t="shared" si="11"/>
        <v>69.706913450666661</v>
      </c>
      <c r="M56" s="37">
        <f t="shared" si="17"/>
        <v>49.657277994932002</v>
      </c>
      <c r="N56" s="37">
        <f t="shared" si="18"/>
        <v>118.58218812400668</v>
      </c>
      <c r="O56" s="37">
        <f t="shared" si="19"/>
        <v>105.83398618804874</v>
      </c>
      <c r="P56" s="37">
        <f t="shared" si="19"/>
        <v>88.213158190608468</v>
      </c>
      <c r="Q56" s="37">
        <f t="shared" si="19"/>
        <v>88.336022026367772</v>
      </c>
      <c r="R56" s="37">
        <f t="shared" si="12"/>
        <v>138.71036192480409</v>
      </c>
      <c r="S56" s="37">
        <f t="shared" si="13"/>
        <v>103.33328468009188</v>
      </c>
      <c r="T56" s="37">
        <f t="shared" si="14"/>
        <v>81.126585005454629</v>
      </c>
      <c r="U56" s="37">
        <f t="shared" si="15"/>
        <v>137.62689634403407</v>
      </c>
      <c r="V56" s="37">
        <f t="shared" si="16"/>
        <v>133.6557269238518</v>
      </c>
      <c r="W56" s="6"/>
    </row>
    <row r="57" spans="1:23" ht="13.5" thickBot="1">
      <c r="A57" s="35" t="s">
        <v>87</v>
      </c>
      <c r="B57" s="130" t="s">
        <v>88</v>
      </c>
      <c r="C57" s="36">
        <f>+quantity!H57/население!F57*1000</f>
        <v>285.88030214991284</v>
      </c>
      <c r="D57" s="36">
        <f>+quantity!I57/население!G57*1000</f>
        <v>355.38068906848144</v>
      </c>
      <c r="E57" s="36">
        <f>+quantity!J57/население!H57*1000</f>
        <v>380.89609970989579</v>
      </c>
      <c r="F57" s="36">
        <f>+quantity!K57/население!I57*1000</f>
        <v>436.34977676140699</v>
      </c>
      <c r="G57" s="36">
        <f>+quantity!L57/население!J57*1000</f>
        <v>474.81219619973484</v>
      </c>
      <c r="H57" s="36">
        <f>+quantity!M57/население!K57*1000</f>
        <v>446.92218350754939</v>
      </c>
      <c r="I57" s="36">
        <f>+quantity!N57/население!L57*1000</f>
        <v>436.32120936576496</v>
      </c>
      <c r="J57" s="271">
        <f>+quantity!O57/население!M57*1000</f>
        <v>388.85478816018576</v>
      </c>
      <c r="K57" s="271">
        <f>+quantity!P57/население!N57*1000</f>
        <v>394.86651769963544</v>
      </c>
      <c r="L57" s="37">
        <f t="shared" si="11"/>
        <v>124.31100932659686</v>
      </c>
      <c r="M57" s="37">
        <f t="shared" si="17"/>
        <v>133.23621699201843</v>
      </c>
      <c r="N57" s="37">
        <f t="shared" si="18"/>
        <v>152.6337328874759</v>
      </c>
      <c r="O57" s="37">
        <f t="shared" si="19"/>
        <v>166.08776212596416</v>
      </c>
      <c r="P57" s="37">
        <f t="shared" si="19"/>
        <v>156.33192638546595</v>
      </c>
      <c r="Q57" s="37">
        <f t="shared" si="19"/>
        <v>152.62374010538241</v>
      </c>
      <c r="R57" s="37">
        <f t="shared" si="12"/>
        <v>71.779754703772952</v>
      </c>
      <c r="S57" s="37">
        <f t="shared" si="13"/>
        <v>95.360174959498238</v>
      </c>
      <c r="T57" s="37">
        <f t="shared" si="14"/>
        <v>112.64077849925422</v>
      </c>
      <c r="U57" s="37">
        <f t="shared" si="15"/>
        <v>91.670045498258347</v>
      </c>
      <c r="V57" s="37">
        <f t="shared" si="16"/>
        <v>108.54082462328105</v>
      </c>
      <c r="W57" s="6"/>
    </row>
    <row r="58" spans="1:23" ht="13.5" thickBot="1">
      <c r="A58" s="35" t="s">
        <v>89</v>
      </c>
      <c r="B58" s="130" t="s">
        <v>90</v>
      </c>
      <c r="C58" s="36">
        <f>+quantity!H58/население!F58*1000</f>
        <v>362.68980477223425</v>
      </c>
      <c r="D58" s="36">
        <f>+quantity!I58/население!G58*1000</f>
        <v>434.20391762933195</v>
      </c>
      <c r="E58" s="36">
        <f>+quantity!J58/население!H58*1000</f>
        <v>430.0531242094612</v>
      </c>
      <c r="F58" s="36">
        <f>+quantity!K58/население!I58*1000</f>
        <v>904.55475946775846</v>
      </c>
      <c r="G58" s="36">
        <f>+quantity!L58/население!J58*1000</f>
        <v>360.57941024314539</v>
      </c>
      <c r="H58" s="36">
        <f>+quantity!M58/население!K58*1000</f>
        <v>458.35502342529935</v>
      </c>
      <c r="I58" s="36">
        <f>+quantity!N58/население!L58*1000</f>
        <v>240.3429849960516</v>
      </c>
      <c r="J58" s="271">
        <f>+quantity!O58/население!M58*1000</f>
        <v>783.14110101549977</v>
      </c>
      <c r="K58" s="271">
        <f>+quantity!P58/население!N58*1000</f>
        <v>380.21585663860986</v>
      </c>
      <c r="L58" s="37">
        <f t="shared" si="11"/>
        <v>119.71770695402036</v>
      </c>
      <c r="M58" s="37">
        <f t="shared" si="17"/>
        <v>118.57325972521629</v>
      </c>
      <c r="N58" s="37">
        <f t="shared" si="18"/>
        <v>249.40176083411285</v>
      </c>
      <c r="O58" s="37">
        <f t="shared" si="19"/>
        <v>99.41812686727873</v>
      </c>
      <c r="P58" s="37">
        <f t="shared" si="19"/>
        <v>126.37659437743002</v>
      </c>
      <c r="Q58" s="37">
        <f t="shared" si="19"/>
        <v>66.26681583922236</v>
      </c>
      <c r="R58" s="37">
        <f t="shared" si="12"/>
        <v>91.065334072784111</v>
      </c>
      <c r="S58" s="37">
        <f t="shared" si="13"/>
        <v>116.51100587869539</v>
      </c>
      <c r="T58" s="37">
        <f t="shared" si="14"/>
        <v>127.17777562932515</v>
      </c>
      <c r="U58" s="37">
        <f t="shared" si="15"/>
        <v>190.03235562881002</v>
      </c>
      <c r="V58" s="37">
        <f t="shared" si="16"/>
        <v>82.427508903970335</v>
      </c>
      <c r="W58" s="6"/>
    </row>
    <row r="59" spans="1:23" ht="13.5" thickBot="1">
      <c r="A59" s="35" t="s">
        <v>91</v>
      </c>
      <c r="B59" s="130" t="s">
        <v>92</v>
      </c>
      <c r="C59" s="36">
        <f>+quantity!H59/население!F59*1000</f>
        <v>461.56114100390653</v>
      </c>
      <c r="D59" s="36">
        <f>+quantity!I59/население!G59*1000</f>
        <v>444.92764489765312</v>
      </c>
      <c r="E59" s="36">
        <f>+quantity!J59/население!H59*1000</f>
        <v>447.76799271181295</v>
      </c>
      <c r="F59" s="36">
        <f>+quantity!K59/население!I59*1000</f>
        <v>281.76284767701668</v>
      </c>
      <c r="G59" s="36">
        <f>+quantity!L59/население!J59*1000</f>
        <v>477.73342725209363</v>
      </c>
      <c r="H59" s="36">
        <f>+quantity!M59/население!K59*1000</f>
        <v>280.07905138339925</v>
      </c>
      <c r="I59" s="36">
        <f>+quantity!N59/население!L59*1000</f>
        <v>290.7871809324422</v>
      </c>
      <c r="J59" s="271">
        <f>+quantity!O59/население!M59*1000</f>
        <v>401.64164410534084</v>
      </c>
      <c r="K59" s="271">
        <f>+quantity!P59/население!N59*1000</f>
        <v>441.05118997912314</v>
      </c>
      <c r="L59" s="37">
        <f t="shared" si="11"/>
        <v>96.396252927602362</v>
      </c>
      <c r="M59" s="37">
        <f t="shared" si="17"/>
        <v>97.011631381685831</v>
      </c>
      <c r="N59" s="37">
        <f t="shared" si="18"/>
        <v>61.045617285756713</v>
      </c>
      <c r="O59" s="37">
        <f t="shared" si="19"/>
        <v>103.50382317996095</v>
      </c>
      <c r="P59" s="37">
        <f t="shared" si="19"/>
        <v>60.680812681548666</v>
      </c>
      <c r="Q59" s="37">
        <f t="shared" si="19"/>
        <v>63.000793416008364</v>
      </c>
      <c r="R59" s="37">
        <f t="shared" si="12"/>
        <v>115.89027027360747</v>
      </c>
      <c r="S59" s="37">
        <f t="shared" si="13"/>
        <v>119.38853000980536</v>
      </c>
      <c r="T59" s="37">
        <f t="shared" si="14"/>
        <v>132.41651811221377</v>
      </c>
      <c r="U59" s="37">
        <f t="shared" si="15"/>
        <v>59.193826700166255</v>
      </c>
      <c r="V59" s="37">
        <f t="shared" si="16"/>
        <v>109.20861039179314</v>
      </c>
      <c r="W59" s="6"/>
    </row>
    <row r="60" spans="1:23" ht="13.5" thickBot="1">
      <c r="A60" s="35" t="s">
        <v>93</v>
      </c>
      <c r="B60" s="130" t="s">
        <v>94</v>
      </c>
      <c r="C60" s="36">
        <f>+quantity!H60/население!F60*1000</f>
        <v>205.93976041945731</v>
      </c>
      <c r="D60" s="36">
        <f>+quantity!I60/население!G60*1000</f>
        <v>286.7141712695535</v>
      </c>
      <c r="E60" s="36">
        <f>+quantity!J60/население!H60*1000</f>
        <v>263.42634263426339</v>
      </c>
      <c r="F60" s="36">
        <f>+quantity!K60/население!I60*1000</f>
        <v>501.06619086992475</v>
      </c>
      <c r="G60" s="36">
        <f>+quantity!L60/население!J60*1000</f>
        <v>457.30441312894823</v>
      </c>
      <c r="H60" s="36">
        <f>+quantity!M60/население!K60*1000</f>
        <v>470.06552374113636</v>
      </c>
      <c r="I60" s="36">
        <f>+quantity!N60/население!L60*1000</f>
        <v>277.73408756438562</v>
      </c>
      <c r="J60" s="271">
        <f>+quantity!O60/население!M60*1000</f>
        <v>267.23732070872785</v>
      </c>
      <c r="K60" s="271">
        <f>+quantity!P60/население!N60*1000</f>
        <v>249.60594475771765</v>
      </c>
      <c r="L60" s="37">
        <f t="shared" si="11"/>
        <v>139.22234865456537</v>
      </c>
      <c r="M60" s="37">
        <f t="shared" si="17"/>
        <v>127.91427070601502</v>
      </c>
      <c r="N60" s="37">
        <f t="shared" si="18"/>
        <v>243.3071641189419</v>
      </c>
      <c r="O60" s="37">
        <f t="shared" si="19"/>
        <v>222.05736871671226</v>
      </c>
      <c r="P60" s="37">
        <f t="shared" si="19"/>
        <v>228.2538946261318</v>
      </c>
      <c r="Q60" s="37">
        <f t="shared" si="19"/>
        <v>134.86180958873501</v>
      </c>
      <c r="R60" s="37">
        <f t="shared" si="12"/>
        <v>51.708023866963451</v>
      </c>
      <c r="S60" s="37">
        <f t="shared" si="13"/>
        <v>76.934719236710023</v>
      </c>
      <c r="T60" s="37">
        <f t="shared" si="14"/>
        <v>77.90194841620692</v>
      </c>
      <c r="U60" s="37">
        <f t="shared" si="15"/>
        <v>105.26591959230156</v>
      </c>
      <c r="V60" s="37">
        <f t="shared" si="16"/>
        <v>104.5385912623054</v>
      </c>
      <c r="W60" s="6"/>
    </row>
    <row r="61" spans="1:23" ht="13.5" thickBot="1">
      <c r="A61" s="35" t="s">
        <v>95</v>
      </c>
      <c r="B61" s="130" t="s">
        <v>96</v>
      </c>
      <c r="C61" s="36">
        <f>+quantity!H61/население!F61*1000</f>
        <v>508.89844525305983</v>
      </c>
      <c r="D61" s="36">
        <f>+quantity!I61/население!G61*1000</f>
        <v>537.31135683983587</v>
      </c>
      <c r="E61" s="36">
        <f>+quantity!J61/население!H61*1000</f>
        <v>583.50427955011673</v>
      </c>
      <c r="F61" s="36">
        <f>+quantity!K61/население!I61*1000</f>
        <v>460.1010101010101</v>
      </c>
      <c r="G61" s="36">
        <f>+quantity!L61/население!J61*1000</f>
        <v>267.20707442888727</v>
      </c>
      <c r="H61" s="36">
        <f>+quantity!M61/население!K61*1000</f>
        <v>254.86672656483978</v>
      </c>
      <c r="I61" s="36">
        <f>+quantity!N61/население!L61*1000</f>
        <v>267.30986670752259</v>
      </c>
      <c r="J61" s="271">
        <f>+quantity!O61/население!M61*1000</f>
        <v>255.65863767889269</v>
      </c>
      <c r="K61" s="271">
        <f>+quantity!P61/население!N61*1000</f>
        <v>210.02652031087251</v>
      </c>
      <c r="L61" s="37">
        <f t="shared" si="11"/>
        <v>105.5832183909792</v>
      </c>
      <c r="M61" s="37">
        <f t="shared" si="17"/>
        <v>114.66025982059303</v>
      </c>
      <c r="N61" s="37">
        <f t="shared" si="18"/>
        <v>90.411164426375052</v>
      </c>
      <c r="O61" s="37">
        <f t="shared" si="19"/>
        <v>52.506954368078929</v>
      </c>
      <c r="P61" s="37">
        <f t="shared" si="19"/>
        <v>50.082040717986921</v>
      </c>
      <c r="Q61" s="37">
        <f t="shared" si="19"/>
        <v>52.527153344828449</v>
      </c>
      <c r="R61" s="37">
        <f t="shared" si="12"/>
        <v>127.77587435961509</v>
      </c>
      <c r="S61" s="37">
        <f t="shared" si="13"/>
        <v>144.17807880973129</v>
      </c>
      <c r="T61" s="37">
        <f t="shared" si="14"/>
        <v>172.55723110903787</v>
      </c>
      <c r="U61" s="37">
        <f t="shared" si="15"/>
        <v>96.659796282688532</v>
      </c>
      <c r="V61" s="37">
        <f t="shared" si="16"/>
        <v>61.082837458297909</v>
      </c>
      <c r="W61" s="6"/>
    </row>
    <row r="62" spans="1:23" ht="13.5" thickBot="1">
      <c r="A62" s="35" t="s">
        <v>97</v>
      </c>
      <c r="B62" s="130" t="s">
        <v>98</v>
      </c>
      <c r="C62" s="36">
        <f>+quantity!H62/население!F62*1000</f>
        <v>1010.2273653328988</v>
      </c>
      <c r="D62" s="36">
        <f>+quantity!I62/население!G62*1000</f>
        <v>292.90267943259073</v>
      </c>
      <c r="E62" s="36">
        <f>+quantity!J62/население!H62*1000</f>
        <v>308.17655225238167</v>
      </c>
      <c r="F62" s="36">
        <f>+quantity!K62/население!I62*1000</f>
        <v>391.8124374832272</v>
      </c>
      <c r="G62" s="36">
        <f>+quantity!L62/население!J62*1000</f>
        <v>407.50349231690279</v>
      </c>
      <c r="H62" s="36">
        <f>+quantity!M62/население!K62*1000</f>
        <v>337.98354540344423</v>
      </c>
      <c r="I62" s="36">
        <f>+quantity!N62/население!L62*1000</f>
        <v>202.87367919281797</v>
      </c>
      <c r="J62" s="271">
        <f>+quantity!O62/население!M62*1000</f>
        <v>229.79497748055135</v>
      </c>
      <c r="K62" s="271">
        <f>+quantity!P62/население!N62*1000</f>
        <v>276.47878085328961</v>
      </c>
      <c r="L62" s="37">
        <f t="shared" si="11"/>
        <v>28.993738388394469</v>
      </c>
      <c r="M62" s="37">
        <f t="shared" si="17"/>
        <v>30.505662668406202</v>
      </c>
      <c r="N62" s="37">
        <f t="shared" si="18"/>
        <v>38.784579682625584</v>
      </c>
      <c r="O62" s="37">
        <f t="shared" si="19"/>
        <v>40.337799816244214</v>
      </c>
      <c r="P62" s="37">
        <f t="shared" si="19"/>
        <v>33.456185904454188</v>
      </c>
      <c r="Q62" s="37">
        <f t="shared" si="19"/>
        <v>20.081982151212593</v>
      </c>
      <c r="R62" s="37">
        <f t="shared" si="12"/>
        <v>253.65116775554802</v>
      </c>
      <c r="S62" s="37">
        <f t="shared" si="13"/>
        <v>78.595296863233216</v>
      </c>
      <c r="T62" s="37">
        <f t="shared" si="14"/>
        <v>91.135736982770979</v>
      </c>
      <c r="U62" s="37">
        <f t="shared" si="15"/>
        <v>82.313469339782344</v>
      </c>
      <c r="V62" s="37">
        <f t="shared" si="16"/>
        <v>93.154231182253284</v>
      </c>
      <c r="W62" s="6"/>
    </row>
    <row r="63" spans="1:23" ht="13.5" thickBot="1">
      <c r="A63" s="35" t="s">
        <v>99</v>
      </c>
      <c r="B63" s="130" t="s">
        <v>100</v>
      </c>
      <c r="C63" s="36">
        <f>+quantity!H63/население!F63*1000</f>
        <v>253.49219391947415</v>
      </c>
      <c r="D63" s="36">
        <f>+quantity!I63/население!G63*1000</f>
        <v>302.98495707647476</v>
      </c>
      <c r="E63" s="36">
        <f>+quantity!J63/население!H63*1000</f>
        <v>263.099396633852</v>
      </c>
      <c r="F63" s="36">
        <f>+quantity!K63/население!I63*1000</f>
        <v>223.66314441242397</v>
      </c>
      <c r="G63" s="36">
        <f>+quantity!L63/население!J63*1000</f>
        <v>204.47206974491445</v>
      </c>
      <c r="H63" s="36">
        <f>+quantity!M63/население!K63*1000</f>
        <v>180.5272178242063</v>
      </c>
      <c r="I63" s="36">
        <f>+quantity!N63/население!L63*1000</f>
        <v>150.24029651840749</v>
      </c>
      <c r="J63" s="271">
        <f>+quantity!O63/население!M63*1000</f>
        <v>212.91437489455035</v>
      </c>
      <c r="K63" s="271">
        <f>+quantity!P63/население!N63*1000</f>
        <v>623.75522744729881</v>
      </c>
      <c r="L63" s="37">
        <f t="shared" si="11"/>
        <v>119.52437366679732</v>
      </c>
      <c r="M63" s="37">
        <f t="shared" si="17"/>
        <v>103.78994026042069</v>
      </c>
      <c r="N63" s="37">
        <f t="shared" si="18"/>
        <v>88.232754213912457</v>
      </c>
      <c r="O63" s="37">
        <f t="shared" si="19"/>
        <v>80.662077432596718</v>
      </c>
      <c r="P63" s="37">
        <f t="shared" si="19"/>
        <v>71.216085605205521</v>
      </c>
      <c r="Q63" s="37">
        <f t="shared" si="19"/>
        <v>59.268214218120555</v>
      </c>
      <c r="R63" s="37">
        <f t="shared" si="12"/>
        <v>63.647643303942992</v>
      </c>
      <c r="S63" s="37">
        <f t="shared" si="13"/>
        <v>81.300699237884317</v>
      </c>
      <c r="T63" s="37">
        <f t="shared" si="14"/>
        <v>77.805262070398697</v>
      </c>
      <c r="U63" s="37">
        <f t="shared" si="15"/>
        <v>46.988016762024024</v>
      </c>
      <c r="V63" s="37">
        <f t="shared" si="16"/>
        <v>46.741779676624162</v>
      </c>
      <c r="W63" s="6"/>
    </row>
    <row r="64" spans="1:23" ht="13.5" thickBot="1">
      <c r="A64" s="35" t="s">
        <v>101</v>
      </c>
      <c r="B64" s="130" t="s">
        <v>102</v>
      </c>
      <c r="C64" s="36">
        <f>+quantity!H64/население!F64*1000</f>
        <v>250.41569670768209</v>
      </c>
      <c r="D64" s="36">
        <f>+quantity!I64/население!G64*1000</f>
        <v>690.09080142123969</v>
      </c>
      <c r="E64" s="36">
        <f>+quantity!J64/население!H64*1000</f>
        <v>77.63475462590506</v>
      </c>
      <c r="F64" s="36">
        <f>+quantity!K64/население!I64*1000</f>
        <v>210.05312627707397</v>
      </c>
      <c r="G64" s="36">
        <f>+quantity!L64/население!J64*1000</f>
        <v>206.88225538971807</v>
      </c>
      <c r="H64" s="36">
        <f>+quantity!M64/население!K64*1000</f>
        <v>212.24658667769964</v>
      </c>
      <c r="I64" s="36">
        <f>+quantity!N64/население!L64*1000</f>
        <v>145.20640269587196</v>
      </c>
      <c r="J64" s="271">
        <f>+quantity!O64/население!M64*1000</f>
        <v>172.93998272884284</v>
      </c>
      <c r="K64" s="271">
        <f>+quantity!P64/население!N64*1000</f>
        <v>246.9889135254989</v>
      </c>
      <c r="L64" s="37">
        <f t="shared" si="11"/>
        <v>275.57809294471014</v>
      </c>
      <c r="M64" s="37">
        <f t="shared" si="17"/>
        <v>31.002351548485592</v>
      </c>
      <c r="N64" s="37">
        <f t="shared" si="18"/>
        <v>83.881773003341493</v>
      </c>
      <c r="O64" s="37">
        <f t="shared" si="19"/>
        <v>82.615530140356199</v>
      </c>
      <c r="P64" s="37">
        <f t="shared" si="19"/>
        <v>84.75770068258204</v>
      </c>
      <c r="Q64" s="37">
        <f t="shared" si="19"/>
        <v>57.986142484261215</v>
      </c>
      <c r="R64" s="37">
        <f t="shared" si="12"/>
        <v>62.875186392611361</v>
      </c>
      <c r="S64" s="37">
        <f t="shared" si="13"/>
        <v>185.17376319451279</v>
      </c>
      <c r="T64" s="37">
        <f t="shared" si="14"/>
        <v>22.958594761986035</v>
      </c>
      <c r="U64" s="37">
        <f t="shared" si="15"/>
        <v>44.128771614794694</v>
      </c>
      <c r="V64" s="37">
        <f t="shared" si="16"/>
        <v>47.292741803283889</v>
      </c>
      <c r="W64" s="6"/>
    </row>
    <row r="65" spans="1:23" ht="13.5" thickBot="1">
      <c r="A65" s="56" t="s">
        <v>103</v>
      </c>
      <c r="B65" s="131" t="s">
        <v>104</v>
      </c>
      <c r="C65" s="57">
        <f>+quantity!H65/население!F65*1000</f>
        <v>465.39569152517021</v>
      </c>
      <c r="D65" s="57">
        <f>+quantity!I65/население!G65*1000</f>
        <v>319.2114888231132</v>
      </c>
      <c r="E65" s="57">
        <f>+quantity!J65/население!H65*1000</f>
        <v>311.06238707188828</v>
      </c>
      <c r="F65" s="57">
        <f>+quantity!K65/население!I65*1000</f>
        <v>315.42080285163615</v>
      </c>
      <c r="G65" s="57">
        <f>+quantity!L65/население!J65*1000</f>
        <v>330.417099159023</v>
      </c>
      <c r="H65" s="57">
        <f>+quantity!M65/население!K65*1000</f>
        <v>243.43972783808968</v>
      </c>
      <c r="I65" s="57">
        <f>+quantity!N65/население!L65*1000</f>
        <v>293.73336559127688</v>
      </c>
      <c r="J65" s="451">
        <f>+quantity!O65/население!M65*1000</f>
        <v>277.79022628182264</v>
      </c>
      <c r="K65" s="451">
        <f>+quantity!P65/население!N65*1000</f>
        <v>338.53435456312968</v>
      </c>
      <c r="L65" s="25">
        <f t="shared" si="11"/>
        <v>68.589266002229238</v>
      </c>
      <c r="M65" s="25">
        <f t="shared" si="17"/>
        <v>66.838261018809831</v>
      </c>
      <c r="N65" s="25">
        <f t="shared" si="18"/>
        <v>67.774757823381591</v>
      </c>
      <c r="O65" s="25">
        <f t="shared" si="19"/>
        <v>70.997025794587287</v>
      </c>
      <c r="P65" s="25">
        <f t="shared" si="19"/>
        <v>52.308118074815404</v>
      </c>
      <c r="Q65" s="25">
        <f t="shared" si="19"/>
        <v>63.114758245541424</v>
      </c>
      <c r="R65" s="25">
        <f t="shared" si="12"/>
        <v>116.85306167177522</v>
      </c>
      <c r="S65" s="25">
        <f t="shared" si="13"/>
        <v>85.654804438144993</v>
      </c>
      <c r="T65" s="25">
        <f t="shared" si="14"/>
        <v>91.989152601720761</v>
      </c>
      <c r="U65" s="25">
        <f t="shared" si="15"/>
        <v>66.264819849597373</v>
      </c>
      <c r="V65" s="25">
        <f t="shared" si="16"/>
        <v>75.532483578552217</v>
      </c>
      <c r="W65" s="26"/>
    </row>
    <row r="66" spans="1:23" ht="13.5" thickBot="1">
      <c r="A66" s="35"/>
      <c r="B66" s="130" t="s">
        <v>105</v>
      </c>
      <c r="C66" s="36">
        <f>+quantity!H66/население!F66*1000</f>
        <v>483.46751006325474</v>
      </c>
      <c r="D66" s="36">
        <f>+quantity!I66/население!G66*1000</f>
        <v>210.63052086506246</v>
      </c>
      <c r="E66" s="36">
        <f>+quantity!J66/население!H66*1000</f>
        <v>220.02472187886281</v>
      </c>
      <c r="F66" s="36">
        <f>+quantity!K66/население!I66*1000</f>
        <v>213.71284793206479</v>
      </c>
      <c r="G66" s="36">
        <f>+quantity!L66/население!J66*1000</f>
        <v>198.29800899165062</v>
      </c>
      <c r="H66" s="36">
        <f>+quantity!M66/население!K66*1000</f>
        <v>192.92763157894737</v>
      </c>
      <c r="I66" s="36">
        <f>+quantity!N66/население!L66*1000</f>
        <v>235.40522095205597</v>
      </c>
      <c r="J66" s="271">
        <f>+quantity!O66/население!M66*1000</f>
        <v>210.02427523576668</v>
      </c>
      <c r="K66" s="271">
        <f>+quantity!P66/население!N66*1000</f>
        <v>219.28430493273544</v>
      </c>
      <c r="L66" s="37">
        <f t="shared" si="11"/>
        <v>43.566634051066742</v>
      </c>
      <c r="M66" s="37">
        <f t="shared" si="17"/>
        <v>45.509722432035971</v>
      </c>
      <c r="N66" s="37">
        <f t="shared" si="18"/>
        <v>44.204179905306056</v>
      </c>
      <c r="O66" s="37">
        <f t="shared" si="19"/>
        <v>41.015788003149623</v>
      </c>
      <c r="P66" s="37">
        <f t="shared" si="19"/>
        <v>39.904983802056435</v>
      </c>
      <c r="Q66" s="37">
        <f t="shared" si="19"/>
        <v>48.691011505872773</v>
      </c>
      <c r="R66" s="37">
        <f t="shared" si="12"/>
        <v>121.39059256131013</v>
      </c>
      <c r="S66" s="37">
        <f t="shared" si="13"/>
        <v>56.519006066849329</v>
      </c>
      <c r="T66" s="37">
        <f t="shared" si="14"/>
        <v>65.066972280349418</v>
      </c>
      <c r="U66" s="37">
        <f t="shared" si="15"/>
        <v>44.897620067322748</v>
      </c>
      <c r="V66" s="37">
        <f t="shared" si="16"/>
        <v>45.330405556925705</v>
      </c>
      <c r="W66" s="6"/>
    </row>
    <row r="67" spans="1:23" ht="13.5" thickBot="1">
      <c r="A67" s="60"/>
      <c r="B67" s="132" t="s">
        <v>106</v>
      </c>
      <c r="C67" s="63">
        <f>+quantity!H67/население!F67*1000</f>
        <v>233.41232227488152</v>
      </c>
      <c r="D67" s="63">
        <f>+quantity!I67/население!G67*1000</f>
        <v>181.68054504163513</v>
      </c>
      <c r="E67" s="63">
        <f>+quantity!J67/население!H67*1000</f>
        <v>115.53784860557768</v>
      </c>
      <c r="F67" s="63">
        <f>+quantity!K67/население!I67*1000</f>
        <v>120.70410729253982</v>
      </c>
      <c r="G67" s="63">
        <f>+quantity!L67/население!J67*1000</f>
        <v>96.689895470383277</v>
      </c>
      <c r="H67" s="63">
        <f>+quantity!M67/население!K67*1000</f>
        <v>99.559471365638771</v>
      </c>
      <c r="I67" s="63">
        <f>+quantity!N67/население!L67*1000</f>
        <v>88.207985143918293</v>
      </c>
      <c r="J67" s="452">
        <f>+quantity!O67/население!M67*1000</f>
        <v>118.47389558232932</v>
      </c>
      <c r="K67" s="452">
        <f>+quantity!P67/население!N67*1000</f>
        <v>112.17948717948718</v>
      </c>
      <c r="L67" s="37">
        <f t="shared" si="11"/>
        <v>77.836741124436571</v>
      </c>
      <c r="M67" s="37">
        <f t="shared" si="17"/>
        <v>49.499464072643434</v>
      </c>
      <c r="N67" s="37">
        <f t="shared" si="18"/>
        <v>51.712825662387615</v>
      </c>
      <c r="O67" s="37">
        <f t="shared" si="19"/>
        <v>41.424503440103294</v>
      </c>
      <c r="P67" s="37">
        <f t="shared" si="19"/>
        <v>42.653905498781278</v>
      </c>
      <c r="Q67" s="37">
        <f t="shared" si="19"/>
        <v>37.790629168257375</v>
      </c>
      <c r="R67" s="37">
        <f t="shared" si="12"/>
        <v>58.60592391896666</v>
      </c>
      <c r="S67" s="37">
        <f t="shared" si="13"/>
        <v>48.750787802566279</v>
      </c>
      <c r="T67" s="37">
        <f t="shared" si="14"/>
        <v>34.167515033557407</v>
      </c>
      <c r="U67" s="37">
        <f t="shared" si="15"/>
        <v>25.357984801683582</v>
      </c>
      <c r="V67" s="37">
        <f t="shared" si="16"/>
        <v>22.10305689510869</v>
      </c>
      <c r="W67" s="65"/>
    </row>
    <row r="68" spans="1:23" ht="13.5" thickBot="1">
      <c r="A68" s="60"/>
      <c r="B68" s="132" t="s">
        <v>107</v>
      </c>
      <c r="C68" s="63">
        <f>+quantity!H68/население!F68*1000</f>
        <v>62.274664044575552</v>
      </c>
      <c r="D68" s="63">
        <f>+quantity!I68/население!G68*1000</f>
        <v>58.150099945484278</v>
      </c>
      <c r="E68" s="63">
        <f>+quantity!J68/население!H68*1000</f>
        <v>48.992420040672954</v>
      </c>
      <c r="F68" s="63">
        <f>+quantity!K68/население!I68*1000</f>
        <v>52.114803625377647</v>
      </c>
      <c r="G68" s="63">
        <f>+quantity!L68/население!J68*1000</f>
        <v>40.054179566563462</v>
      </c>
      <c r="H68" s="63">
        <f>+quantity!M68/население!K68*1000</f>
        <v>94.388260955780297</v>
      </c>
      <c r="I68" s="63">
        <f>+quantity!N68/население!L68*1000</f>
        <v>155.0124792013311</v>
      </c>
      <c r="J68" s="452">
        <f>+quantity!O68/население!M68*1000</f>
        <v>179.38913930027903</v>
      </c>
      <c r="K68" s="452">
        <f>+quantity!P68/население!N68*1000</f>
        <v>165.42463317029794</v>
      </c>
      <c r="L68" s="37">
        <f t="shared" si="11"/>
        <v>93.376818386143441</v>
      </c>
      <c r="M68" s="37">
        <f t="shared" si="17"/>
        <v>78.671512391627985</v>
      </c>
      <c r="N68" s="37">
        <f t="shared" si="18"/>
        <v>83.685403084751158</v>
      </c>
      <c r="O68" s="37">
        <f t="shared" si="19"/>
        <v>64.318579925044787</v>
      </c>
      <c r="P68" s="37">
        <f t="shared" si="19"/>
        <v>151.56767588215035</v>
      </c>
      <c r="Q68" s="37">
        <f t="shared" si="19"/>
        <v>248.91740739119007</v>
      </c>
      <c r="R68" s="37">
        <f t="shared" si="12"/>
        <v>15.636124894801062</v>
      </c>
      <c r="S68" s="37">
        <f t="shared" si="13"/>
        <v>15.60355943720154</v>
      </c>
      <c r="T68" s="37">
        <f t="shared" si="14"/>
        <v>14.488319355716659</v>
      </c>
      <c r="U68" s="37">
        <f t="shared" si="15"/>
        <v>10.948479119042608</v>
      </c>
      <c r="V68" s="37">
        <f t="shared" si="16"/>
        <v>9.1562805558915006</v>
      </c>
      <c r="W68" s="65"/>
    </row>
    <row r="69" spans="1:23" ht="13.5" thickBot="1">
      <c r="A69" s="35"/>
      <c r="B69" s="130" t="s">
        <v>104</v>
      </c>
      <c r="C69" s="36">
        <f>+quantity!H69/население!F69*1000</f>
        <v>626.01055553860704</v>
      </c>
      <c r="D69" s="36">
        <f>+quantity!I69/население!G69*1000</f>
        <v>422.95817684130117</v>
      </c>
      <c r="E69" s="36">
        <f>+quantity!J69/население!H69*1000</f>
        <v>421.44727061180959</v>
      </c>
      <c r="F69" s="36">
        <f>+quantity!K69/население!I69*1000</f>
        <v>437.16601719857277</v>
      </c>
      <c r="G69" s="36">
        <f>+quantity!L69/население!J69*1000</f>
        <v>458.3766560456146</v>
      </c>
      <c r="H69" s="36">
        <f>+quantity!M69/население!K69*1000</f>
        <v>325.54291623578075</v>
      </c>
      <c r="I69" s="36">
        <f>+quantity!N69/население!L69*1000</f>
        <v>362.80880086036922</v>
      </c>
      <c r="J69" s="271">
        <f>+quantity!O69/население!M69*1000</f>
        <v>334.19674077863237</v>
      </c>
      <c r="K69" s="271">
        <f>+quantity!P69/население!N69*1000</f>
        <v>424.61146864072617</v>
      </c>
      <c r="L69" s="37">
        <f t="shared" si="11"/>
        <v>67.564064710921102</v>
      </c>
      <c r="M69" s="37">
        <f t="shared" si="17"/>
        <v>67.322709958014158</v>
      </c>
      <c r="N69" s="37">
        <f t="shared" si="18"/>
        <v>69.833649501715485</v>
      </c>
      <c r="O69" s="37">
        <f t="shared" si="19"/>
        <v>73.221873335863549</v>
      </c>
      <c r="P69" s="37">
        <f t="shared" si="19"/>
        <v>52.002783875695215</v>
      </c>
      <c r="Q69" s="37">
        <f t="shared" si="19"/>
        <v>57.95570021151093</v>
      </c>
      <c r="R69" s="37">
        <f t="shared" si="12"/>
        <v>157.18076334958687</v>
      </c>
      <c r="S69" s="37">
        <f t="shared" si="13"/>
        <v>113.4934085750638</v>
      </c>
      <c r="T69" s="37">
        <f t="shared" si="14"/>
        <v>124.63280326119536</v>
      </c>
      <c r="U69" s="37">
        <f t="shared" si="15"/>
        <v>91.841524440147253</v>
      </c>
      <c r="V69" s="37">
        <f t="shared" si="16"/>
        <v>104.78370318508861</v>
      </c>
      <c r="W69" s="6"/>
    </row>
    <row r="70" spans="1:23" ht="13.5" thickBot="1">
      <c r="A70" s="35"/>
      <c r="B70" s="130" t="s">
        <v>108</v>
      </c>
      <c r="C70" s="36">
        <f>+quantity!H70/население!F70*1000</f>
        <v>235.57278208440999</v>
      </c>
      <c r="D70" s="36">
        <f>+quantity!I70/население!G70*1000</f>
        <v>257.51503006012024</v>
      </c>
      <c r="E70" s="36">
        <f>+quantity!J70/население!H70*1000</f>
        <v>226.38603696098565</v>
      </c>
      <c r="F70" s="36">
        <f>+quantity!K70/население!I70*1000</f>
        <v>110.05291005291005</v>
      </c>
      <c r="G70" s="36">
        <f>+quantity!L70/население!J70*1000</f>
        <v>113.35149863760218</v>
      </c>
      <c r="H70" s="36">
        <f>+quantity!M70/население!K70*1000</f>
        <v>111.86617877679038</v>
      </c>
      <c r="I70" s="36">
        <f>+quantity!N70/население!L70*1000</f>
        <v>112.18162839248434</v>
      </c>
      <c r="J70" s="271">
        <f>+quantity!O70/население!M70*1000</f>
        <v>121.97802197802197</v>
      </c>
      <c r="K70" s="271">
        <f>+quantity!P70/население!N70*1000</f>
        <v>129.0011481056257</v>
      </c>
      <c r="L70" s="37">
        <f t="shared" si="11"/>
        <v>109.3144240949907</v>
      </c>
      <c r="M70" s="37">
        <f t="shared" si="17"/>
        <v>96.100251887277636</v>
      </c>
      <c r="N70" s="37">
        <f t="shared" si="18"/>
        <v>46.717158527030556</v>
      </c>
      <c r="O70" s="37">
        <f t="shared" si="19"/>
        <v>48.117400335742644</v>
      </c>
      <c r="P70" s="37">
        <f t="shared" si="19"/>
        <v>47.486886127917231</v>
      </c>
      <c r="Q70" s="37">
        <f t="shared" si="19"/>
        <v>47.620793624743811</v>
      </c>
      <c r="R70" s="37">
        <f t="shared" si="12"/>
        <v>59.148379184366483</v>
      </c>
      <c r="S70" s="37">
        <f t="shared" si="13"/>
        <v>69.099641811154981</v>
      </c>
      <c r="T70" s="37">
        <f t="shared" si="14"/>
        <v>66.948176849456615</v>
      </c>
      <c r="U70" s="37">
        <f t="shared" si="15"/>
        <v>23.120340169859531</v>
      </c>
      <c r="V70" s="37">
        <f t="shared" si="16"/>
        <v>25.91185574608652</v>
      </c>
      <c r="W70" s="6"/>
    </row>
    <row r="71" spans="1:23" ht="13.5" thickBot="1">
      <c r="A71" s="35"/>
      <c r="B71" s="130" t="s">
        <v>109</v>
      </c>
      <c r="C71" s="36">
        <f>+quantity!H71/население!F71*1000</f>
        <v>202.80898876404493</v>
      </c>
      <c r="D71" s="36">
        <f>+quantity!I71/население!G71*1000</f>
        <v>110.699969164354</v>
      </c>
      <c r="E71" s="36">
        <f>+quantity!J71/население!H71*1000</f>
        <v>63.659226658283551</v>
      </c>
      <c r="F71" s="36">
        <f>+quantity!K71/население!I71*1000</f>
        <v>65.269943593875908</v>
      </c>
      <c r="G71" s="36">
        <f>+quantity!L71/население!J71*1000</f>
        <v>60.816393984465378</v>
      </c>
      <c r="H71" s="36">
        <f>+quantity!M71/население!K71*1000</f>
        <v>57.033588293980714</v>
      </c>
      <c r="I71" s="36">
        <f>+quantity!N71/население!L71*1000</f>
        <v>261.67151411462794</v>
      </c>
      <c r="J71" s="271">
        <f>+quantity!O71/население!M71*1000</f>
        <v>270.40851137146791</v>
      </c>
      <c r="K71" s="271">
        <f>+quantity!P71/население!N71*1000</f>
        <v>276.30807719799861</v>
      </c>
      <c r="L71" s="37">
        <f t="shared" si="11"/>
        <v>54.583364297105298</v>
      </c>
      <c r="M71" s="37">
        <f t="shared" si="17"/>
        <v>31.388759958932056</v>
      </c>
      <c r="N71" s="37">
        <f t="shared" si="18"/>
        <v>32.182963877312773</v>
      </c>
      <c r="O71" s="37">
        <f t="shared" si="19"/>
        <v>29.987030828905368</v>
      </c>
      <c r="P71" s="37">
        <f t="shared" si="19"/>
        <v>28.121824698971103</v>
      </c>
      <c r="Q71" s="37">
        <f t="shared" si="19"/>
        <v>129.0236274581822</v>
      </c>
      <c r="R71" s="37">
        <f t="shared" si="12"/>
        <v>50.921939552063066</v>
      </c>
      <c r="S71" s="37">
        <f t="shared" si="13"/>
        <v>29.704395180261628</v>
      </c>
      <c r="T71" s="37">
        <f t="shared" si="14"/>
        <v>18.825671501784722</v>
      </c>
      <c r="U71" s="37">
        <f t="shared" si="15"/>
        <v>13.712161705060266</v>
      </c>
      <c r="V71" s="37">
        <f t="shared" si="16"/>
        <v>13.902468400182826</v>
      </c>
      <c r="W71" s="6"/>
    </row>
    <row r="72" spans="1:23" ht="13.5" thickBot="1">
      <c r="A72" s="35"/>
      <c r="B72" s="130" t="s">
        <v>110</v>
      </c>
      <c r="C72" s="36">
        <f>+quantity!H72/население!F72*1000</f>
        <v>235.61924257932446</v>
      </c>
      <c r="D72" s="36">
        <f>+quantity!I72/население!G72*1000</f>
        <v>257.16730851519043</v>
      </c>
      <c r="E72" s="36">
        <f>+quantity!J72/население!H72*1000</f>
        <v>226.54361678751923</v>
      </c>
      <c r="F72" s="36">
        <f>+quantity!K72/население!I72*1000</f>
        <v>150.81521739130434</v>
      </c>
      <c r="G72" s="36">
        <f>+quantity!L72/население!J72*1000</f>
        <v>131.11683446499651</v>
      </c>
      <c r="H72" s="36">
        <f>+quantity!M72/население!K72*1000</f>
        <v>141.42891977566447</v>
      </c>
      <c r="I72" s="36">
        <f>+quantity!N72/население!L72*1000</f>
        <v>270.6335660718903</v>
      </c>
      <c r="J72" s="271">
        <f>+quantity!O72/население!M72*1000</f>
        <v>216.86906019007392</v>
      </c>
      <c r="K72" s="271">
        <f>+quantity!P72/население!N72*1000</f>
        <v>257.25862068965517</v>
      </c>
      <c r="L72" s="37">
        <f t="shared" si="11"/>
        <v>109.14529123342356</v>
      </c>
      <c r="M72" s="37">
        <f t="shared" si="17"/>
        <v>96.14818140808265</v>
      </c>
      <c r="N72" s="37">
        <f t="shared" si="18"/>
        <v>64.008022324632634</v>
      </c>
      <c r="O72" s="37">
        <f t="shared" si="19"/>
        <v>55.647761630018067</v>
      </c>
      <c r="P72" s="37">
        <f t="shared" si="19"/>
        <v>60.024350400010505</v>
      </c>
      <c r="Q72" s="37">
        <f t="shared" si="19"/>
        <v>114.86055345449036</v>
      </c>
      <c r="R72" s="37">
        <f t="shared" si="12"/>
        <v>59.160044636317174</v>
      </c>
      <c r="S72" s="37">
        <f t="shared" si="13"/>
        <v>69.006336833192876</v>
      </c>
      <c r="T72" s="37">
        <f t="shared" si="14"/>
        <v>66.99477725925351</v>
      </c>
      <c r="U72" s="37">
        <f t="shared" si="15"/>
        <v>31.683843046057376</v>
      </c>
      <c r="V72" s="37">
        <f t="shared" si="16"/>
        <v>29.97296499274908</v>
      </c>
      <c r="W72" s="6"/>
    </row>
    <row r="73" spans="1:23" ht="13.5" thickBot="1">
      <c r="A73" s="60"/>
      <c r="B73" s="132" t="s">
        <v>111</v>
      </c>
      <c r="C73" s="63">
        <f>+quantity!H73/население!F73*1000</f>
        <v>211.47715196599361</v>
      </c>
      <c r="D73" s="63">
        <f>+quantity!I73/население!G73*1000</f>
        <v>166.35514018691589</v>
      </c>
      <c r="E73" s="63">
        <f>+quantity!J73/население!H73*1000</f>
        <v>141.09232769830948</v>
      </c>
      <c r="F73" s="63">
        <f>+quantity!K73/население!I73*1000</f>
        <v>116.97092630155511</v>
      </c>
      <c r="G73" s="63">
        <f>+quantity!L73/население!J73*1000</f>
        <v>53.18404478656403</v>
      </c>
      <c r="H73" s="63">
        <f>+quantity!M73/население!K73*1000</f>
        <v>97.183098591549296</v>
      </c>
      <c r="I73" s="63">
        <f>+quantity!N73/население!L73*1000</f>
        <v>175.95392368610513</v>
      </c>
      <c r="J73" s="452">
        <f>+quantity!O73/население!M73*1000</f>
        <v>172.71755725190837</v>
      </c>
      <c r="K73" s="452">
        <f>+quantity!P73/население!N73*1000</f>
        <v>183.92325763508222</v>
      </c>
      <c r="L73" s="37">
        <f t="shared" si="11"/>
        <v>78.663410510496419</v>
      </c>
      <c r="M73" s="37">
        <f t="shared" si="17"/>
        <v>66.717527821160417</v>
      </c>
      <c r="N73" s="37">
        <f t="shared" si="18"/>
        <v>55.311377713448927</v>
      </c>
      <c r="O73" s="37">
        <f t="shared" si="19"/>
        <v>25.148837258370229</v>
      </c>
      <c r="P73" s="37">
        <f t="shared" si="19"/>
        <v>45.954419987260245</v>
      </c>
      <c r="Q73" s="37">
        <f t="shared" si="19"/>
        <v>83.202332758102983</v>
      </c>
      <c r="R73" s="37">
        <f t="shared" si="12"/>
        <v>53.09837011999312</v>
      </c>
      <c r="S73" s="37">
        <f t="shared" si="13"/>
        <v>44.638484199064763</v>
      </c>
      <c r="T73" s="37">
        <f t="shared" si="14"/>
        <v>41.724632109160375</v>
      </c>
      <c r="U73" s="37">
        <f t="shared" si="15"/>
        <v>24.573703728282403</v>
      </c>
      <c r="V73" s="37">
        <f t="shared" si="16"/>
        <v>12.15773336097468</v>
      </c>
      <c r="W73" s="65"/>
    </row>
    <row r="74" spans="1:23" ht="13.5" thickBot="1">
      <c r="A74" s="60"/>
      <c r="B74" s="132" t="s">
        <v>112</v>
      </c>
      <c r="C74" s="63">
        <f>+quantity!H74/население!F74*1000</f>
        <v>109.32380101280906</v>
      </c>
      <c r="D74" s="63">
        <f>+quantity!I74/население!G74*1000</f>
        <v>97.966101694915253</v>
      </c>
      <c r="E74" s="63">
        <f>+quantity!J74/население!H74*1000</f>
        <v>85.365853658536594</v>
      </c>
      <c r="F74" s="63">
        <f>+quantity!K74/население!I74*1000</f>
        <v>76.868327402135222</v>
      </c>
      <c r="G74" s="63">
        <f>+quantity!L74/население!J74*1000</f>
        <v>253.89916575988391</v>
      </c>
      <c r="H74" s="63">
        <f>+quantity!M74/население!K74*1000</f>
        <v>70.806100217864923</v>
      </c>
      <c r="I74" s="63">
        <f>+quantity!N74/население!L74*1000</f>
        <v>84.868078781122264</v>
      </c>
      <c r="J74" s="452">
        <f>+quantity!O74/население!M74*1000</f>
        <v>70.01928268414963</v>
      </c>
      <c r="K74" s="452">
        <f>+quantity!P74/население!N74*1000</f>
        <v>47.351999999999997</v>
      </c>
      <c r="L74" s="37">
        <f t="shared" si="11"/>
        <v>89.610954602133646</v>
      </c>
      <c r="M74" s="37">
        <f t="shared" si="17"/>
        <v>78.08533262444341</v>
      </c>
      <c r="N74" s="37">
        <f t="shared" si="18"/>
        <v>70.312527272198338</v>
      </c>
      <c r="O74" s="37">
        <f t="shared" si="19"/>
        <v>232.24509521959953</v>
      </c>
      <c r="P74" s="37">
        <f t="shared" si="19"/>
        <v>64.767323823262274</v>
      </c>
      <c r="Q74" s="37">
        <f t="shared" si="19"/>
        <v>77.630011026764961</v>
      </c>
      <c r="R74" s="37">
        <f t="shared" si="12"/>
        <v>27.449375004048036</v>
      </c>
      <c r="S74" s="37">
        <f t="shared" si="13"/>
        <v>26.287485181635489</v>
      </c>
      <c r="T74" s="37">
        <f t="shared" si="14"/>
        <v>25.244879694684762</v>
      </c>
      <c r="U74" s="37">
        <f t="shared" si="15"/>
        <v>16.148794947549025</v>
      </c>
      <c r="V74" s="37">
        <f t="shared" si="16"/>
        <v>58.040684387029053</v>
      </c>
      <c r="W74" s="65"/>
    </row>
    <row r="75" spans="1:23" ht="13.5" thickBot="1">
      <c r="A75" s="60"/>
      <c r="B75" s="132" t="s">
        <v>113</v>
      </c>
      <c r="C75" s="63">
        <f>+quantity!H75/население!F75*1000</f>
        <v>95.464899565127354</v>
      </c>
      <c r="D75" s="63">
        <f>+quantity!I75/население!G75*1000</f>
        <v>75.896964121435133</v>
      </c>
      <c r="E75" s="63">
        <f>+quantity!J75/население!H75*1000</f>
        <v>59.240028321925891</v>
      </c>
      <c r="F75" s="63">
        <f>+quantity!K75/население!I75*1000</f>
        <v>56.138638027825237</v>
      </c>
      <c r="G75" s="63">
        <f>+quantity!L75/население!J75*1000</f>
        <v>57.832537088257482</v>
      </c>
      <c r="H75" s="63">
        <f>+quantity!M75/население!K75*1000</f>
        <v>58.524173027989825</v>
      </c>
      <c r="I75" s="63">
        <f>+quantity!N75/население!L75*1000</f>
        <v>80.38767923526288</v>
      </c>
      <c r="J75" s="452">
        <f>+quantity!O75/население!M75*1000</f>
        <v>99.584905660377345</v>
      </c>
      <c r="K75" s="452">
        <f>+quantity!P75/население!N75*1000</f>
        <v>100.91019955654103</v>
      </c>
      <c r="L75" s="37">
        <f t="shared" si="11"/>
        <v>79.502481505945838</v>
      </c>
      <c r="M75" s="37">
        <f t="shared" si="17"/>
        <v>62.05425092550545</v>
      </c>
      <c r="N75" s="37">
        <f t="shared" si="18"/>
        <v>58.805527773615637</v>
      </c>
      <c r="O75" s="37">
        <f t="shared" si="19"/>
        <v>60.57989622542199</v>
      </c>
      <c r="P75" s="37">
        <f t="shared" si="19"/>
        <v>61.304388623028828</v>
      </c>
      <c r="Q75" s="37">
        <f t="shared" si="19"/>
        <v>84.206529940799228</v>
      </c>
      <c r="R75" s="37">
        <f t="shared" si="12"/>
        <v>23.969637019663583</v>
      </c>
      <c r="S75" s="37">
        <f t="shared" si="13"/>
        <v>20.365619180056648</v>
      </c>
      <c r="T75" s="37">
        <f t="shared" si="14"/>
        <v>17.518800831990351</v>
      </c>
      <c r="U75" s="37">
        <f t="shared" si="15"/>
        <v>11.793821783103418</v>
      </c>
      <c r="V75" s="37">
        <f t="shared" si="16"/>
        <v>13.220366527770032</v>
      </c>
      <c r="W75" s="65"/>
    </row>
    <row r="76" spans="1:23" ht="13.5" thickBot="1">
      <c r="A76" s="35"/>
      <c r="B76" s="130" t="s">
        <v>114</v>
      </c>
      <c r="C76" s="36">
        <f>+quantity!H76/население!F76*1000</f>
        <v>102.0861074123391</v>
      </c>
      <c r="D76" s="36">
        <f>+quantity!I76/население!G76*1000</f>
        <v>92.41245136186771</v>
      </c>
      <c r="E76" s="36">
        <f>+quantity!J76/население!H76*1000</f>
        <v>70.35175879396985</v>
      </c>
      <c r="F76" s="36">
        <f>+quantity!K76/население!I76*1000</f>
        <v>90.113285272914524</v>
      </c>
      <c r="G76" s="36">
        <f>+quantity!L76/население!J76*1000</f>
        <v>87.5</v>
      </c>
      <c r="H76" s="36">
        <f>+quantity!M76/население!K76*1000</f>
        <v>62.367864693446087</v>
      </c>
      <c r="I76" s="36">
        <f>+quantity!N76/население!L76*1000</f>
        <v>40.721593968766832</v>
      </c>
      <c r="J76" s="271">
        <f>+quantity!O76/население!M76*1000</f>
        <v>172.61210762331839</v>
      </c>
      <c r="K76" s="271">
        <f>+quantity!P76/население!N76*1000</f>
        <v>233.83090379008743</v>
      </c>
      <c r="L76" s="37">
        <f t="shared" si="11"/>
        <v>90.524023007951286</v>
      </c>
      <c r="M76" s="37">
        <f t="shared" si="17"/>
        <v>68.914135896875678</v>
      </c>
      <c r="N76" s="37">
        <f t="shared" si="18"/>
        <v>88.271839878207132</v>
      </c>
      <c r="O76" s="37">
        <f t="shared" si="19"/>
        <v>85.711956521739125</v>
      </c>
      <c r="P76" s="37">
        <f t="shared" si="19"/>
        <v>61.093390936666971</v>
      </c>
      <c r="Q76" s="37">
        <f t="shared" si="19"/>
        <v>39.889457048535512</v>
      </c>
      <c r="R76" s="37">
        <f t="shared" si="12"/>
        <v>25.632111389325924</v>
      </c>
      <c r="S76" s="37">
        <f t="shared" si="13"/>
        <v>24.797260519143382</v>
      </c>
      <c r="T76" s="37">
        <f t="shared" si="14"/>
        <v>20.804825477026636</v>
      </c>
      <c r="U76" s="37">
        <f t="shared" si="15"/>
        <v>18.931346825192705</v>
      </c>
      <c r="V76" s="37">
        <f t="shared" si="16"/>
        <v>20.002270856879889</v>
      </c>
      <c r="W76" s="6"/>
    </row>
    <row r="77" spans="1:23" ht="13.5" thickBot="1">
      <c r="A77" s="56"/>
      <c r="B77" s="131" t="s">
        <v>115</v>
      </c>
      <c r="C77" s="57">
        <f>+quantity!H77/население!F77*1000</f>
        <v>274.90880773802206</v>
      </c>
      <c r="D77" s="57">
        <f>+quantity!I77/население!G77*1000</f>
        <v>198.5410020389389</v>
      </c>
      <c r="E77" s="57">
        <f>+quantity!J77/население!H77*1000</f>
        <v>215.23280070774038</v>
      </c>
      <c r="F77" s="57">
        <f>+quantity!K77/население!I77*1000</f>
        <v>276.53971164263692</v>
      </c>
      <c r="G77" s="57">
        <f>+quantity!L77/население!J77*1000</f>
        <v>289.72972361439514</v>
      </c>
      <c r="H77" s="57">
        <f>+quantity!M77/население!K77*1000</f>
        <v>257.56126787339701</v>
      </c>
      <c r="I77" s="57">
        <f>+quantity!N77/население!L77*1000</f>
        <v>244.79326367445637</v>
      </c>
      <c r="J77" s="451">
        <f>+quantity!O77/население!M77*1000</f>
        <v>291.97366657611155</v>
      </c>
      <c r="K77" s="451">
        <f>+quantity!P77/население!N77*1000</f>
        <v>277.56243963358747</v>
      </c>
      <c r="L77" s="25">
        <f t="shared" ref="L77:L140" si="20">+D77/$C77*100</f>
        <v>72.220676984689831</v>
      </c>
      <c r="M77" s="25">
        <f t="shared" si="17"/>
        <v>78.292435400196155</v>
      </c>
      <c r="N77" s="25">
        <f t="shared" si="18"/>
        <v>100.59325269278713</v>
      </c>
      <c r="O77" s="25">
        <f t="shared" si="19"/>
        <v>105.39121172519756</v>
      </c>
      <c r="P77" s="25">
        <f t="shared" si="19"/>
        <v>93.689711141901057</v>
      </c>
      <c r="Q77" s="25">
        <f t="shared" si="19"/>
        <v>89.045260386031472</v>
      </c>
      <c r="R77" s="25">
        <f t="shared" ref="R77:R140" si="21">+C77/C$3*100</f>
        <v>69.024996255230505</v>
      </c>
      <c r="S77" s="25">
        <f t="shared" ref="S77:S140" si="22">+D77/D$3*100</f>
        <v>53.274995725552664</v>
      </c>
      <c r="T77" s="25">
        <f t="shared" ref="T77:T140" si="23">+E77/E$3*100</f>
        <v>63.649877876827333</v>
      </c>
      <c r="U77" s="25">
        <f t="shared" ref="U77:U140" si="24">+F77/F$3*100</f>
        <v>58.096530119728229</v>
      </c>
      <c r="V77" s="25">
        <f t="shared" ref="V77:V140" si="25">+G77/G$3*100</f>
        <v>66.231456080275208</v>
      </c>
      <c r="W77" s="26"/>
    </row>
    <row r="78" spans="1:23" ht="13.5" thickBot="1">
      <c r="A78" s="35"/>
      <c r="B78" s="130" t="s">
        <v>116</v>
      </c>
      <c r="C78" s="36">
        <f>+quantity!H78/население!F78*1000</f>
        <v>358.27290705339487</v>
      </c>
      <c r="D78" s="36">
        <f>+quantity!I78/население!G78*1000</f>
        <v>155.2207428170988</v>
      </c>
      <c r="E78" s="36">
        <f>+quantity!J78/население!H78*1000</f>
        <v>193.54838709677418</v>
      </c>
      <c r="F78" s="36">
        <f>+quantity!K78/население!I78*1000</f>
        <v>121.92051789246538</v>
      </c>
      <c r="G78" s="36">
        <f>+quantity!L78/население!J78*1000</f>
        <v>153.10042070605451</v>
      </c>
      <c r="H78" s="36">
        <f>+quantity!M78/население!K78*1000</f>
        <v>155.6448666423091</v>
      </c>
      <c r="I78" s="36">
        <f>+quantity!N78/население!L78*1000</f>
        <v>154.38560267857144</v>
      </c>
      <c r="J78" s="271">
        <f>+quantity!O78/население!M78*1000</f>
        <v>182.95949746859176</v>
      </c>
      <c r="K78" s="271">
        <f>+quantity!P78/население!N78*1000</f>
        <v>148.53445958917257</v>
      </c>
      <c r="L78" s="37">
        <f t="shared" si="20"/>
        <v>43.324722512150664</v>
      </c>
      <c r="M78" s="37">
        <f t="shared" si="17"/>
        <v>54.022613289016817</v>
      </c>
      <c r="N78" s="37">
        <f t="shared" si="18"/>
        <v>34.030069115523453</v>
      </c>
      <c r="O78" s="37">
        <f t="shared" si="19"/>
        <v>42.732904914642994</v>
      </c>
      <c r="P78" s="37">
        <f t="shared" si="19"/>
        <v>43.443102612029975</v>
      </c>
      <c r="Q78" s="37">
        <f t="shared" si="19"/>
        <v>43.0916208396307</v>
      </c>
      <c r="R78" s="37">
        <f t="shared" si="21"/>
        <v>89.956325048987523</v>
      </c>
      <c r="S78" s="37">
        <f t="shared" si="22"/>
        <v>41.650763948880503</v>
      </c>
      <c r="T78" s="37">
        <f t="shared" si="23"/>
        <v>57.237238754769123</v>
      </c>
      <c r="U78" s="37">
        <f t="shared" si="24"/>
        <v>25.613533036100833</v>
      </c>
      <c r="V78" s="37">
        <f t="shared" si="25"/>
        <v>34.998355237311593</v>
      </c>
      <c r="W78" s="6"/>
    </row>
    <row r="79" spans="1:23" ht="13.5" thickBot="1">
      <c r="A79" s="35"/>
      <c r="B79" s="130" t="s">
        <v>117</v>
      </c>
      <c r="C79" s="36">
        <f>+quantity!H79/население!F79*1000</f>
        <v>358.22784810126586</v>
      </c>
      <c r="D79" s="36">
        <f>+quantity!I79/население!G79*1000</f>
        <v>154.90428180742072</v>
      </c>
      <c r="E79" s="36">
        <f>+quantity!J79/население!H79*1000</f>
        <v>193.63241678726484</v>
      </c>
      <c r="F79" s="36">
        <f>+quantity!K79/население!I79*1000</f>
        <v>65.88788973863349</v>
      </c>
      <c r="G79" s="36">
        <f>+quantity!L79/население!J79*1000</f>
        <v>81.431136188766345</v>
      </c>
      <c r="H79" s="36">
        <f>+quantity!M79/население!K79*1000</f>
        <v>93.756769637364073</v>
      </c>
      <c r="I79" s="36">
        <f>+quantity!N79/население!L79*1000</f>
        <v>133.85518469069871</v>
      </c>
      <c r="J79" s="271">
        <f>+quantity!O79/население!M79*1000</f>
        <v>174.40791746204889</v>
      </c>
      <c r="K79" s="271">
        <f>+quantity!P79/население!N79*1000</f>
        <v>192.42325776267401</v>
      </c>
      <c r="L79" s="37">
        <f t="shared" si="20"/>
        <v>43.241831317265849</v>
      </c>
      <c r="M79" s="37">
        <f t="shared" si="17"/>
        <v>54.052865463582755</v>
      </c>
      <c r="N79" s="37">
        <f t="shared" si="18"/>
        <v>18.392732471208639</v>
      </c>
      <c r="O79" s="37">
        <f t="shared" si="19"/>
        <v>22.73165992548601</v>
      </c>
      <c r="P79" s="37">
        <f t="shared" si="19"/>
        <v>26.17238445707336</v>
      </c>
      <c r="Q79" s="37">
        <f t="shared" si="19"/>
        <v>37.365934948993626</v>
      </c>
      <c r="R79" s="37">
        <f t="shared" si="21"/>
        <v>89.945011500951139</v>
      </c>
      <c r="S79" s="37">
        <f t="shared" si="22"/>
        <v>41.565847187280816</v>
      </c>
      <c r="T79" s="37">
        <f t="shared" si="23"/>
        <v>57.262088496630838</v>
      </c>
      <c r="U79" s="37">
        <f t="shared" si="24"/>
        <v>13.841982216544965</v>
      </c>
      <c r="V79" s="37">
        <f t="shared" si="25"/>
        <v>18.614944482642038</v>
      </c>
      <c r="W79" s="6"/>
    </row>
    <row r="80" spans="1:23" ht="13.5" thickBot="1">
      <c r="A80" s="35"/>
      <c r="B80" s="130" t="s">
        <v>115</v>
      </c>
      <c r="C80" s="36">
        <f>+quantity!H80/население!F80*1000</f>
        <v>234.34115223602896</v>
      </c>
      <c r="D80" s="36">
        <f>+quantity!I80/население!G80*1000</f>
        <v>232.7117697535993</v>
      </c>
      <c r="E80" s="36">
        <f>+quantity!J80/население!H80*1000</f>
        <v>231.98970840480274</v>
      </c>
      <c r="F80" s="36">
        <f>+quantity!K80/население!I80*1000</f>
        <v>296.15346722776599</v>
      </c>
      <c r="G80" s="36">
        <f>+quantity!L80/население!J80*1000</f>
        <v>333.52927682514195</v>
      </c>
      <c r="H80" s="36">
        <f>+quantity!M80/население!K80*1000</f>
        <v>268.16201577769925</v>
      </c>
      <c r="I80" s="36">
        <f>+quantity!N80/население!L80*1000</f>
        <v>257.95502617403844</v>
      </c>
      <c r="J80" s="271">
        <f>+quantity!O80/население!M80*1000</f>
        <v>308.49874971235715</v>
      </c>
      <c r="K80" s="271">
        <f>+quantity!P80/население!N80*1000</f>
        <v>286.54423014259783</v>
      </c>
      <c r="L80" s="37">
        <f t="shared" si="20"/>
        <v>99.304696393747975</v>
      </c>
      <c r="M80" s="37">
        <f t="shared" si="17"/>
        <v>98.996572386544443</v>
      </c>
      <c r="N80" s="37">
        <f t="shared" si="18"/>
        <v>126.37706369621309</v>
      </c>
      <c r="O80" s="37">
        <f t="shared" si="19"/>
        <v>142.32637914539674</v>
      </c>
      <c r="P80" s="37">
        <f t="shared" si="19"/>
        <v>114.43231938520377</v>
      </c>
      <c r="Q80" s="37">
        <f t="shared" si="19"/>
        <v>110.07670812944777</v>
      </c>
      <c r="R80" s="37">
        <f t="shared" si="21"/>
        <v>58.839137562128819</v>
      </c>
      <c r="S80" s="37">
        <f t="shared" si="22"/>
        <v>62.444121927405675</v>
      </c>
      <c r="T80" s="37">
        <f t="shared" si="23"/>
        <v>68.605326697843992</v>
      </c>
      <c r="U80" s="37">
        <f t="shared" si="24"/>
        <v>62.217063606018129</v>
      </c>
      <c r="V80" s="37">
        <f t="shared" si="25"/>
        <v>76.243919242922999</v>
      </c>
      <c r="W80" s="6"/>
    </row>
    <row r="81" spans="1:23" ht="13.5" thickBot="1">
      <c r="A81" s="35"/>
      <c r="B81" s="130" t="s">
        <v>118</v>
      </c>
      <c r="C81" s="36">
        <f>+quantity!H81/население!F81*1000</f>
        <v>358.27838496974073</v>
      </c>
      <c r="D81" s="36">
        <f>+quantity!I81/население!G81*1000</f>
        <v>154.82341787153354</v>
      </c>
      <c r="E81" s="36">
        <f>+quantity!J81/население!H81*1000</f>
        <v>194.12497603986967</v>
      </c>
      <c r="F81" s="36">
        <f>+quantity!K81/население!I81*1000</f>
        <v>397.61306532663315</v>
      </c>
      <c r="G81" s="36">
        <f>+quantity!L81/население!J81*1000</f>
        <v>332.99205304470769</v>
      </c>
      <c r="H81" s="36">
        <f>+quantity!M81/население!K81*1000</f>
        <v>468.69117209947484</v>
      </c>
      <c r="I81" s="36">
        <f>+quantity!N81/население!L81*1000</f>
        <v>358.11044685378459</v>
      </c>
      <c r="J81" s="271">
        <f>+quantity!O81/население!M81*1000</f>
        <v>344.6801673813091</v>
      </c>
      <c r="K81" s="271">
        <f>+quantity!P81/население!N81*1000</f>
        <v>352.87097450959823</v>
      </c>
      <c r="L81" s="37">
        <f t="shared" si="20"/>
        <v>43.213161710720989</v>
      </c>
      <c r="M81" s="37">
        <f t="shared" si="17"/>
        <v>54.182720527855722</v>
      </c>
      <c r="N81" s="37">
        <f t="shared" si="18"/>
        <v>110.97880363623234</v>
      </c>
      <c r="O81" s="37">
        <f t="shared" si="19"/>
        <v>92.942266967300114</v>
      </c>
      <c r="P81" s="37">
        <f t="shared" si="19"/>
        <v>130.81759652876053</v>
      </c>
      <c r="Q81" s="37">
        <f t="shared" si="19"/>
        <v>99.953126361231554</v>
      </c>
      <c r="R81" s="37">
        <f t="shared" si="21"/>
        <v>89.957700462014017</v>
      </c>
      <c r="S81" s="37">
        <f t="shared" si="22"/>
        <v>41.544148768342168</v>
      </c>
      <c r="T81" s="37">
        <f t="shared" si="23"/>
        <v>57.407750942932267</v>
      </c>
      <c r="U81" s="37">
        <f t="shared" si="24"/>
        <v>83.532087628692892</v>
      </c>
      <c r="V81" s="37">
        <f t="shared" si="25"/>
        <v>76.121111293585813</v>
      </c>
      <c r="W81" s="6"/>
    </row>
    <row r="82" spans="1:23" ht="13.5" thickBot="1">
      <c r="A82" s="35"/>
      <c r="B82" s="130" t="s">
        <v>119</v>
      </c>
      <c r="C82" s="36">
        <f>+quantity!H82/население!F82*1000</f>
        <v>82.272376543209873</v>
      </c>
      <c r="D82" s="36">
        <f>+quantity!I82/население!G82*1000</f>
        <v>252.23119422014452</v>
      </c>
      <c r="E82" s="36">
        <f>+quantity!J82/население!H82*1000</f>
        <v>286.52894340434688</v>
      </c>
      <c r="F82" s="36">
        <f>+quantity!K82/население!I82*1000</f>
        <v>288.0852934710926</v>
      </c>
      <c r="G82" s="36">
        <f>+quantity!L82/население!J82*1000</f>
        <v>154.2149866190901</v>
      </c>
      <c r="H82" s="36">
        <f>+quantity!M82/население!K82*1000</f>
        <v>150.3742844561867</v>
      </c>
      <c r="I82" s="36">
        <f>+quantity!N82/население!L82*1000</f>
        <v>155.79347220675058</v>
      </c>
      <c r="J82" s="271">
        <f>+quantity!O82/население!M82*1000</f>
        <v>166.3167608720729</v>
      </c>
      <c r="K82" s="271">
        <f>+quantity!P82/население!N82*1000</f>
        <v>165.98629813371133</v>
      </c>
      <c r="L82" s="37">
        <f t="shared" si="20"/>
        <v>306.58065904741602</v>
      </c>
      <c r="M82" s="37">
        <f t="shared" si="17"/>
        <v>348.26870870061765</v>
      </c>
      <c r="N82" s="37">
        <f t="shared" si="18"/>
        <v>350.16041297869731</v>
      </c>
      <c r="O82" s="37">
        <f t="shared" si="19"/>
        <v>187.44442922235947</v>
      </c>
      <c r="P82" s="37">
        <f t="shared" si="19"/>
        <v>182.77615254885623</v>
      </c>
      <c r="Q82" s="37">
        <f t="shared" si="19"/>
        <v>189.36303866818173</v>
      </c>
      <c r="R82" s="37">
        <f t="shared" si="21"/>
        <v>20.657215494585792</v>
      </c>
      <c r="S82" s="37">
        <f t="shared" si="22"/>
        <v>67.681817135655365</v>
      </c>
      <c r="T82" s="37">
        <f t="shared" si="23"/>
        <v>84.733981976229401</v>
      </c>
      <c r="U82" s="37">
        <f t="shared" si="24"/>
        <v>60.522070518473782</v>
      </c>
      <c r="V82" s="37">
        <f t="shared" si="25"/>
        <v>35.253142086230262</v>
      </c>
      <c r="W82" s="6"/>
    </row>
    <row r="83" spans="1:23" ht="13.5" thickBot="1">
      <c r="A83" s="35"/>
      <c r="B83" s="130" t="s">
        <v>120</v>
      </c>
      <c r="C83" s="36">
        <f>+quantity!H83/население!F83*1000</f>
        <v>234.34649103288683</v>
      </c>
      <c r="D83" s="36">
        <f>+quantity!I83/население!G83*1000</f>
        <v>232.56352108113111</v>
      </c>
      <c r="E83" s="36">
        <f>+quantity!J83/население!H83*1000</f>
        <v>231.62059059011915</v>
      </c>
      <c r="F83" s="36">
        <f>+quantity!K83/население!I83*1000</f>
        <v>371.97905155431698</v>
      </c>
      <c r="G83" s="36">
        <f>+quantity!L83/население!J83*1000</f>
        <v>365.72186471484008</v>
      </c>
      <c r="H83" s="36">
        <f>+quantity!M83/население!K83*1000</f>
        <v>267.59296281487406</v>
      </c>
      <c r="I83" s="36">
        <f>+quantity!N83/население!L83*1000</f>
        <v>247.47212642199</v>
      </c>
      <c r="J83" s="271">
        <f>+quantity!O83/население!M83*1000</f>
        <v>446.08973412112255</v>
      </c>
      <c r="K83" s="271">
        <f>+quantity!P83/население!N83*1000</f>
        <v>361.08150877953608</v>
      </c>
      <c r="L83" s="37">
        <f t="shared" si="20"/>
        <v>99.239173608319348</v>
      </c>
      <c r="M83" s="37">
        <f t="shared" si="17"/>
        <v>98.836807655726687</v>
      </c>
      <c r="N83" s="37">
        <f t="shared" si="18"/>
        <v>158.73036968243557</v>
      </c>
      <c r="O83" s="37">
        <f t="shared" si="19"/>
        <v>156.06031184973742</v>
      </c>
      <c r="P83" s="37">
        <f t="shared" si="19"/>
        <v>114.18688696188823</v>
      </c>
      <c r="Q83" s="37">
        <f t="shared" si="19"/>
        <v>105.6009523894519</v>
      </c>
      <c r="R83" s="37">
        <f t="shared" si="21"/>
        <v>58.840478044582447</v>
      </c>
      <c r="S83" s="37">
        <f t="shared" si="22"/>
        <v>62.404341996253144</v>
      </c>
      <c r="T83" s="37">
        <f t="shared" si="23"/>
        <v>68.496169061324295</v>
      </c>
      <c r="U83" s="37">
        <f t="shared" si="24"/>
        <v>78.146795063054427</v>
      </c>
      <c r="V83" s="37">
        <f t="shared" si="25"/>
        <v>83.603060529250456</v>
      </c>
      <c r="W83" s="6"/>
    </row>
    <row r="84" spans="1:23" ht="13.5" thickBot="1">
      <c r="A84" s="35"/>
      <c r="B84" s="130" t="s">
        <v>121</v>
      </c>
      <c r="C84" s="36">
        <f>+quantity!H84/население!F84*1000</f>
        <v>358.25545171339564</v>
      </c>
      <c r="D84" s="36">
        <f>+quantity!I84/население!G84*1000</f>
        <v>154.42936951316841</v>
      </c>
      <c r="E84" s="36">
        <f>+quantity!J84/население!H84*1000</f>
        <v>192.97531868727964</v>
      </c>
      <c r="F84" s="36">
        <f>+quantity!K84/население!I84*1000</f>
        <v>603.4124011652101</v>
      </c>
      <c r="G84" s="36">
        <f>+quantity!L84/население!J84*1000</f>
        <v>550.75563159395494</v>
      </c>
      <c r="H84" s="36">
        <f>+quantity!M84/население!K84*1000</f>
        <v>356.90136704395121</v>
      </c>
      <c r="I84" s="36">
        <f>+quantity!N84/население!L84*1000</f>
        <v>448.92315950920243</v>
      </c>
      <c r="J84" s="271">
        <f>+quantity!O84/население!M84*1000</f>
        <v>445.81108829568797</v>
      </c>
      <c r="K84" s="271">
        <f>+quantity!P84/население!N84*1000</f>
        <v>600.96266710140196</v>
      </c>
      <c r="L84" s="37">
        <f t="shared" si="20"/>
        <v>43.105937055414834</v>
      </c>
      <c r="M84" s="37">
        <f t="shared" si="17"/>
        <v>53.865284607492839</v>
      </c>
      <c r="N84" s="37">
        <f t="shared" si="18"/>
        <v>168.43076589046299</v>
      </c>
      <c r="O84" s="37">
        <f t="shared" si="19"/>
        <v>153.73265890579091</v>
      </c>
      <c r="P84" s="37">
        <f t="shared" si="19"/>
        <v>99.622033757485511</v>
      </c>
      <c r="Q84" s="37">
        <f t="shared" si="19"/>
        <v>125.30811669778608</v>
      </c>
      <c r="R84" s="37">
        <f t="shared" si="21"/>
        <v>89.951942305531645</v>
      </c>
      <c r="S84" s="37">
        <f t="shared" si="22"/>
        <v>41.438412802511557</v>
      </c>
      <c r="T84" s="37">
        <f t="shared" si="23"/>
        <v>57.067767678987678</v>
      </c>
      <c r="U84" s="37">
        <f t="shared" si="24"/>
        <v>126.76720652769784</v>
      </c>
      <c r="V84" s="37">
        <f t="shared" si="25"/>
        <v>125.90129507536277</v>
      </c>
      <c r="W84" s="6"/>
    </row>
    <row r="85" spans="1:23" ht="13.5" thickBot="1">
      <c r="A85" s="35"/>
      <c r="B85" s="130" t="s">
        <v>122</v>
      </c>
      <c r="C85" s="36">
        <f>+quantity!H85/население!F85*1000</f>
        <v>358.26771653543307</v>
      </c>
      <c r="D85" s="36">
        <f>+quantity!I85/население!G85*1000</f>
        <v>154.67782718632836</v>
      </c>
      <c r="E85" s="36">
        <f>+quantity!J85/население!H85*1000</f>
        <v>192.76894376832192</v>
      </c>
      <c r="F85" s="36">
        <f>+quantity!K85/население!I85*1000</f>
        <v>233.83718812602442</v>
      </c>
      <c r="G85" s="36">
        <f>+quantity!L85/население!J85*1000</f>
        <v>450.05601194921587</v>
      </c>
      <c r="H85" s="36">
        <f>+quantity!M85/население!K85*1000</f>
        <v>394.91541622861513</v>
      </c>
      <c r="I85" s="36">
        <f>+quantity!N85/население!L85*1000</f>
        <v>296.25375062096373</v>
      </c>
      <c r="J85" s="271">
        <f>+quantity!O85/население!M85*1000</f>
        <v>192.06455542021925</v>
      </c>
      <c r="K85" s="271">
        <f>+quantity!P85/население!N85*1000</f>
        <v>128.65346947280685</v>
      </c>
      <c r="L85" s="37">
        <f t="shared" si="20"/>
        <v>43.173811104755387</v>
      </c>
      <c r="M85" s="37">
        <f t="shared" si="17"/>
        <v>53.805837051817328</v>
      </c>
      <c r="N85" s="37">
        <f t="shared" si="18"/>
        <v>65.268841520890334</v>
      </c>
      <c r="O85" s="37">
        <f t="shared" si="19"/>
        <v>125.62002970890201</v>
      </c>
      <c r="P85" s="37">
        <f t="shared" si="19"/>
        <v>110.22913815611895</v>
      </c>
      <c r="Q85" s="37">
        <f t="shared" si="19"/>
        <v>82.690607316181087</v>
      </c>
      <c r="R85" s="37">
        <f t="shared" si="21"/>
        <v>89.955021796880672</v>
      </c>
      <c r="S85" s="37">
        <f t="shared" si="22"/>
        <v>41.505082061453756</v>
      </c>
      <c r="T85" s="37">
        <f t="shared" si="23"/>
        <v>57.006737304689224</v>
      </c>
      <c r="U85" s="37">
        <f t="shared" si="24"/>
        <v>49.125419139193092</v>
      </c>
      <c r="V85" s="37">
        <f t="shared" si="25"/>
        <v>102.88162573457586</v>
      </c>
      <c r="W85" s="6"/>
    </row>
    <row r="86" spans="1:23" ht="13.5" thickBot="1">
      <c r="A86" s="35"/>
      <c r="B86" s="130" t="s">
        <v>123</v>
      </c>
      <c r="C86" s="36">
        <f>+quantity!H86/население!F86*1000</f>
        <v>179.36354869816779</v>
      </c>
      <c r="D86" s="36">
        <f>+quantity!I86/население!G86*1000</f>
        <v>124.51487710219922</v>
      </c>
      <c r="E86" s="36">
        <f>+quantity!J86/население!H86*1000</f>
        <v>114.34682461335966</v>
      </c>
      <c r="F86" s="36">
        <f>+quantity!K86/население!I86*1000</f>
        <v>124.43476804555351</v>
      </c>
      <c r="G86" s="36">
        <f>+quantity!L86/население!J86*1000</f>
        <v>118.17718075157286</v>
      </c>
      <c r="H86" s="36">
        <f>+quantity!M86/население!K86*1000</f>
        <v>118.49710982658959</v>
      </c>
      <c r="I86" s="36">
        <f>+quantity!N86/население!L86*1000</f>
        <v>129.53014553014552</v>
      </c>
      <c r="J86" s="271">
        <f>+quantity!O86/население!M86*1000</f>
        <v>200.88476632179808</v>
      </c>
      <c r="K86" s="271">
        <f>+quantity!P86/население!N86*1000</f>
        <v>265.02013914317104</v>
      </c>
      <c r="L86" s="37">
        <f t="shared" si="20"/>
        <v>69.420391158591727</v>
      </c>
      <c r="M86" s="37">
        <f t="shared" si="17"/>
        <v>63.751428561319337</v>
      </c>
      <c r="N86" s="37">
        <f t="shared" si="18"/>
        <v>69.375728206042467</v>
      </c>
      <c r="O86" s="37">
        <f t="shared" si="19"/>
        <v>65.886955074936054</v>
      </c>
      <c r="P86" s="37">
        <f t="shared" si="19"/>
        <v>66.065324134501836</v>
      </c>
      <c r="Q86" s="37">
        <f t="shared" si="19"/>
        <v>72.216538126215539</v>
      </c>
      <c r="R86" s="37">
        <f t="shared" si="21"/>
        <v>45.03518231767282</v>
      </c>
      <c r="S86" s="37">
        <f t="shared" si="22"/>
        <v>33.411383428428429</v>
      </c>
      <c r="T86" s="37">
        <f t="shared" si="23"/>
        <v>33.815298589763657</v>
      </c>
      <c r="U86" s="37">
        <f t="shared" si="24"/>
        <v>26.141736413763194</v>
      </c>
      <c r="V86" s="37">
        <f t="shared" si="25"/>
        <v>27.014994039947577</v>
      </c>
      <c r="W86" s="6"/>
    </row>
    <row r="87" spans="1:23" ht="13.5" thickBot="1">
      <c r="A87" s="35"/>
      <c r="B87" s="130" t="s">
        <v>124</v>
      </c>
      <c r="C87" s="36">
        <f>+quantity!H87/население!F87*1000</f>
        <v>358.18601076095314</v>
      </c>
      <c r="D87" s="36">
        <f>+quantity!I87/население!G87*1000</f>
        <v>154.66613032984714</v>
      </c>
      <c r="E87" s="36">
        <f>+quantity!J87/население!H87*1000</f>
        <v>193.46271705822269</v>
      </c>
      <c r="F87" s="36">
        <f>+quantity!K87/население!I87*1000</f>
        <v>48.272992093216807</v>
      </c>
      <c r="G87" s="36">
        <f>+quantity!L87/население!J87*1000</f>
        <v>37.420718816067655</v>
      </c>
      <c r="H87" s="36">
        <f>+quantity!M87/население!K87*1000</f>
        <v>7.2977033698218499</v>
      </c>
      <c r="I87" s="36">
        <f>+quantity!N87/население!L87*1000</f>
        <v>119.2763010944829</v>
      </c>
      <c r="J87" s="271">
        <f>+quantity!O87/население!M87*1000</f>
        <v>236.74322462103811</v>
      </c>
      <c r="K87" s="271">
        <f>+quantity!P87/население!N87*1000</f>
        <v>136.75153519130845</v>
      </c>
      <c r="L87" s="37">
        <f t="shared" si="20"/>
        <v>43.18039389680925</v>
      </c>
      <c r="M87" s="37">
        <f t="shared" si="17"/>
        <v>54.011801479130405</v>
      </c>
      <c r="N87" s="37">
        <f t="shared" si="18"/>
        <v>13.477073543621257</v>
      </c>
      <c r="O87" s="37">
        <f t="shared" si="19"/>
        <v>10.44728651924979</v>
      </c>
      <c r="P87" s="37">
        <f t="shared" si="19"/>
        <v>2.0374060266391045</v>
      </c>
      <c r="Q87" s="37">
        <f t="shared" si="19"/>
        <v>33.300100369940395</v>
      </c>
      <c r="R87" s="37">
        <f t="shared" si="21"/>
        <v>89.934506845672274</v>
      </c>
      <c r="S87" s="37">
        <f t="shared" si="22"/>
        <v>41.50194341516589</v>
      </c>
      <c r="T87" s="37">
        <f t="shared" si="23"/>
        <v>57.211903919773846</v>
      </c>
      <c r="U87" s="37">
        <f t="shared" si="24"/>
        <v>10.141376522215827</v>
      </c>
      <c r="V87" s="37">
        <f t="shared" si="25"/>
        <v>8.5542783247785934</v>
      </c>
      <c r="W87" s="6"/>
    </row>
    <row r="88" spans="1:23" ht="13.5" thickBot="1">
      <c r="A88" s="56"/>
      <c r="B88" s="131" t="s">
        <v>125</v>
      </c>
      <c r="C88" s="57">
        <f>+quantity!H88/население!F88*1000</f>
        <v>364.59359844810865</v>
      </c>
      <c r="D88" s="57">
        <f>+quantity!I88/население!G88*1000</f>
        <v>532.8458187297324</v>
      </c>
      <c r="E88" s="57">
        <f>+quantity!J88/население!H88*1000</f>
        <v>358.55154126615844</v>
      </c>
      <c r="F88" s="57">
        <f>+quantity!K88/население!I88*1000</f>
        <v>421.44542104246938</v>
      </c>
      <c r="G88" s="57">
        <f>+quantity!L88/население!J88*1000</f>
        <v>416.18433054018806</v>
      </c>
      <c r="H88" s="57">
        <f>+quantity!M88/население!K88*1000</f>
        <v>602.42709970316048</v>
      </c>
      <c r="I88" s="57">
        <f>+quantity!N88/население!L88*1000</f>
        <v>416.88605408869978</v>
      </c>
      <c r="J88" s="451">
        <f>+quantity!O88/население!M88*1000</f>
        <v>585.59465416220723</v>
      </c>
      <c r="K88" s="451">
        <f>+quantity!P88/население!N88*1000</f>
        <v>432.83674034168479</v>
      </c>
      <c r="L88" s="25">
        <f t="shared" si="20"/>
        <v>146.14788109220478</v>
      </c>
      <c r="M88" s="25">
        <f t="shared" si="17"/>
        <v>98.342796689884793</v>
      </c>
      <c r="N88" s="25">
        <f t="shared" si="18"/>
        <v>115.59320373049617</v>
      </c>
      <c r="O88" s="25">
        <f t="shared" si="19"/>
        <v>114.15020239293152</v>
      </c>
      <c r="P88" s="25">
        <f t="shared" si="19"/>
        <v>165.2324951034218</v>
      </c>
      <c r="Q88" s="25">
        <f t="shared" si="19"/>
        <v>114.34266971860553</v>
      </c>
      <c r="R88" s="25">
        <f t="shared" si="21"/>
        <v>91.54334477178358</v>
      </c>
      <c r="S88" s="25">
        <f t="shared" si="22"/>
        <v>142.97982997807992</v>
      </c>
      <c r="T88" s="25">
        <f t="shared" si="23"/>
        <v>106.03291756226476</v>
      </c>
      <c r="U88" s="25">
        <f t="shared" si="24"/>
        <v>88.538880915070507</v>
      </c>
      <c r="V88" s="25">
        <f t="shared" si="25"/>
        <v>95.13864806690367</v>
      </c>
      <c r="W88" s="26"/>
    </row>
    <row r="89" spans="1:23" ht="13.5" thickBot="1">
      <c r="A89" s="35"/>
      <c r="B89" s="130" t="s">
        <v>125</v>
      </c>
      <c r="C89" s="36">
        <f>+quantity!H89/население!F89*1000</f>
        <v>447.54973023867529</v>
      </c>
      <c r="D89" s="36">
        <f>+quantity!I89/население!G89*1000</f>
        <v>444.79004665629861</v>
      </c>
      <c r="E89" s="36">
        <f>+quantity!J89/население!H89*1000</f>
        <v>408.67899850523173</v>
      </c>
      <c r="F89" s="36">
        <f>+quantity!K89/население!I89*1000</f>
        <v>493.67747225025226</v>
      </c>
      <c r="G89" s="36">
        <f>+quantity!L89/население!J89*1000</f>
        <v>477.72312917541132</v>
      </c>
      <c r="H89" s="36">
        <f>+quantity!M89/население!K89*1000</f>
        <v>412.44770908132676</v>
      </c>
      <c r="I89" s="36">
        <f>+quantity!N89/население!L89*1000</f>
        <v>401.62966997971944</v>
      </c>
      <c r="J89" s="271">
        <f>+quantity!O89/население!M89*1000</f>
        <v>403.79623337374295</v>
      </c>
      <c r="K89" s="271">
        <f>+quantity!P89/население!N89*1000</f>
        <v>476.78528416485898</v>
      </c>
      <c r="L89" s="37">
        <f t="shared" si="20"/>
        <v>99.383379455752333</v>
      </c>
      <c r="M89" s="37">
        <f t="shared" si="17"/>
        <v>91.314768145941215</v>
      </c>
      <c r="N89" s="37">
        <f t="shared" si="18"/>
        <v>110.30672993300151</v>
      </c>
      <c r="O89" s="37">
        <f t="shared" si="19"/>
        <v>106.7419097584183</v>
      </c>
      <c r="P89" s="37">
        <f t="shared" si="19"/>
        <v>92.156844527952487</v>
      </c>
      <c r="Q89" s="37">
        <f t="shared" si="19"/>
        <v>89.739674240342637</v>
      </c>
      <c r="R89" s="37">
        <f t="shared" si="21"/>
        <v>112.37223975447537</v>
      </c>
      <c r="S89" s="37">
        <f t="shared" si="22"/>
        <v>119.35160793504637</v>
      </c>
      <c r="T89" s="37">
        <f t="shared" si="23"/>
        <v>120.85689662610342</v>
      </c>
      <c r="U89" s="37">
        <f t="shared" si="24"/>
        <v>103.71366906276924</v>
      </c>
      <c r="V89" s="37">
        <f t="shared" si="25"/>
        <v>109.20625627843197</v>
      </c>
      <c r="W89" s="6"/>
    </row>
    <row r="90" spans="1:23" ht="13.5" thickBot="1">
      <c r="A90" s="35"/>
      <c r="B90" s="130" t="s">
        <v>126</v>
      </c>
      <c r="C90" s="36">
        <f>+quantity!H90/население!F90*1000</f>
        <v>250.48039969254421</v>
      </c>
      <c r="D90" s="36">
        <f>+quantity!I90/население!G90*1000</f>
        <v>690.8883590753602</v>
      </c>
      <c r="E90" s="36">
        <f>+quantity!J90/население!H90*1000</f>
        <v>277.7135651991174</v>
      </c>
      <c r="F90" s="36">
        <f>+quantity!K90/население!I90*1000</f>
        <v>405.72462226005536</v>
      </c>
      <c r="G90" s="36">
        <f>+quantity!L90/население!J90*1000</f>
        <v>327.48600947051227</v>
      </c>
      <c r="H90" s="36">
        <f>+quantity!M90/население!K90*1000</f>
        <v>3053.6499560246261</v>
      </c>
      <c r="I90" s="36">
        <f>+quantity!N90/население!L90*1000</f>
        <v>301.05348189415042</v>
      </c>
      <c r="J90" s="271">
        <f>+quantity!O90/население!M90*1000</f>
        <v>420.09598444113948</v>
      </c>
      <c r="K90" s="271">
        <f>+quantity!P90/население!N90*1000</f>
        <v>352.58142806894125</v>
      </c>
      <c r="L90" s="37">
        <f t="shared" si="20"/>
        <v>275.8253180382182</v>
      </c>
      <c r="M90" s="37">
        <f t="shared" si="17"/>
        <v>110.87237386238643</v>
      </c>
      <c r="N90" s="37">
        <f t="shared" si="18"/>
        <v>161.97859104267957</v>
      </c>
      <c r="O90" s="37">
        <f t="shared" si="19"/>
        <v>130.74316787760227</v>
      </c>
      <c r="P90" s="37">
        <f t="shared" si="19"/>
        <v>1219.1173280515652</v>
      </c>
      <c r="Q90" s="37">
        <f t="shared" si="19"/>
        <v>120.19043496564316</v>
      </c>
      <c r="R90" s="37">
        <f t="shared" si="21"/>
        <v>62.891432228183362</v>
      </c>
      <c r="S90" s="37">
        <f t="shared" si="22"/>
        <v>185.38777380278916</v>
      </c>
      <c r="T90" s="37">
        <f t="shared" si="23"/>
        <v>82.127047789823465</v>
      </c>
      <c r="U90" s="37">
        <f t="shared" si="24"/>
        <v>85.236194821476246</v>
      </c>
      <c r="V90" s="37">
        <f t="shared" si="25"/>
        <v>74.862444151633355</v>
      </c>
      <c r="W90" s="6"/>
    </row>
    <row r="91" spans="1:23" ht="13.5" thickBot="1">
      <c r="A91" s="35"/>
      <c r="B91" s="130" t="s">
        <v>127</v>
      </c>
      <c r="C91" s="36">
        <f>+quantity!H91/население!F91*1000</f>
        <v>250.14002749630836</v>
      </c>
      <c r="D91" s="36">
        <f>+quantity!I91/население!G91*1000</f>
        <v>692.05870863329426</v>
      </c>
      <c r="E91" s="36">
        <f>+quantity!J91/население!H91*1000</f>
        <v>278.0241195243878</v>
      </c>
      <c r="F91" s="36">
        <f>+quantity!K91/население!I91*1000</f>
        <v>319.04721005468235</v>
      </c>
      <c r="G91" s="36">
        <f>+quantity!L91/население!J91*1000</f>
        <v>355.69436374201047</v>
      </c>
      <c r="H91" s="36">
        <f>+quantity!M91/население!K91*1000</f>
        <v>388.57650192364605</v>
      </c>
      <c r="I91" s="36">
        <f>+quantity!N91/население!L91*1000</f>
        <v>497.98341339617514</v>
      </c>
      <c r="J91" s="271">
        <f>+quantity!O91/население!M91*1000</f>
        <v>1023.635315757204</v>
      </c>
      <c r="K91" s="271">
        <f>+quantity!P91/население!N91*1000</f>
        <v>396.30922096097032</v>
      </c>
      <c r="L91" s="37">
        <f t="shared" si="20"/>
        <v>276.66851865342016</v>
      </c>
      <c r="M91" s="37">
        <f t="shared" si="17"/>
        <v>111.14739304507791</v>
      </c>
      <c r="N91" s="37">
        <f t="shared" si="18"/>
        <v>127.54744342521948</v>
      </c>
      <c r="O91" s="37">
        <f t="shared" si="19"/>
        <v>142.19809892171691</v>
      </c>
      <c r="P91" s="37">
        <f t="shared" si="19"/>
        <v>155.34359127284446</v>
      </c>
      <c r="Q91" s="37">
        <f t="shared" si="19"/>
        <v>199.08185762213708</v>
      </c>
      <c r="R91" s="37">
        <f t="shared" si="21"/>
        <v>62.805970471741745</v>
      </c>
      <c r="S91" s="37">
        <f t="shared" si="22"/>
        <v>185.70181658012999</v>
      </c>
      <c r="T91" s="37">
        <f t="shared" si="23"/>
        <v>82.218886695476257</v>
      </c>
      <c r="U91" s="37">
        <f t="shared" si="24"/>
        <v>67.026669473460544</v>
      </c>
      <c r="V91" s="37">
        <f t="shared" si="25"/>
        <v>81.31080006666572</v>
      </c>
      <c r="W91" s="6"/>
    </row>
    <row r="92" spans="1:23" ht="13.5" thickBot="1">
      <c r="A92" s="35"/>
      <c r="B92" s="130" t="s">
        <v>128</v>
      </c>
      <c r="C92" s="36">
        <f>+quantity!H92/население!F92*1000</f>
        <v>375.38687082586739</v>
      </c>
      <c r="D92" s="36">
        <f>+quantity!I92/население!G92*1000</f>
        <v>403.49075975359347</v>
      </c>
      <c r="E92" s="36">
        <f>+quantity!J92/население!H92*1000</f>
        <v>393.34027055150881</v>
      </c>
      <c r="F92" s="36">
        <f>+quantity!K92/население!I92*1000</f>
        <v>346.08619173262974</v>
      </c>
      <c r="G92" s="36">
        <f>+quantity!L92/население!J92*1000</f>
        <v>332.55813953488371</v>
      </c>
      <c r="H92" s="36">
        <f>+quantity!M92/население!K92*1000</f>
        <v>279.14418944866048</v>
      </c>
      <c r="I92" s="36">
        <f>+quantity!N92/население!L92*1000</f>
        <v>347.58318391997733</v>
      </c>
      <c r="J92" s="271">
        <f>+quantity!O92/население!M92*1000</f>
        <v>373.03660662405582</v>
      </c>
      <c r="K92" s="271">
        <f>+quantity!P92/население!N92*1000</f>
        <v>366.12114908370478</v>
      </c>
      <c r="L92" s="37">
        <f t="shared" si="20"/>
        <v>107.48664674017402</v>
      </c>
      <c r="M92" s="37">
        <f t="shared" ref="M92:M156" si="26">+E92/$C92*100</f>
        <v>104.78263922394066</v>
      </c>
      <c r="N92" s="37">
        <f t="shared" ref="N92:N156" si="27">+F92/$C92*100</f>
        <v>92.194538123090226</v>
      </c>
      <c r="O92" s="37">
        <f t="shared" ref="O92:Q156" si="28">+G92/$C92*100</f>
        <v>88.5907753788089</v>
      </c>
      <c r="P92" s="37">
        <f t="shared" si="28"/>
        <v>74.361734824271068</v>
      </c>
      <c r="Q92" s="37">
        <f t="shared" si="28"/>
        <v>92.593324629409452</v>
      </c>
      <c r="R92" s="37">
        <f t="shared" si="21"/>
        <v>94.253354653192829</v>
      </c>
      <c r="S92" s="37">
        <f t="shared" si="22"/>
        <v>108.26966863477796</v>
      </c>
      <c r="T92" s="37">
        <f t="shared" si="23"/>
        <v>116.32084005001468</v>
      </c>
      <c r="U92" s="37">
        <f t="shared" si="24"/>
        <v>72.707123120167296</v>
      </c>
      <c r="V92" s="37">
        <f t="shared" si="25"/>
        <v>76.021919801563428</v>
      </c>
      <c r="W92" s="6"/>
    </row>
    <row r="93" spans="1:23" ht="13.5" thickBot="1">
      <c r="A93" s="56"/>
      <c r="B93" s="131" t="s">
        <v>129</v>
      </c>
      <c r="C93" s="57">
        <f>+quantity!H93/население!F93*1000</f>
        <v>554.73298281662335</v>
      </c>
      <c r="D93" s="57">
        <f>+quantity!I93/население!G93*1000</f>
        <v>396.41751554438423</v>
      </c>
      <c r="E93" s="57">
        <f>+quantity!J93/население!H93*1000</f>
        <v>388.23384917710632</v>
      </c>
      <c r="F93" s="57">
        <f>+quantity!K93/население!I93*1000</f>
        <v>453.35790733016455</v>
      </c>
      <c r="G93" s="57">
        <f>+quantity!L93/население!J93*1000</f>
        <v>553.44936433298494</v>
      </c>
      <c r="H93" s="57">
        <f>+quantity!M93/население!K93*1000</f>
        <v>518.55796709212916</v>
      </c>
      <c r="I93" s="57">
        <f>+quantity!N93/население!L93*1000</f>
        <v>408.00843990629807</v>
      </c>
      <c r="J93" s="451">
        <f>+quantity!O93/население!M93*1000</f>
        <v>388.87758948593495</v>
      </c>
      <c r="K93" s="451">
        <f>+quantity!P93/население!N93*1000</f>
        <v>398.7792568644258</v>
      </c>
      <c r="L93" s="25">
        <f t="shared" si="20"/>
        <v>71.460960105814891</v>
      </c>
      <c r="M93" s="25">
        <f t="shared" si="26"/>
        <v>69.98571586745615</v>
      </c>
      <c r="N93" s="25">
        <f t="shared" si="27"/>
        <v>81.725428516665261</v>
      </c>
      <c r="O93" s="25">
        <f t="shared" si="28"/>
        <v>99.768606063926299</v>
      </c>
      <c r="P93" s="25">
        <f t="shared" si="28"/>
        <v>93.478841740972797</v>
      </c>
      <c r="Q93" s="25">
        <f t="shared" si="28"/>
        <v>73.550420210217126</v>
      </c>
      <c r="R93" s="25">
        <f t="shared" si="21"/>
        <v>139.28415890574033</v>
      </c>
      <c r="S93" s="25">
        <f t="shared" si="22"/>
        <v>106.37168760747606</v>
      </c>
      <c r="T93" s="25">
        <f t="shared" si="23"/>
        <v>114.81073984317082</v>
      </c>
      <c r="U93" s="25">
        <f t="shared" si="24"/>
        <v>95.243179222882318</v>
      </c>
      <c r="V93" s="25">
        <f t="shared" si="25"/>
        <v>126.51707532521559</v>
      </c>
      <c r="W93" s="26"/>
    </row>
    <row r="94" spans="1:23" ht="13.5" thickBot="1">
      <c r="A94" s="35"/>
      <c r="B94" s="130" t="s">
        <v>130</v>
      </c>
      <c r="C94" s="36">
        <f>+quantity!H94/население!F94*1000</f>
        <v>2130.6940685352538</v>
      </c>
      <c r="D94" s="36">
        <f>+quantity!I94/население!G94*1000</f>
        <v>811.94559432288577</v>
      </c>
      <c r="E94" s="36">
        <f>+quantity!J94/население!H94*1000</f>
        <v>753.33102184357813</v>
      </c>
      <c r="F94" s="36">
        <f>+quantity!K94/население!I94*1000</f>
        <v>911.37605563835064</v>
      </c>
      <c r="G94" s="36">
        <f>+quantity!L94/население!J94*1000</f>
        <v>1402.1609241187014</v>
      </c>
      <c r="H94" s="36">
        <f>+quantity!M94/население!K94*1000</f>
        <v>1491.8579752004382</v>
      </c>
      <c r="I94" s="36">
        <f>+quantity!N94/население!L94*1000</f>
        <v>826.06586163522024</v>
      </c>
      <c r="J94" s="271">
        <f>+quantity!O94/население!M94*1000</f>
        <v>632.51000152695065</v>
      </c>
      <c r="K94" s="271">
        <f>+quantity!P94/население!N94*1000</f>
        <v>764.51476902384763</v>
      </c>
      <c r="L94" s="37">
        <f t="shared" si="20"/>
        <v>38.107094130179746</v>
      </c>
      <c r="M94" s="37">
        <f t="shared" si="26"/>
        <v>35.356132678468278</v>
      </c>
      <c r="N94" s="37">
        <f t="shared" si="27"/>
        <v>42.773670284109642</v>
      </c>
      <c r="O94" s="37">
        <f t="shared" si="28"/>
        <v>65.807707677274252</v>
      </c>
      <c r="P94" s="37">
        <f t="shared" si="28"/>
        <v>70.017465070713612</v>
      </c>
      <c r="Q94" s="37">
        <f t="shared" si="28"/>
        <v>38.769801532469629</v>
      </c>
      <c r="R94" s="37">
        <f t="shared" si="21"/>
        <v>534.98158648245692</v>
      </c>
      <c r="S94" s="37">
        <f t="shared" si="22"/>
        <v>217.87135968241654</v>
      </c>
      <c r="T94" s="37">
        <f t="shared" si="23"/>
        <v>222.77936905294794</v>
      </c>
      <c r="U94" s="37">
        <f t="shared" si="24"/>
        <v>191.46539985987695</v>
      </c>
      <c r="V94" s="37">
        <f t="shared" si="25"/>
        <v>320.5303153046317</v>
      </c>
      <c r="W94" s="6"/>
    </row>
    <row r="95" spans="1:23" ht="13.5" thickBot="1">
      <c r="A95" s="35"/>
      <c r="B95" s="130" t="s">
        <v>131</v>
      </c>
      <c r="C95" s="36">
        <f>+quantity!H95/население!F95*1000</f>
        <v>522.88572294634741</v>
      </c>
      <c r="D95" s="36">
        <f>+quantity!I95/население!G95*1000</f>
        <v>582.2827029551064</v>
      </c>
      <c r="E95" s="36">
        <f>+quantity!J95/население!H95*1000</f>
        <v>425.50881953867025</v>
      </c>
      <c r="F95" s="36">
        <f>+quantity!K95/население!I95*1000</f>
        <v>464.88870512025358</v>
      </c>
      <c r="G95" s="36">
        <f>+quantity!L95/население!J95*1000</f>
        <v>469.98248686514887</v>
      </c>
      <c r="H95" s="36">
        <f>+quantity!M95/население!K95*1000</f>
        <v>463.26312031417348</v>
      </c>
      <c r="I95" s="36">
        <f>+quantity!N95/население!L95*1000</f>
        <v>363.09444648767931</v>
      </c>
      <c r="J95" s="271">
        <f>+quantity!O95/население!M95*1000</f>
        <v>418.12849329437324</v>
      </c>
      <c r="K95" s="271">
        <f>+quantity!P95/население!N95*1000</f>
        <v>410.02855393095007</v>
      </c>
      <c r="L95" s="37">
        <f t="shared" si="20"/>
        <v>111.35945722022585</v>
      </c>
      <c r="M95" s="37">
        <f t="shared" si="26"/>
        <v>81.377020038149155</v>
      </c>
      <c r="N95" s="37">
        <f t="shared" si="27"/>
        <v>88.908280474882119</v>
      </c>
      <c r="O95" s="37">
        <f t="shared" si="28"/>
        <v>89.882447777862367</v>
      </c>
      <c r="P95" s="37">
        <f t="shared" si="28"/>
        <v>88.597393270519319</v>
      </c>
      <c r="Q95" s="37">
        <f t="shared" si="28"/>
        <v>69.440497331179941</v>
      </c>
      <c r="R95" s="37">
        <f t="shared" si="21"/>
        <v>131.28784546866774</v>
      </c>
      <c r="S95" s="37">
        <f t="shared" si="22"/>
        <v>156.24535079616714</v>
      </c>
      <c r="T95" s="37">
        <f t="shared" si="23"/>
        <v>125.83390779700669</v>
      </c>
      <c r="U95" s="37">
        <f t="shared" si="24"/>
        <v>97.6656137337785</v>
      </c>
      <c r="V95" s="37">
        <f t="shared" si="25"/>
        <v>107.43676571733374</v>
      </c>
      <c r="W95" s="6"/>
    </row>
    <row r="96" spans="1:23" ht="13.5" thickBot="1">
      <c r="A96" s="60"/>
      <c r="B96" s="132" t="s">
        <v>132</v>
      </c>
      <c r="C96" s="63">
        <f>+quantity!H96/население!F96*1000</f>
        <v>322.82581609768249</v>
      </c>
      <c r="D96" s="63">
        <f>+quantity!I96/население!G96*1000</f>
        <v>349.26554186184001</v>
      </c>
      <c r="E96" s="63">
        <f>+quantity!J96/население!H96*1000</f>
        <v>370.52583025830262</v>
      </c>
      <c r="F96" s="63">
        <f>+quantity!K96/население!I96*1000</f>
        <v>260.49163473221796</v>
      </c>
      <c r="G96" s="63">
        <f>+quantity!L96/население!J96*1000</f>
        <v>207.89510918266282</v>
      </c>
      <c r="H96" s="63">
        <f>+quantity!M96/население!K96*1000</f>
        <v>51.553615530411811</v>
      </c>
      <c r="I96" s="63">
        <f>+quantity!N96/население!L96*1000</f>
        <v>1891.6506560674266</v>
      </c>
      <c r="J96" s="452">
        <f>+quantity!O96/население!M96*1000</f>
        <v>228.63682317488093</v>
      </c>
      <c r="K96" s="452">
        <f>+quantity!P96/население!N96*1000</f>
        <v>250.42462521504055</v>
      </c>
      <c r="L96" s="37">
        <f t="shared" si="20"/>
        <v>108.1900902733743</v>
      </c>
      <c r="M96" s="37">
        <f t="shared" si="26"/>
        <v>114.7757743594418</v>
      </c>
      <c r="N96" s="37">
        <f t="shared" si="27"/>
        <v>80.691079133955284</v>
      </c>
      <c r="O96" s="37">
        <f t="shared" si="28"/>
        <v>64.398539031264065</v>
      </c>
      <c r="P96" s="37">
        <f t="shared" si="28"/>
        <v>15.969483529412784</v>
      </c>
      <c r="Q96" s="37">
        <f t="shared" si="28"/>
        <v>585.96635143177025</v>
      </c>
      <c r="R96" s="37">
        <f t="shared" si="21"/>
        <v>81.056154331981944</v>
      </c>
      <c r="S96" s="37">
        <f t="shared" si="22"/>
        <v>93.719282458960464</v>
      </c>
      <c r="T96" s="37">
        <f t="shared" si="23"/>
        <v>109.57402295840157</v>
      </c>
      <c r="U96" s="37">
        <f t="shared" si="24"/>
        <v>54.725088173644551</v>
      </c>
      <c r="V96" s="37">
        <f t="shared" si="25"/>
        <v>47.524277527911309</v>
      </c>
      <c r="W96" s="6"/>
    </row>
    <row r="97" spans="1:23" ht="13.5" thickBot="1">
      <c r="A97" s="60"/>
      <c r="B97" s="132" t="s">
        <v>129</v>
      </c>
      <c r="C97" s="63">
        <f>+quantity!H97/население!F97*1000</f>
        <v>413.66092408311766</v>
      </c>
      <c r="D97" s="63">
        <f>+quantity!I97/население!G97*1000</f>
        <v>350.52364678646234</v>
      </c>
      <c r="E97" s="63">
        <f>+quantity!J97/население!H97*1000</f>
        <v>371.51809424339734</v>
      </c>
      <c r="F97" s="63">
        <f>+quantity!K97/население!I97*1000</f>
        <v>488.52797112657902</v>
      </c>
      <c r="G97" s="63">
        <f>+quantity!L97/население!J97*1000</f>
        <v>617.65105534921634</v>
      </c>
      <c r="H97" s="63">
        <f>+quantity!M97/население!K97*1000</f>
        <v>1981.7649281934996</v>
      </c>
      <c r="I97" s="63">
        <f>+quantity!N97/население!L97*1000</f>
        <v>57.375705486990938</v>
      </c>
      <c r="J97" s="452">
        <f>+quantity!O97/население!M97*1000</f>
        <v>78.496840311471914</v>
      </c>
      <c r="K97" s="452">
        <f>+quantity!P97/население!N97*1000</f>
        <v>83.7274956929556</v>
      </c>
      <c r="L97" s="37">
        <f t="shared" si="20"/>
        <v>84.736949124068332</v>
      </c>
      <c r="M97" s="37">
        <f t="shared" si="26"/>
        <v>89.812228473566805</v>
      </c>
      <c r="N97" s="37">
        <f t="shared" si="27"/>
        <v>118.09865101699046</v>
      </c>
      <c r="O97" s="37">
        <f t="shared" si="28"/>
        <v>149.31336739583131</v>
      </c>
      <c r="P97" s="37">
        <f t="shared" si="28"/>
        <v>479.07955835714853</v>
      </c>
      <c r="Q97" s="37">
        <f t="shared" si="28"/>
        <v>13.870226107086278</v>
      </c>
      <c r="R97" s="37">
        <f t="shared" si="21"/>
        <v>103.86332824586069</v>
      </c>
      <c r="S97" s="37">
        <f t="shared" si="22"/>
        <v>94.056872849827982</v>
      </c>
      <c r="T97" s="37">
        <f t="shared" si="23"/>
        <v>109.86746095328512</v>
      </c>
      <c r="U97" s="37">
        <f t="shared" si="24"/>
        <v>102.63184198861772</v>
      </c>
      <c r="V97" s="37">
        <f t="shared" si="25"/>
        <v>141.19341376151701</v>
      </c>
      <c r="W97" s="6"/>
    </row>
    <row r="98" spans="1:23" ht="13.5" thickBot="1">
      <c r="A98" s="35"/>
      <c r="B98" s="130" t="s">
        <v>133</v>
      </c>
      <c r="C98" s="36">
        <f>+quantity!H98/население!F98*1000</f>
        <v>363.5382955771305</v>
      </c>
      <c r="D98" s="36">
        <f>+quantity!I98/население!G98*1000</f>
        <v>374.38713473230047</v>
      </c>
      <c r="E98" s="36">
        <f>+quantity!J98/население!H98*1000</f>
        <v>326.93322776458166</v>
      </c>
      <c r="F98" s="36">
        <f>+quantity!K98/население!I98*1000</f>
        <v>270.07590890930885</v>
      </c>
      <c r="G98" s="36">
        <f>+quantity!L98/население!J98*1000</f>
        <v>178.45117845117844</v>
      </c>
      <c r="H98" s="36">
        <f>+quantity!M98/население!K98*1000</f>
        <v>161.05277512614211</v>
      </c>
      <c r="I98" s="36">
        <f>+quantity!N98/население!L98*1000</f>
        <v>306.27587883840488</v>
      </c>
      <c r="J98" s="271">
        <f>+quantity!O98/население!M98*1000</f>
        <v>24.026815878378375</v>
      </c>
      <c r="K98" s="271">
        <f>+quantity!P98/население!N98*1000</f>
        <v>22.445292439372324</v>
      </c>
      <c r="L98" s="37">
        <f t="shared" si="20"/>
        <v>102.98423557769809</v>
      </c>
      <c r="M98" s="37">
        <f t="shared" si="26"/>
        <v>89.930890842067427</v>
      </c>
      <c r="N98" s="37">
        <f t="shared" si="27"/>
        <v>74.290910254875172</v>
      </c>
      <c r="O98" s="37">
        <f t="shared" si="28"/>
        <v>49.087312292060062</v>
      </c>
      <c r="P98" s="37">
        <f t="shared" si="28"/>
        <v>44.301460694935827</v>
      </c>
      <c r="Q98" s="37">
        <f t="shared" si="28"/>
        <v>84.24858744308645</v>
      </c>
      <c r="R98" s="37">
        <f t="shared" si="21"/>
        <v>91.278375899681023</v>
      </c>
      <c r="S98" s="37">
        <f t="shared" si="22"/>
        <v>100.46022130307071</v>
      </c>
      <c r="T98" s="37">
        <f t="shared" si="23"/>
        <v>96.682568607881507</v>
      </c>
      <c r="U98" s="37">
        <f t="shared" si="24"/>
        <v>56.738589489956922</v>
      </c>
      <c r="V98" s="37">
        <f t="shared" si="25"/>
        <v>40.793472069827189</v>
      </c>
      <c r="W98" s="6"/>
    </row>
    <row r="99" spans="1:23" ht="13.5" thickBot="1">
      <c r="A99" s="35"/>
      <c r="B99" s="130" t="s">
        <v>134</v>
      </c>
      <c r="C99" s="36">
        <f>+quantity!H99/население!F99*1000</f>
        <v>57.614749375840212</v>
      </c>
      <c r="D99" s="36">
        <f>+quantity!I99/население!G99*1000</f>
        <v>349.86772486772486</v>
      </c>
      <c r="E99" s="36">
        <f>+quantity!J99/население!H99*1000</f>
        <v>373.17073170731709</v>
      </c>
      <c r="F99" s="36">
        <f>+quantity!K99/население!I99*1000</f>
        <v>248.15560026827632</v>
      </c>
      <c r="G99" s="36">
        <f>+quantity!L99/население!J99*1000</f>
        <v>183.41307814992024</v>
      </c>
      <c r="H99" s="36">
        <f>+quantity!M99/население!K99*1000</f>
        <v>126.92847124824685</v>
      </c>
      <c r="I99" s="36">
        <f>+quantity!N99/население!L99*1000</f>
        <v>49.519389238972373</v>
      </c>
      <c r="J99" s="271">
        <f>+quantity!O99/население!M99*1000</f>
        <v>425.25655616031673</v>
      </c>
      <c r="K99" s="271">
        <f>+quantity!P99/население!N99*1000</f>
        <v>251.11225276136656</v>
      </c>
      <c r="L99" s="37">
        <f t="shared" si="20"/>
        <v>607.25374779541448</v>
      </c>
      <c r="M99" s="37">
        <f t="shared" si="26"/>
        <v>647.70000000000005</v>
      </c>
      <c r="N99" s="37">
        <f t="shared" si="27"/>
        <v>430.71540353230489</v>
      </c>
      <c r="O99" s="37">
        <f t="shared" si="28"/>
        <v>318.3439659755449</v>
      </c>
      <c r="P99" s="37">
        <f t="shared" si="28"/>
        <v>220.30551659654046</v>
      </c>
      <c r="Q99" s="37">
        <f t="shared" si="28"/>
        <v>85.949153255776395</v>
      </c>
      <c r="R99" s="37">
        <f t="shared" si="21"/>
        <v>14.466098385989923</v>
      </c>
      <c r="S99" s="37">
        <f t="shared" si="22"/>
        <v>93.880867707020329</v>
      </c>
      <c r="T99" s="37">
        <f t="shared" si="23"/>
        <v>110.35618837962195</v>
      </c>
      <c r="U99" s="37">
        <f t="shared" si="24"/>
        <v>52.133486433932994</v>
      </c>
      <c r="V99" s="37">
        <f t="shared" si="25"/>
        <v>41.927749346843235</v>
      </c>
      <c r="W99" s="6"/>
    </row>
    <row r="100" spans="1:23" ht="13.5" thickBot="1">
      <c r="A100" s="60"/>
      <c r="B100" s="130" t="s">
        <v>135</v>
      </c>
      <c r="C100" s="36">
        <f>+quantity!H100/население!F100*1000</f>
        <v>80.566265753582314</v>
      </c>
      <c r="D100" s="36">
        <f>+quantity!I100/население!G100*1000</f>
        <v>86.754309810244337</v>
      </c>
      <c r="E100" s="36">
        <f>+quantity!J100/население!H100*1000</f>
        <v>112.92737709009234</v>
      </c>
      <c r="F100" s="36">
        <f>+quantity!K100/население!I100*1000</f>
        <v>197.51068644707064</v>
      </c>
      <c r="G100" s="36">
        <f>+quantity!L100/население!J100*1000</f>
        <v>193.1422787372683</v>
      </c>
      <c r="H100" s="36">
        <f>+quantity!M100/население!K100*1000</f>
        <v>361.54900616860863</v>
      </c>
      <c r="I100" s="36">
        <f>+quantity!N100/население!L100*1000</f>
        <v>68.745081651022247</v>
      </c>
      <c r="J100" s="271">
        <f>+quantity!O100/население!M100*1000</f>
        <v>2307.7300501595987</v>
      </c>
      <c r="K100" s="271">
        <f>+quantity!P100/население!N100*1000</f>
        <v>2266.0853690569998</v>
      </c>
      <c r="L100" s="37">
        <f t="shared" si="20"/>
        <v>107.68068868375829</v>
      </c>
      <c r="M100" s="37">
        <f t="shared" si="26"/>
        <v>140.16707369246677</v>
      </c>
      <c r="N100" s="37">
        <f t="shared" si="27"/>
        <v>245.15308559933905</v>
      </c>
      <c r="O100" s="37">
        <f t="shared" si="28"/>
        <v>239.73095554410799</v>
      </c>
      <c r="P100" s="37">
        <f t="shared" si="28"/>
        <v>448.75979144227944</v>
      </c>
      <c r="Q100" s="37">
        <f t="shared" si="28"/>
        <v>85.327377417843834</v>
      </c>
      <c r="R100" s="37">
        <f t="shared" si="21"/>
        <v>20.228839656670569</v>
      </c>
      <c r="S100" s="37">
        <f t="shared" si="22"/>
        <v>23.278997470797393</v>
      </c>
      <c r="T100" s="37">
        <f t="shared" si="23"/>
        <v>33.39553142968655</v>
      </c>
      <c r="U100" s="37">
        <f t="shared" si="24"/>
        <v>41.493807439015455</v>
      </c>
      <c r="V100" s="37">
        <f t="shared" si="25"/>
        <v>44.151819122489535</v>
      </c>
      <c r="W100" s="6"/>
    </row>
    <row r="101" spans="1:23" ht="13.5" thickBot="1">
      <c r="A101" s="35"/>
      <c r="B101" s="130" t="s">
        <v>136</v>
      </c>
      <c r="C101" s="36">
        <f>+quantity!H101/население!F101*1000</f>
        <v>304.47435431065844</v>
      </c>
      <c r="D101" s="36">
        <f>+quantity!I101/население!G101*1000</f>
        <v>301.74811283273738</v>
      </c>
      <c r="E101" s="36">
        <f>+quantity!J101/население!H101*1000</f>
        <v>262.79725916968965</v>
      </c>
      <c r="F101" s="36">
        <f>+quantity!K101/население!I101*1000</f>
        <v>319.33971876910539</v>
      </c>
      <c r="G101" s="36">
        <f>+quantity!L101/население!J101*1000</f>
        <v>282.13101160862351</v>
      </c>
      <c r="H101" s="36">
        <f>+quantity!M101/население!K101*1000</f>
        <v>253.33333333333334</v>
      </c>
      <c r="I101" s="36">
        <f>+quantity!N101/население!L101*1000</f>
        <v>296.3817787418655</v>
      </c>
      <c r="J101" s="271">
        <f>+quantity!O101/население!M101*1000</f>
        <v>372.7805096110863</v>
      </c>
      <c r="K101" s="271">
        <f>+quantity!P101/население!N101*1000</f>
        <v>295.80490038928326</v>
      </c>
      <c r="L101" s="37">
        <f t="shared" si="20"/>
        <v>99.104607189629036</v>
      </c>
      <c r="M101" s="37">
        <f t="shared" si="26"/>
        <v>86.311787987751103</v>
      </c>
      <c r="N101" s="37">
        <f t="shared" si="27"/>
        <v>104.88230428868228</v>
      </c>
      <c r="O101" s="37">
        <f t="shared" si="28"/>
        <v>92.661666775639901</v>
      </c>
      <c r="P101" s="37">
        <f t="shared" si="28"/>
        <v>83.203504579848669</v>
      </c>
      <c r="Q101" s="37">
        <f t="shared" si="28"/>
        <v>97.34211586157565</v>
      </c>
      <c r="R101" s="37">
        <f t="shared" si="21"/>
        <v>76.448409707319115</v>
      </c>
      <c r="S101" s="37">
        <f t="shared" si="22"/>
        <v>80.968813777845398</v>
      </c>
      <c r="T101" s="37">
        <f t="shared" si="23"/>
        <v>77.715912247171431</v>
      </c>
      <c r="U101" s="37">
        <f t="shared" si="24"/>
        <v>67.088120833327878</v>
      </c>
      <c r="V101" s="37">
        <f t="shared" si="25"/>
        <v>64.494410415099566</v>
      </c>
      <c r="W101" s="6"/>
    </row>
    <row r="102" spans="1:23" ht="13.5" thickBot="1">
      <c r="A102" s="56"/>
      <c r="B102" s="131" t="s">
        <v>137</v>
      </c>
      <c r="C102" s="57">
        <f>+quantity!H102/население!F102*1000</f>
        <v>208.24548314898311</v>
      </c>
      <c r="D102" s="57">
        <f>+quantity!I102/население!G102*1000</f>
        <v>182.32616708422418</v>
      </c>
      <c r="E102" s="57">
        <f>+quantity!J102/население!H102*1000</f>
        <v>185.67990769737926</v>
      </c>
      <c r="F102" s="57">
        <f>+quantity!K102/население!I102*1000</f>
        <v>394.69971451849005</v>
      </c>
      <c r="G102" s="57">
        <f>+quantity!L102/население!J102*1000</f>
        <v>256.44126373662687</v>
      </c>
      <c r="H102" s="57">
        <f>+quantity!M102/население!K102*1000</f>
        <v>281.56511663195067</v>
      </c>
      <c r="I102" s="57">
        <f>+quantity!N102/население!L102*1000</f>
        <v>214.45330389758479</v>
      </c>
      <c r="J102" s="451">
        <f>+quantity!O102/население!M102*1000</f>
        <v>252.6683541455732</v>
      </c>
      <c r="K102" s="451">
        <f>+quantity!P102/население!N102*1000</f>
        <v>253.36955512091737</v>
      </c>
      <c r="L102" s="25">
        <f t="shared" si="20"/>
        <v>87.553479829276441</v>
      </c>
      <c r="M102" s="25">
        <f t="shared" si="26"/>
        <v>89.163954429945562</v>
      </c>
      <c r="N102" s="25">
        <f t="shared" si="27"/>
        <v>189.53578658707991</v>
      </c>
      <c r="O102" s="25">
        <f t="shared" si="28"/>
        <v>123.14373395228144</v>
      </c>
      <c r="P102" s="25">
        <f t="shared" si="28"/>
        <v>135.20827072657954</v>
      </c>
      <c r="Q102" s="25">
        <f t="shared" si="28"/>
        <v>102.98101099468289</v>
      </c>
      <c r="R102" s="25">
        <f t="shared" si="21"/>
        <v>52.286952218079733</v>
      </c>
      <c r="S102" s="25">
        <f t="shared" si="22"/>
        <v>48.924029154256992</v>
      </c>
      <c r="T102" s="25">
        <f t="shared" si="23"/>
        <v>54.910326912331698</v>
      </c>
      <c r="U102" s="25">
        <f t="shared" si="24"/>
        <v>82.920039644809322</v>
      </c>
      <c r="V102" s="25">
        <f t="shared" si="25"/>
        <v>58.621801327320924</v>
      </c>
      <c r="W102" s="26"/>
    </row>
    <row r="103" spans="1:23" ht="13.5" thickBot="1">
      <c r="A103" s="35"/>
      <c r="B103" s="130" t="s">
        <v>138</v>
      </c>
      <c r="C103" s="36">
        <f>+quantity!H103/население!F103*1000</f>
        <v>193.36337566571078</v>
      </c>
      <c r="D103" s="36">
        <f>+quantity!I103/население!G103*1000</f>
        <v>169.09469302809575</v>
      </c>
      <c r="E103" s="36">
        <f>+quantity!J103/население!H103*1000</f>
        <v>172.4047535826634</v>
      </c>
      <c r="F103" s="36">
        <f>+quantity!K103/население!I103*1000</f>
        <v>269.53916644638292</v>
      </c>
      <c r="G103" s="36">
        <f>+quantity!L103/население!J103*1000</f>
        <v>263.5745632905946</v>
      </c>
      <c r="H103" s="36">
        <f>+quantity!M103/население!K103*1000</f>
        <v>331.65025666919126</v>
      </c>
      <c r="I103" s="36">
        <f>+quantity!N103/население!L103*1000</f>
        <v>244.29966194462332</v>
      </c>
      <c r="J103" s="271">
        <f>+quantity!O103/население!M103*1000</f>
        <v>161.65281076801267</v>
      </c>
      <c r="K103" s="271">
        <f>+quantity!P103/население!N103*1000</f>
        <v>191.36819887429644</v>
      </c>
      <c r="L103" s="37">
        <f t="shared" si="20"/>
        <v>87.449183407114774</v>
      </c>
      <c r="M103" s="37">
        <f t="shared" si="26"/>
        <v>89.16101768967826</v>
      </c>
      <c r="N103" s="37">
        <f t="shared" si="27"/>
        <v>139.39514942703829</v>
      </c>
      <c r="O103" s="37">
        <f t="shared" si="28"/>
        <v>136.31048919329268</v>
      </c>
      <c r="P103" s="37">
        <f t="shared" si="28"/>
        <v>171.51658401048641</v>
      </c>
      <c r="Q103" s="37">
        <f t="shared" si="28"/>
        <v>126.34226161161557</v>
      </c>
      <c r="R103" s="37">
        <f t="shared" si="21"/>
        <v>48.55030433926121</v>
      </c>
      <c r="S103" s="37">
        <f t="shared" si="22"/>
        <v>45.373595155516753</v>
      </c>
      <c r="T103" s="37">
        <f t="shared" si="23"/>
        <v>50.984522223551565</v>
      </c>
      <c r="U103" s="37">
        <f t="shared" si="24"/>
        <v>56.625828561413648</v>
      </c>
      <c r="V103" s="37">
        <f t="shared" si="25"/>
        <v>60.252454924826338</v>
      </c>
      <c r="W103" s="6"/>
    </row>
    <row r="104" spans="1:23" ht="13.5" thickBot="1">
      <c r="A104" s="35"/>
      <c r="B104" s="130" t="s">
        <v>139</v>
      </c>
      <c r="C104" s="36">
        <f>+quantity!H104/население!F104*1000</f>
        <v>79.65567410281281</v>
      </c>
      <c r="D104" s="36">
        <f>+quantity!I104/население!G104*1000</f>
        <v>73.55280871374373</v>
      </c>
      <c r="E104" s="36">
        <f>+quantity!J104/население!H104*1000</f>
        <v>75.21744456694843</v>
      </c>
      <c r="F104" s="36">
        <f>+quantity!K104/население!I104*1000</f>
        <v>164.78804214653272</v>
      </c>
      <c r="G104" s="36">
        <f>+quantity!L104/население!J104*1000</f>
        <v>403.72897879600293</v>
      </c>
      <c r="H104" s="36">
        <f>+quantity!M104/население!K104*1000</f>
        <v>444.40874035989719</v>
      </c>
      <c r="I104" s="36">
        <f>+quantity!N104/население!L104*1000</f>
        <v>339.92669584245078</v>
      </c>
      <c r="J104" s="271">
        <f>+quantity!O104/население!M104*1000</f>
        <v>607.15218708348482</v>
      </c>
      <c r="K104" s="271">
        <f>+quantity!P104/население!N104*1000</f>
        <v>165.95154602535246</v>
      </c>
      <c r="L104" s="37">
        <f t="shared" si="20"/>
        <v>92.338442354788157</v>
      </c>
      <c r="M104" s="37">
        <f t="shared" si="26"/>
        <v>94.428231779024443</v>
      </c>
      <c r="N104" s="37">
        <f t="shared" si="27"/>
        <v>206.87545991242033</v>
      </c>
      <c r="O104" s="37">
        <f t="shared" si="28"/>
        <v>506.84271188880246</v>
      </c>
      <c r="P104" s="37">
        <f t="shared" si="28"/>
        <v>557.91222077449493</v>
      </c>
      <c r="Q104" s="37">
        <f t="shared" si="28"/>
        <v>426.74511222352118</v>
      </c>
      <c r="R104" s="37">
        <f t="shared" si="21"/>
        <v>20.000205347709805</v>
      </c>
      <c r="S104" s="37">
        <f t="shared" si="22"/>
        <v>19.736606190083435</v>
      </c>
      <c r="T104" s="37">
        <f t="shared" si="23"/>
        <v>22.243733971543872</v>
      </c>
      <c r="U104" s="37">
        <f t="shared" si="24"/>
        <v>34.619308008495885</v>
      </c>
      <c r="V104" s="37">
        <f t="shared" si="25"/>
        <v>92.291387275990488</v>
      </c>
      <c r="W104" s="6"/>
    </row>
    <row r="105" spans="1:23" ht="13.5" thickBot="1">
      <c r="A105" s="35"/>
      <c r="B105" s="130" t="s">
        <v>140</v>
      </c>
      <c r="C105" s="36">
        <f>+quantity!H105/население!F105*1000</f>
        <v>214.31851579720794</v>
      </c>
      <c r="D105" s="36">
        <f>+quantity!I105/население!G105*1000</f>
        <v>186.88419412492553</v>
      </c>
      <c r="E105" s="36">
        <f>+quantity!J105/население!H105*1000</f>
        <v>190.65662400073936</v>
      </c>
      <c r="F105" s="36">
        <f>+quantity!K105/население!I105*1000</f>
        <v>103.5302896049993</v>
      </c>
      <c r="G105" s="36">
        <f>+quantity!L105/население!J105*1000</f>
        <v>140.20262383864792</v>
      </c>
      <c r="H105" s="36">
        <f>+quantity!M105/население!K105*1000</f>
        <v>216.57541298142169</v>
      </c>
      <c r="I105" s="36">
        <f>+quantity!N105/население!L105*1000</f>
        <v>163.46566330635619</v>
      </c>
      <c r="J105" s="271">
        <f>+quantity!O105/население!M105*1000</f>
        <v>159.27746626116706</v>
      </c>
      <c r="K105" s="271">
        <f>+quantity!P105/население!N105*1000</f>
        <v>155.87075374047237</v>
      </c>
      <c r="L105" s="37">
        <f t="shared" si="20"/>
        <v>87.199276007379012</v>
      </c>
      <c r="M105" s="37">
        <f t="shared" si="26"/>
        <v>88.959473842727661</v>
      </c>
      <c r="N105" s="37">
        <f t="shared" si="27"/>
        <v>48.306740656491634</v>
      </c>
      <c r="O105" s="37">
        <f t="shared" si="28"/>
        <v>65.417877366839448</v>
      </c>
      <c r="P105" s="37">
        <f t="shared" si="28"/>
        <v>101.05305749053866</v>
      </c>
      <c r="Q105" s="37">
        <f t="shared" si="28"/>
        <v>76.2723009247742</v>
      </c>
      <c r="R105" s="37">
        <f t="shared" si="21"/>
        <v>53.811788978497702</v>
      </c>
      <c r="S105" s="37">
        <f t="shared" si="22"/>
        <v>50.147095768289148</v>
      </c>
      <c r="T105" s="37">
        <f t="shared" si="23"/>
        <v>56.382069991894255</v>
      </c>
      <c r="U105" s="37">
        <f t="shared" si="24"/>
        <v>21.750042887560721</v>
      </c>
      <c r="V105" s="37">
        <f t="shared" si="25"/>
        <v>32.049952649895786</v>
      </c>
      <c r="W105" s="6"/>
    </row>
    <row r="106" spans="1:23" ht="13.5" thickBot="1">
      <c r="A106" s="35"/>
      <c r="B106" s="130" t="s">
        <v>141</v>
      </c>
      <c r="C106" s="36">
        <f>+quantity!H106/население!F106*1000</f>
        <v>220.31610326790033</v>
      </c>
      <c r="D106" s="36">
        <f>+quantity!I106/население!G106*1000</f>
        <v>192.21452312545773</v>
      </c>
      <c r="E106" s="36">
        <f>+quantity!J106/население!H106*1000</f>
        <v>195.35254584804647</v>
      </c>
      <c r="F106" s="36">
        <f>+quantity!K106/население!I106*1000</f>
        <v>274.86895916133864</v>
      </c>
      <c r="G106" s="36">
        <f>+quantity!L106/население!J106*1000</f>
        <v>155.77222638896902</v>
      </c>
      <c r="H106" s="36">
        <f>+quantity!M106/население!K106*1000</f>
        <v>151.60315985130111</v>
      </c>
      <c r="I106" s="36">
        <f>+quantity!N106/население!L106*1000</f>
        <v>146.29355848143118</v>
      </c>
      <c r="J106" s="271">
        <f>+quantity!O106/население!M106*1000</f>
        <v>157.61089770108151</v>
      </c>
      <c r="K106" s="271">
        <f>+quantity!P106/население!N106*1000</f>
        <v>167.4504420115918</v>
      </c>
      <c r="L106" s="37">
        <f t="shared" si="20"/>
        <v>87.244881456408294</v>
      </c>
      <c r="M106" s="37">
        <f t="shared" si="26"/>
        <v>88.669208900495747</v>
      </c>
      <c r="N106" s="37">
        <f t="shared" si="27"/>
        <v>124.76117500458103</v>
      </c>
      <c r="O106" s="37">
        <f t="shared" si="28"/>
        <v>70.703967653037537</v>
      </c>
      <c r="P106" s="37">
        <f t="shared" si="28"/>
        <v>68.811656344046014</v>
      </c>
      <c r="Q106" s="37">
        <f t="shared" si="28"/>
        <v>66.401663932636325</v>
      </c>
      <c r="R106" s="37">
        <f t="shared" si="21"/>
        <v>55.317682718721088</v>
      </c>
      <c r="S106" s="37">
        <f t="shared" si="22"/>
        <v>51.57739606798971</v>
      </c>
      <c r="T106" s="37">
        <f t="shared" si="23"/>
        <v>57.770774924959198</v>
      </c>
      <c r="U106" s="37">
        <f t="shared" si="24"/>
        <v>57.745531989022901</v>
      </c>
      <c r="V106" s="37">
        <f t="shared" si="25"/>
        <v>35.609123019558531</v>
      </c>
      <c r="W106" s="6"/>
    </row>
    <row r="107" spans="1:23" ht="13.5" thickBot="1">
      <c r="A107" s="35"/>
      <c r="B107" s="130" t="s">
        <v>137</v>
      </c>
      <c r="C107" s="36">
        <f>+quantity!H107/население!F107*1000</f>
        <v>220.47290093616274</v>
      </c>
      <c r="D107" s="36">
        <f>+quantity!I107/население!G107*1000</f>
        <v>192.90906393710134</v>
      </c>
      <c r="E107" s="36">
        <f>+quantity!J107/население!H107*1000</f>
        <v>196.35347786676968</v>
      </c>
      <c r="F107" s="36">
        <f>+quantity!K107/население!I107*1000</f>
        <v>596.30163661498671</v>
      </c>
      <c r="G107" s="36">
        <f>+quantity!L107/население!J107*1000</f>
        <v>317.27395211797278</v>
      </c>
      <c r="H107" s="36">
        <f>+quantity!M107/население!K107*1000</f>
        <v>363.30226285917519</v>
      </c>
      <c r="I107" s="36">
        <f>+quantity!N107/население!L107*1000</f>
        <v>252.28177693705945</v>
      </c>
      <c r="J107" s="271">
        <f>+quantity!O107/население!M107*1000</f>
        <v>318.98612072903006</v>
      </c>
      <c r="K107" s="271">
        <f>+quantity!P107/население!N107*1000</f>
        <v>353.29598265601584</v>
      </c>
      <c r="L107" s="37">
        <f t="shared" si="20"/>
        <v>87.49785715975932</v>
      </c>
      <c r="M107" s="37">
        <f t="shared" si="26"/>
        <v>89.060141646897108</v>
      </c>
      <c r="N107" s="37">
        <f t="shared" si="27"/>
        <v>270.46482088410676</v>
      </c>
      <c r="O107" s="37">
        <f t="shared" si="28"/>
        <v>143.90609946654553</v>
      </c>
      <c r="P107" s="37">
        <f t="shared" si="28"/>
        <v>164.78318256644533</v>
      </c>
      <c r="Q107" s="37">
        <f t="shared" si="28"/>
        <v>114.42756722746023</v>
      </c>
      <c r="R107" s="37">
        <f t="shared" si="21"/>
        <v>55.357051986492799</v>
      </c>
      <c r="S107" s="37">
        <f t="shared" si="22"/>
        <v>51.763763913379535</v>
      </c>
      <c r="T107" s="37">
        <f t="shared" si="23"/>
        <v>58.066776280446128</v>
      </c>
      <c r="U107" s="37">
        <f t="shared" si="24"/>
        <v>125.27334966203291</v>
      </c>
      <c r="V107" s="37">
        <f t="shared" si="25"/>
        <v>72.527994583959227</v>
      </c>
      <c r="W107" s="6"/>
    </row>
    <row r="108" spans="1:23" ht="13.5" thickBot="1">
      <c r="A108" s="35"/>
      <c r="B108" s="130" t="s">
        <v>142</v>
      </c>
      <c r="C108" s="36">
        <f>+quantity!H108/население!F108*1000</f>
        <v>221.36502208672928</v>
      </c>
      <c r="D108" s="36">
        <f>+quantity!I108/население!G108*1000</f>
        <v>193.02139202268665</v>
      </c>
      <c r="E108" s="36">
        <f>+quantity!J108/население!H108*1000</f>
        <v>196.54722722474074</v>
      </c>
      <c r="F108" s="36">
        <f>+quantity!K108/население!I108*1000</f>
        <v>451.15319707481717</v>
      </c>
      <c r="G108" s="36">
        <f>+quantity!L108/население!J108*1000</f>
        <v>266.32345554997488</v>
      </c>
      <c r="H108" s="36">
        <f>+quantity!M108/население!K108*1000</f>
        <v>170.46461577414863</v>
      </c>
      <c r="I108" s="36">
        <f>+quantity!N108/население!L108*1000</f>
        <v>159.09149360252039</v>
      </c>
      <c r="J108" s="271">
        <f>+quantity!O108/население!M108*1000</f>
        <v>169.86543518696683</v>
      </c>
      <c r="K108" s="271">
        <f>+quantity!P108/население!N108*1000</f>
        <v>231.10705010451639</v>
      </c>
      <c r="L108" s="37">
        <f t="shared" si="20"/>
        <v>87.19597622205292</v>
      </c>
      <c r="M108" s="37">
        <f t="shared" si="26"/>
        <v>88.788746014144408</v>
      </c>
      <c r="N108" s="37">
        <f t="shared" si="27"/>
        <v>203.80509658750805</v>
      </c>
      <c r="O108" s="37">
        <f t="shared" si="28"/>
        <v>120.3096374664066</v>
      </c>
      <c r="P108" s="37">
        <f t="shared" si="28"/>
        <v>77.006120554746786</v>
      </c>
      <c r="Q108" s="37">
        <f t="shared" si="28"/>
        <v>71.868397320778826</v>
      </c>
      <c r="R108" s="37">
        <f t="shared" si="21"/>
        <v>55.581048662276821</v>
      </c>
      <c r="S108" s="37">
        <f t="shared" si="22"/>
        <v>51.79390518504615</v>
      </c>
      <c r="T108" s="37">
        <f t="shared" si="23"/>
        <v>58.124072951460114</v>
      </c>
      <c r="U108" s="37">
        <f t="shared" si="24"/>
        <v>94.780005181822403</v>
      </c>
      <c r="V108" s="37">
        <f t="shared" si="25"/>
        <v>60.880844496580679</v>
      </c>
      <c r="W108" s="6"/>
    </row>
    <row r="109" spans="1:23" ht="13.5" thickBot="1">
      <c r="A109" s="35"/>
      <c r="B109" s="130" t="s">
        <v>143</v>
      </c>
      <c r="C109" s="36">
        <f>+quantity!H109/население!F109*1000</f>
        <v>192.32773897633692</v>
      </c>
      <c r="D109" s="36">
        <f>+quantity!I109/население!G109*1000</f>
        <v>169.73244147157192</v>
      </c>
      <c r="E109" s="36">
        <f>+quantity!J109/население!H109*1000</f>
        <v>173.30235505333192</v>
      </c>
      <c r="F109" s="36">
        <f>+quantity!K109/население!I109*1000</f>
        <v>91.625825697847858</v>
      </c>
      <c r="G109" s="36">
        <f>+quantity!L109/население!J109*1000</f>
        <v>113.88858959163883</v>
      </c>
      <c r="H109" s="36">
        <f>+quantity!M109/население!K109*1000</f>
        <v>129.4132119571903</v>
      </c>
      <c r="I109" s="36">
        <f>+quantity!N109/население!L109*1000</f>
        <v>116.72126727334006</v>
      </c>
      <c r="J109" s="271">
        <f>+quantity!O109/население!M109*1000</f>
        <v>92.232534363285239</v>
      </c>
      <c r="K109" s="271">
        <f>+quantity!P109/население!N109*1000</f>
        <v>88.957683994994895</v>
      </c>
      <c r="L109" s="37">
        <f t="shared" si="20"/>
        <v>88.25166997489373</v>
      </c>
      <c r="M109" s="37">
        <f t="shared" si="26"/>
        <v>90.107831546157897</v>
      </c>
      <c r="N109" s="37">
        <f t="shared" si="27"/>
        <v>47.640463193466367</v>
      </c>
      <c r="O109" s="37">
        <f t="shared" si="28"/>
        <v>59.21589376436809</v>
      </c>
      <c r="P109" s="37">
        <f t="shared" si="28"/>
        <v>67.28785595150822</v>
      </c>
      <c r="Q109" s="37">
        <f t="shared" si="28"/>
        <v>60.688732626187061</v>
      </c>
      <c r="R109" s="37">
        <f t="shared" si="21"/>
        <v>48.290273315904791</v>
      </c>
      <c r="S109" s="37">
        <f t="shared" si="22"/>
        <v>45.544723764979032</v>
      </c>
      <c r="T109" s="37">
        <f t="shared" si="23"/>
        <v>51.249966076915207</v>
      </c>
      <c r="U109" s="37">
        <f t="shared" si="24"/>
        <v>19.249107156367138</v>
      </c>
      <c r="V109" s="37">
        <f t="shared" si="25"/>
        <v>26.034633331657048</v>
      </c>
      <c r="W109" s="6"/>
    </row>
    <row r="110" spans="1:23" ht="13.5" thickBot="1">
      <c r="A110" s="56"/>
      <c r="B110" s="131" t="s">
        <v>144</v>
      </c>
      <c r="C110" s="57">
        <f>+quantity!H110/население!F110*1000</f>
        <v>382.66737800442047</v>
      </c>
      <c r="D110" s="57">
        <f>+quantity!I110/население!G110*1000</f>
        <v>451.44109814768495</v>
      </c>
      <c r="E110" s="57">
        <f>+quantity!J110/население!H110*1000</f>
        <v>430.82254185897153</v>
      </c>
      <c r="F110" s="57">
        <f>+quantity!K110/население!I110*1000</f>
        <v>441.50444294108257</v>
      </c>
      <c r="G110" s="57">
        <f>+quantity!L110/население!J110*1000</f>
        <v>447.73299260463858</v>
      </c>
      <c r="H110" s="57">
        <f>+quantity!M110/население!K110*1000</f>
        <v>418.55458003397052</v>
      </c>
      <c r="I110" s="57">
        <f>+quantity!N110/население!L110*1000</f>
        <v>422.63898048302292</v>
      </c>
      <c r="J110" s="451">
        <f>+quantity!O110/население!M110*1000</f>
        <v>451.38896274948593</v>
      </c>
      <c r="K110" s="451">
        <f>+quantity!P110/население!N110*1000</f>
        <v>286.99589217160468</v>
      </c>
      <c r="L110" s="25">
        <f t="shared" si="20"/>
        <v>117.97219310982658</v>
      </c>
      <c r="M110" s="25">
        <f t="shared" si="26"/>
        <v>112.58407866008238</v>
      </c>
      <c r="N110" s="25">
        <f t="shared" si="27"/>
        <v>115.3755110361099</v>
      </c>
      <c r="O110" s="25">
        <f t="shared" si="28"/>
        <v>117.00317778315205</v>
      </c>
      <c r="P110" s="25">
        <f t="shared" si="28"/>
        <v>109.37817125062996</v>
      </c>
      <c r="Q110" s="25">
        <f t="shared" si="28"/>
        <v>110.44552130026111</v>
      </c>
      <c r="R110" s="25">
        <f t="shared" si="21"/>
        <v>96.081368040143701</v>
      </c>
      <c r="S110" s="25">
        <f t="shared" si="22"/>
        <v>121.13630095127554</v>
      </c>
      <c r="T110" s="25">
        <f t="shared" si="23"/>
        <v>127.40531222814543</v>
      </c>
      <c r="U110" s="25">
        <f t="shared" si="24"/>
        <v>92.75295766731297</v>
      </c>
      <c r="V110" s="25">
        <f t="shared" si="25"/>
        <v>102.35058959587863</v>
      </c>
      <c r="W110" s="26"/>
    </row>
    <row r="111" spans="1:23" ht="13.5" thickBot="1">
      <c r="A111" s="35"/>
      <c r="B111" s="130" t="s">
        <v>145</v>
      </c>
      <c r="C111" s="36">
        <f>+quantity!H111/население!F111*1000</f>
        <v>413.69324645775157</v>
      </c>
      <c r="D111" s="36">
        <f>+quantity!I111/население!G111*1000</f>
        <v>589.56714761376247</v>
      </c>
      <c r="E111" s="36">
        <f>+quantity!J111/население!H111*1000</f>
        <v>489.26068279448339</v>
      </c>
      <c r="F111" s="36">
        <f>+quantity!K111/население!I111*1000</f>
        <v>494.72586066998957</v>
      </c>
      <c r="G111" s="36">
        <f>+quantity!L111/население!J111*1000</f>
        <v>316.51759093619557</v>
      </c>
      <c r="H111" s="36">
        <f>+quantity!M111/население!K111*1000</f>
        <v>369.86968700523687</v>
      </c>
      <c r="I111" s="36">
        <f>+quantity!N111/население!L111*1000</f>
        <v>258.1584507042254</v>
      </c>
      <c r="J111" s="271">
        <f>+quantity!O111/население!M111*1000</f>
        <v>287.21009708737859</v>
      </c>
      <c r="K111" s="271">
        <f>+quantity!P111/население!N111*1000</f>
        <v>84.092958122165911</v>
      </c>
      <c r="L111" s="37">
        <f t="shared" si="20"/>
        <v>142.51311875693673</v>
      </c>
      <c r="M111" s="37">
        <f t="shared" si="26"/>
        <v>118.2665385484965</v>
      </c>
      <c r="N111" s="37">
        <f t="shared" si="27"/>
        <v>119.58760867045324</v>
      </c>
      <c r="O111" s="37">
        <f t="shared" si="28"/>
        <v>76.510214669051877</v>
      </c>
      <c r="P111" s="37">
        <f t="shared" si="28"/>
        <v>89.406750091340882</v>
      </c>
      <c r="Q111" s="37">
        <f t="shared" si="28"/>
        <v>62.403351496478891</v>
      </c>
      <c r="R111" s="37">
        <f t="shared" si="21"/>
        <v>103.8714438526556</v>
      </c>
      <c r="S111" s="37">
        <f t="shared" si="22"/>
        <v>158.20000375987493</v>
      </c>
      <c r="T111" s="37">
        <f t="shared" si="23"/>
        <v>144.68697432455093</v>
      </c>
      <c r="U111" s="37">
        <f t="shared" si="24"/>
        <v>103.93391854897378</v>
      </c>
      <c r="V111" s="37">
        <f t="shared" si="25"/>
        <v>72.35509239854737</v>
      </c>
      <c r="W111" s="6"/>
    </row>
    <row r="112" spans="1:23" ht="13.5" thickBot="1">
      <c r="A112" s="35"/>
      <c r="B112" s="130" t="s">
        <v>146</v>
      </c>
      <c r="C112" s="36">
        <f>+quantity!H112/население!F112*1000</f>
        <v>118.41685285668687</v>
      </c>
      <c r="D112" s="36">
        <f>+quantity!I112/население!G112*1000</f>
        <v>131.33077191756897</v>
      </c>
      <c r="E112" s="36">
        <f>+quantity!J112/население!H112*1000</f>
        <v>142.7038626609442</v>
      </c>
      <c r="F112" s="36">
        <f>+quantity!K112/население!I112*1000</f>
        <v>179.50608182823444</v>
      </c>
      <c r="G112" s="36">
        <f>+quantity!L112/население!J112*1000</f>
        <v>191.70984455958549</v>
      </c>
      <c r="H112" s="36">
        <f>+quantity!M112/население!K112*1000</f>
        <v>177.77777777777777</v>
      </c>
      <c r="I112" s="36">
        <f>+quantity!N112/население!L112*1000</f>
        <v>194.54782298358316</v>
      </c>
      <c r="J112" s="271">
        <f>+quantity!O112/население!M112*1000</f>
        <v>173.00855018587362</v>
      </c>
      <c r="K112" s="271">
        <f>+quantity!P112/население!N112*1000</f>
        <v>81.817481709664989</v>
      </c>
      <c r="L112" s="37">
        <f t="shared" si="20"/>
        <v>110.9054739670468</v>
      </c>
      <c r="M112" s="37">
        <f t="shared" si="26"/>
        <v>120.50975787513158</v>
      </c>
      <c r="N112" s="37">
        <f t="shared" si="27"/>
        <v>151.58828958702387</v>
      </c>
      <c r="O112" s="37">
        <f t="shared" si="28"/>
        <v>161.89405471837773</v>
      </c>
      <c r="P112" s="37">
        <f t="shared" si="28"/>
        <v>150.1287810721773</v>
      </c>
      <c r="Q112" s="37">
        <f t="shared" si="28"/>
        <v>164.29065482683723</v>
      </c>
      <c r="R112" s="37">
        <f t="shared" si="21"/>
        <v>29.732487992084451</v>
      </c>
      <c r="S112" s="37">
        <f t="shared" si="22"/>
        <v>35.240309259493912</v>
      </c>
      <c r="T112" s="37">
        <f t="shared" si="23"/>
        <v>42.201204468153279</v>
      </c>
      <c r="U112" s="37">
        <f t="shared" si="24"/>
        <v>37.711330599364551</v>
      </c>
      <c r="V112" s="37">
        <f t="shared" si="25"/>
        <v>43.824368420699088</v>
      </c>
      <c r="W112" s="6"/>
    </row>
    <row r="113" spans="1:23" ht="13.5" thickBot="1">
      <c r="A113" s="35"/>
      <c r="B113" s="130" t="s">
        <v>147</v>
      </c>
      <c r="C113" s="36">
        <f>+quantity!H113/население!F113*1000</f>
        <v>354.43144339642458</v>
      </c>
      <c r="D113" s="36">
        <f>+quantity!I113/население!G113*1000</f>
        <v>338.1762185324049</v>
      </c>
      <c r="E113" s="36">
        <f>+quantity!J113/население!H113*1000</f>
        <v>337.12027103331451</v>
      </c>
      <c r="F113" s="36">
        <f>+quantity!K113/население!I113*1000</f>
        <v>478.62856095157338</v>
      </c>
      <c r="G113" s="36">
        <f>+quantity!L113/население!J113*1000</f>
        <v>569.86889376195586</v>
      </c>
      <c r="H113" s="36">
        <f>+quantity!M113/население!K113*1000</f>
        <v>562.66215991049967</v>
      </c>
      <c r="I113" s="36">
        <f>+quantity!N113/население!L113*1000</f>
        <v>512.24398734953047</v>
      </c>
      <c r="J113" s="271">
        <f>+quantity!O113/население!M113*1000</f>
        <v>572.92408533546018</v>
      </c>
      <c r="K113" s="271">
        <f>+quantity!P113/население!N113*1000</f>
        <v>217.37552646267821</v>
      </c>
      <c r="L113" s="37">
        <f t="shared" si="20"/>
        <v>95.413718176849642</v>
      </c>
      <c r="M113" s="37">
        <f t="shared" si="26"/>
        <v>95.115791026546177</v>
      </c>
      <c r="N113" s="37">
        <f t="shared" si="27"/>
        <v>135.04122443680504</v>
      </c>
      <c r="O113" s="37">
        <f t="shared" si="28"/>
        <v>160.78395536836408</v>
      </c>
      <c r="P113" s="37">
        <f t="shared" si="28"/>
        <v>158.75063299086958</v>
      </c>
      <c r="Q113" s="37">
        <f t="shared" si="28"/>
        <v>144.52554842223623</v>
      </c>
      <c r="R113" s="37">
        <f t="shared" si="21"/>
        <v>88.991797878255113</v>
      </c>
      <c r="S113" s="37">
        <f t="shared" si="22"/>
        <v>90.743657036967988</v>
      </c>
      <c r="T113" s="37">
        <f t="shared" si="23"/>
        <v>99.695139451399243</v>
      </c>
      <c r="U113" s="37">
        <f t="shared" si="24"/>
        <v>100.55213568537629</v>
      </c>
      <c r="V113" s="37">
        <f t="shared" si="25"/>
        <v>130.27053675356743</v>
      </c>
      <c r="W113" s="6"/>
    </row>
    <row r="114" spans="1:23" ht="13.5" thickBot="1">
      <c r="A114" s="35"/>
      <c r="B114" s="130" t="s">
        <v>148</v>
      </c>
      <c r="C114" s="36">
        <f>+quantity!H114/население!F114*1000</f>
        <v>318.53741496598644</v>
      </c>
      <c r="D114" s="36">
        <f>+quantity!I114/население!G114*1000</f>
        <v>57.67369847106638</v>
      </c>
      <c r="E114" s="36">
        <f>+quantity!J114/население!H114*1000</f>
        <v>351.12080936322161</v>
      </c>
      <c r="F114" s="36">
        <f>+quantity!K114/население!I114*1000</f>
        <v>323.3679072605247</v>
      </c>
      <c r="G114" s="36">
        <f>+quantity!L114/население!J114*1000</f>
        <v>327.52902155887233</v>
      </c>
      <c r="H114" s="36">
        <f>+quantity!M114/население!K114*1000</f>
        <v>237.17242898040078</v>
      </c>
      <c r="I114" s="36">
        <f>+quantity!N114/население!L114*1000</f>
        <v>251.24265019173413</v>
      </c>
      <c r="J114" s="271">
        <f>+quantity!O114/население!M114*1000</f>
        <v>266.59242761692656</v>
      </c>
      <c r="K114" s="271">
        <f>+quantity!P114/население!N114*1000</f>
        <v>101.48911798396334</v>
      </c>
      <c r="L114" s="37">
        <f t="shared" si="20"/>
        <v>18.105784677515764</v>
      </c>
      <c r="M114" s="37">
        <f t="shared" si="26"/>
        <v>110.22906348402257</v>
      </c>
      <c r="N114" s="37">
        <f t="shared" si="27"/>
        <v>101.51645994083742</v>
      </c>
      <c r="O114" s="37">
        <f t="shared" si="28"/>
        <v>102.82277879157336</v>
      </c>
      <c r="P114" s="37">
        <f t="shared" si="28"/>
        <v>74.456694202069215</v>
      </c>
      <c r="Q114" s="37">
        <f t="shared" si="28"/>
        <v>78.87382718245577</v>
      </c>
      <c r="R114" s="37">
        <f t="shared" si="21"/>
        <v>79.979408648597612</v>
      </c>
      <c r="S114" s="37">
        <f t="shared" si="22"/>
        <v>15.475725457053283</v>
      </c>
      <c r="T114" s="37">
        <f t="shared" si="23"/>
        <v>103.83545891933422</v>
      </c>
      <c r="U114" s="37">
        <f t="shared" si="24"/>
        <v>67.93437822120751</v>
      </c>
      <c r="V114" s="37">
        <f t="shared" si="25"/>
        <v>74.872276602393342</v>
      </c>
      <c r="W114" s="6"/>
    </row>
    <row r="115" spans="1:23" ht="13.5" thickBot="1">
      <c r="A115" s="35"/>
      <c r="B115" s="130" t="s">
        <v>144</v>
      </c>
      <c r="C115" s="36">
        <f>+quantity!H115/население!F115*1000</f>
        <v>400.06725703396478</v>
      </c>
      <c r="D115" s="36">
        <f>+quantity!I115/население!G115*1000</f>
        <v>535.72968133435029</v>
      </c>
      <c r="E115" s="36">
        <f>+quantity!J115/население!H115*1000</f>
        <v>521.33259337739435</v>
      </c>
      <c r="F115" s="36">
        <f>+quantity!K115/население!I115*1000</f>
        <v>462.72357306521667</v>
      </c>
      <c r="G115" s="36">
        <f>+quantity!L115/население!J115*1000</f>
        <v>412.44275739583151</v>
      </c>
      <c r="H115" s="36">
        <f>+quantity!M115/население!K115*1000</f>
        <v>356.38910898220843</v>
      </c>
      <c r="I115" s="36">
        <f>+quantity!N115/население!L115*1000</f>
        <v>419.45868789459234</v>
      </c>
      <c r="J115" s="271">
        <f>+quantity!O115/население!M115*1000</f>
        <v>464.23313213854578</v>
      </c>
      <c r="K115" s="271">
        <f>+quantity!P115/население!N115*1000</f>
        <v>423.871942635106</v>
      </c>
      <c r="L115" s="37">
        <f t="shared" si="20"/>
        <v>133.90990437612047</v>
      </c>
      <c r="M115" s="37">
        <f t="shared" si="26"/>
        <v>130.3112374760363</v>
      </c>
      <c r="N115" s="37">
        <f t="shared" si="27"/>
        <v>115.6614456518576</v>
      </c>
      <c r="O115" s="37">
        <f t="shared" si="28"/>
        <v>103.09335496576668</v>
      </c>
      <c r="P115" s="37">
        <f t="shared" si="28"/>
        <v>89.082298717575839</v>
      </c>
      <c r="Q115" s="37">
        <f t="shared" si="28"/>
        <v>104.84704272086462</v>
      </c>
      <c r="R115" s="37">
        <f t="shared" si="21"/>
        <v>100.4501861756481</v>
      </c>
      <c r="S115" s="37">
        <f t="shared" si="22"/>
        <v>143.75366392852996</v>
      </c>
      <c r="T115" s="37">
        <f t="shared" si="23"/>
        <v>154.17146360855529</v>
      </c>
      <c r="U115" s="37">
        <f t="shared" si="24"/>
        <v>97.210754433819474</v>
      </c>
      <c r="V115" s="37">
        <f t="shared" si="25"/>
        <v>94.283334244455119</v>
      </c>
      <c r="W115" s="6"/>
    </row>
    <row r="116" spans="1:23" ht="13.5" thickBot="1">
      <c r="A116" s="35"/>
      <c r="B116" s="130" t="s">
        <v>149</v>
      </c>
      <c r="C116" s="36">
        <f>+quantity!H116/население!F116*1000</f>
        <v>231.30325023666774</v>
      </c>
      <c r="D116" s="36">
        <f>+quantity!I116/население!G116*1000</f>
        <v>612.58992805755395</v>
      </c>
      <c r="E116" s="36">
        <f>+quantity!J116/население!H116*1000</f>
        <v>258.19826611383337</v>
      </c>
      <c r="F116" s="36">
        <f>+quantity!K116/население!I116*1000</f>
        <v>134.15116739216461</v>
      </c>
      <c r="G116" s="36">
        <f>+quantity!L116/население!J116*1000</f>
        <v>709.38404299297235</v>
      </c>
      <c r="H116" s="36">
        <f>+quantity!M116/население!K116*1000</f>
        <v>669.60352422907488</v>
      </c>
      <c r="I116" s="36">
        <f>+quantity!N116/население!L116*1000</f>
        <v>828.30366972477066</v>
      </c>
      <c r="J116" s="271">
        <f>+quantity!O116/население!M116*1000</f>
        <v>177.47318007662835</v>
      </c>
      <c r="K116" s="271">
        <f>+quantity!P116/население!N116*1000</f>
        <v>165.09167492566894</v>
      </c>
      <c r="L116" s="37">
        <f t="shared" si="20"/>
        <v>264.84276698695612</v>
      </c>
      <c r="M116" s="37">
        <f t="shared" si="26"/>
        <v>111.62759963366138</v>
      </c>
      <c r="N116" s="37">
        <f t="shared" si="27"/>
        <v>57.997960363679347</v>
      </c>
      <c r="O116" s="37">
        <f t="shared" si="28"/>
        <v>306.69004532670249</v>
      </c>
      <c r="P116" s="37">
        <f t="shared" si="28"/>
        <v>289.49161913805432</v>
      </c>
      <c r="Q116" s="37">
        <f t="shared" si="28"/>
        <v>358.10290987145947</v>
      </c>
      <c r="R116" s="37">
        <f t="shared" si="21"/>
        <v>58.076371262078162</v>
      </c>
      <c r="S116" s="37">
        <f t="shared" si="22"/>
        <v>164.37776309994703</v>
      </c>
      <c r="T116" s="37">
        <f t="shared" si="23"/>
        <v>76.355871652061964</v>
      </c>
      <c r="U116" s="37">
        <f t="shared" si="24"/>
        <v>28.182995095717594</v>
      </c>
      <c r="V116" s="37">
        <f t="shared" si="25"/>
        <v>162.16333450850243</v>
      </c>
      <c r="W116" s="6"/>
    </row>
    <row r="117" spans="1:23" ht="13.5" thickBot="1">
      <c r="A117" s="35"/>
      <c r="B117" s="130" t="s">
        <v>150</v>
      </c>
      <c r="C117" s="36">
        <f>+quantity!H117/население!F117*1000</f>
        <v>642.89888953828165</v>
      </c>
      <c r="D117" s="36">
        <f>+quantity!I117/население!G117*1000</f>
        <v>874.60705553615094</v>
      </c>
      <c r="E117" s="36">
        <f>+quantity!J117/население!H117*1000</f>
        <v>693.70979270907799</v>
      </c>
      <c r="F117" s="36">
        <f>+quantity!K117/население!I117*1000</f>
        <v>471.93045997826874</v>
      </c>
      <c r="G117" s="36">
        <f>+quantity!L117/население!J117*1000</f>
        <v>413.66642174871419</v>
      </c>
      <c r="H117" s="36">
        <f>+quantity!M117/население!K117*1000</f>
        <v>277.17186912373069</v>
      </c>
      <c r="I117" s="36">
        <f>+quantity!N117/население!L117*1000</f>
        <v>262.95019157088126</v>
      </c>
      <c r="J117" s="271">
        <f>+quantity!O117/население!M117*1000</f>
        <v>235.25961157352356</v>
      </c>
      <c r="K117" s="271">
        <f>+quantity!P117/население!N117*1000</f>
        <v>70.585842148087877</v>
      </c>
      <c r="L117" s="37">
        <f t="shared" si="20"/>
        <v>136.04115200203222</v>
      </c>
      <c r="M117" s="37">
        <f t="shared" si="26"/>
        <v>107.90340502956658</v>
      </c>
      <c r="N117" s="37">
        <f t="shared" si="27"/>
        <v>73.406637911165262</v>
      </c>
      <c r="O117" s="37">
        <f t="shared" si="28"/>
        <v>64.343931601095463</v>
      </c>
      <c r="P117" s="37">
        <f t="shared" si="28"/>
        <v>43.112824370063926</v>
      </c>
      <c r="Q117" s="37">
        <f t="shared" si="28"/>
        <v>40.900707070707085</v>
      </c>
      <c r="R117" s="37">
        <f t="shared" si="21"/>
        <v>161.42114109767093</v>
      </c>
      <c r="S117" s="37">
        <f t="shared" si="22"/>
        <v>234.68546379194888</v>
      </c>
      <c r="T117" s="37">
        <f t="shared" si="23"/>
        <v>205.14783733102297</v>
      </c>
      <c r="U117" s="37">
        <f t="shared" si="24"/>
        <v>99.144972776913292</v>
      </c>
      <c r="V117" s="37">
        <f t="shared" si="25"/>
        <v>94.563060711018181</v>
      </c>
      <c r="W117" s="6"/>
    </row>
    <row r="118" spans="1:23" ht="13.5" thickBot="1">
      <c r="A118" s="35"/>
      <c r="B118" s="130" t="s">
        <v>151</v>
      </c>
      <c r="C118" s="36">
        <f>+quantity!H118/население!F118*1000</f>
        <v>524.81560195024383</v>
      </c>
      <c r="D118" s="36">
        <f>+quantity!I118/население!G118*1000</f>
        <v>495.06271684013876</v>
      </c>
      <c r="E118" s="36">
        <f>+quantity!J118/население!H118*1000</f>
        <v>356.86274509803923</v>
      </c>
      <c r="F118" s="36">
        <f>+quantity!K118/население!I118*1000</f>
        <v>284.69359714207201</v>
      </c>
      <c r="G118" s="36">
        <f>+quantity!L118/население!J118*1000</f>
        <v>275.56857820566483</v>
      </c>
      <c r="H118" s="36">
        <f>+quantity!M118/население!K118*1000</f>
        <v>270.82449441380282</v>
      </c>
      <c r="I118" s="36">
        <f>+quantity!N118/население!L118*1000</f>
        <v>280.61539572501442</v>
      </c>
      <c r="J118" s="271">
        <f>+quantity!O118/население!M118*1000</f>
        <v>247.65258215962442</v>
      </c>
      <c r="K118" s="271">
        <f>+quantity!P118/население!N118*1000</f>
        <v>173.66216216216216</v>
      </c>
      <c r="L118" s="37">
        <f t="shared" si="20"/>
        <v>94.330792567991168</v>
      </c>
      <c r="M118" s="37">
        <f t="shared" si="26"/>
        <v>67.997739353006565</v>
      </c>
      <c r="N118" s="37">
        <f t="shared" si="27"/>
        <v>54.246405039052739</v>
      </c>
      <c r="O118" s="37">
        <f t="shared" si="28"/>
        <v>52.507695499454812</v>
      </c>
      <c r="P118" s="37">
        <f t="shared" si="28"/>
        <v>51.603742992282243</v>
      </c>
      <c r="Q118" s="37">
        <f t="shared" si="28"/>
        <v>53.46933183431134</v>
      </c>
      <c r="R118" s="37">
        <f t="shared" si="21"/>
        <v>131.77240575654307</v>
      </c>
      <c r="S118" s="37">
        <f t="shared" si="22"/>
        <v>132.84139725640242</v>
      </c>
      <c r="T118" s="37">
        <f t="shared" si="23"/>
        <v>105.53349707660375</v>
      </c>
      <c r="U118" s="37">
        <f t="shared" si="24"/>
        <v>59.809529861056191</v>
      </c>
      <c r="V118" s="37">
        <f t="shared" si="25"/>
        <v>62.994255324742824</v>
      </c>
      <c r="W118" s="6"/>
    </row>
    <row r="119" spans="1:23" ht="13.5" thickBot="1">
      <c r="A119" s="60"/>
      <c r="B119" s="132" t="s">
        <v>152</v>
      </c>
      <c r="C119" s="63">
        <f>+quantity!H119/население!F119*1000</f>
        <v>0</v>
      </c>
      <c r="D119" s="63">
        <f>+quantity!I119/население!G119*1000</f>
        <v>0</v>
      </c>
      <c r="E119" s="63">
        <f>+quantity!J119/население!H119*1000</f>
        <v>0</v>
      </c>
      <c r="F119" s="63">
        <f>+quantity!K119/население!I119*1000</f>
        <v>127.62520193861066</v>
      </c>
      <c r="G119" s="63">
        <f>+quantity!L119/население!J119*1000</f>
        <v>216.47819063004846</v>
      </c>
      <c r="H119" s="63">
        <f>+quantity!M119/население!K119*1000</f>
        <v>784.27787934186472</v>
      </c>
      <c r="I119" s="63">
        <f>+quantity!N119/население!L119*1000</f>
        <v>166.70299401197605</v>
      </c>
      <c r="J119" s="452">
        <f>+quantity!O119/население!M119*1000</f>
        <v>181.57644110275689</v>
      </c>
      <c r="K119" s="452">
        <f>+quantity!P119/население!N119*1000</f>
        <v>87.672823218997365</v>
      </c>
      <c r="L119" s="37" t="e">
        <f t="shared" si="20"/>
        <v>#DIV/0!</v>
      </c>
      <c r="M119" s="37" t="e">
        <f t="shared" si="26"/>
        <v>#DIV/0!</v>
      </c>
      <c r="N119" s="37" t="e">
        <f t="shared" si="27"/>
        <v>#DIV/0!</v>
      </c>
      <c r="O119" s="37" t="e">
        <f t="shared" si="28"/>
        <v>#DIV/0!</v>
      </c>
      <c r="P119" s="37" t="e">
        <f t="shared" si="28"/>
        <v>#DIV/0!</v>
      </c>
      <c r="Q119" s="37" t="e">
        <f t="shared" si="28"/>
        <v>#DIV/0!</v>
      </c>
      <c r="R119" s="37">
        <f t="shared" si="21"/>
        <v>0</v>
      </c>
      <c r="S119" s="37">
        <f t="shared" si="22"/>
        <v>0</v>
      </c>
      <c r="T119" s="37">
        <f t="shared" si="23"/>
        <v>0</v>
      </c>
      <c r="U119" s="37">
        <f t="shared" si="24"/>
        <v>26.81199508172088</v>
      </c>
      <c r="V119" s="37">
        <f t="shared" si="25"/>
        <v>49.486347469594371</v>
      </c>
      <c r="W119" s="65"/>
    </row>
    <row r="120" spans="1:23" ht="13.5" thickBot="1">
      <c r="A120" s="56"/>
      <c r="B120" s="131" t="s">
        <v>153</v>
      </c>
      <c r="C120" s="57">
        <f>+quantity!H120/население!F120*1000</f>
        <v>489.05085085754405</v>
      </c>
      <c r="D120" s="57">
        <f>+quantity!I120/население!G120*1000</f>
        <v>773.87413661874643</v>
      </c>
      <c r="E120" s="57">
        <f>+quantity!J120/население!H120*1000</f>
        <v>462.76223650144595</v>
      </c>
      <c r="F120" s="57">
        <f>+quantity!K120/население!I120*1000</f>
        <v>425.82821681827164</v>
      </c>
      <c r="G120" s="57">
        <f>+quantity!L120/население!J120*1000</f>
        <v>406.671324305442</v>
      </c>
      <c r="H120" s="57">
        <f>+quantity!M120/население!K120*1000</f>
        <v>375.63028367461959</v>
      </c>
      <c r="I120" s="57">
        <f>+quantity!N120/население!L120*1000</f>
        <v>326.46171704508521</v>
      </c>
      <c r="J120" s="451">
        <f>+quantity!O120/население!M120*1000</f>
        <v>357.07910303163959</v>
      </c>
      <c r="K120" s="451">
        <f>+quantity!P120/население!N120*1000</f>
        <v>332.31990902757201</v>
      </c>
      <c r="L120" s="25">
        <f t="shared" si="20"/>
        <v>158.24001435878674</v>
      </c>
      <c r="M120" s="25">
        <f t="shared" si="26"/>
        <v>94.62456423294195</v>
      </c>
      <c r="N120" s="25">
        <f t="shared" si="27"/>
        <v>87.07238032028522</v>
      </c>
      <c r="O120" s="25">
        <f t="shared" si="28"/>
        <v>83.155222732431469</v>
      </c>
      <c r="P120" s="25">
        <f t="shared" si="28"/>
        <v>76.80802170489163</v>
      </c>
      <c r="Q120" s="25">
        <f t="shared" si="28"/>
        <v>66.754145601145368</v>
      </c>
      <c r="R120" s="25">
        <f t="shared" si="21"/>
        <v>122.79247590069285</v>
      </c>
      <c r="S120" s="25">
        <f t="shared" si="22"/>
        <v>207.65555173532161</v>
      </c>
      <c r="T120" s="25">
        <f t="shared" si="23"/>
        <v>136.85070185617505</v>
      </c>
      <c r="U120" s="25">
        <f t="shared" si="24"/>
        <v>89.459635570107395</v>
      </c>
      <c r="V120" s="25">
        <f t="shared" si="25"/>
        <v>92.96399975409706</v>
      </c>
      <c r="W120" s="26"/>
    </row>
    <row r="121" spans="1:23" ht="13.5" thickBot="1">
      <c r="A121" s="35"/>
      <c r="B121" s="130" t="s">
        <v>154</v>
      </c>
      <c r="C121" s="36">
        <f>+quantity!H121/население!F121*1000</f>
        <v>474.01484865790979</v>
      </c>
      <c r="D121" s="36">
        <f>+quantity!I121/население!G121*1000</f>
        <v>425.42270531400965</v>
      </c>
      <c r="E121" s="36">
        <f>+quantity!J121/население!H121*1000</f>
        <v>366.65641341125809</v>
      </c>
      <c r="F121" s="36">
        <f>+quantity!K121/население!I121*1000</f>
        <v>338.14303638644918</v>
      </c>
      <c r="G121" s="36">
        <f>+quantity!L121/население!J121*1000</f>
        <v>373.72448979591837</v>
      </c>
      <c r="H121" s="36">
        <f>+quantity!M121/население!K121*1000</f>
        <v>403.65774003919006</v>
      </c>
      <c r="I121" s="36">
        <f>+quantity!N121/население!L121*1000</f>
        <v>420.7147766323024</v>
      </c>
      <c r="J121" s="271">
        <f>+quantity!O121/население!M121*1000</f>
        <v>448.02781690140841</v>
      </c>
      <c r="K121" s="271">
        <f>+quantity!P121/население!N121*1000</f>
        <v>458.7089794446448</v>
      </c>
      <c r="L121" s="37">
        <f t="shared" si="20"/>
        <v>89.748814096967578</v>
      </c>
      <c r="M121" s="37">
        <f t="shared" si="26"/>
        <v>77.351250588326849</v>
      </c>
      <c r="N121" s="37">
        <f t="shared" si="27"/>
        <v>71.335958640081017</v>
      </c>
      <c r="O121" s="37">
        <f t="shared" si="28"/>
        <v>78.842359232849773</v>
      </c>
      <c r="P121" s="37">
        <f t="shared" si="28"/>
        <v>85.157193109472502</v>
      </c>
      <c r="Q121" s="37">
        <f t="shared" si="28"/>
        <v>88.755611311224271</v>
      </c>
      <c r="R121" s="37">
        <f t="shared" si="21"/>
        <v>119.01718763669354</v>
      </c>
      <c r="S121" s="37">
        <f t="shared" si="22"/>
        <v>114.15472156583482</v>
      </c>
      <c r="T121" s="37">
        <f t="shared" si="23"/>
        <v>108.42973682283549</v>
      </c>
      <c r="U121" s="37">
        <f t="shared" si="24"/>
        <v>71.038394382895007</v>
      </c>
      <c r="V121" s="37">
        <f t="shared" si="25"/>
        <v>85.432439665682324</v>
      </c>
      <c r="W121" s="6"/>
    </row>
    <row r="122" spans="1:23" ht="13.5" thickBot="1">
      <c r="A122" s="35"/>
      <c r="B122" s="130" t="s">
        <v>155</v>
      </c>
      <c r="C122" s="36">
        <f>+quantity!H122/население!F122*1000</f>
        <v>446.64268585131896</v>
      </c>
      <c r="D122" s="36">
        <f>+quantity!I122/население!G122*1000</f>
        <v>1329.8804780876494</v>
      </c>
      <c r="E122" s="36">
        <f>+quantity!J122/население!H122*1000</f>
        <v>604.03768506056531</v>
      </c>
      <c r="F122" s="36">
        <f>+quantity!K122/население!I122*1000</f>
        <v>196.88694702348445</v>
      </c>
      <c r="G122" s="36">
        <f>+quantity!L122/население!J122*1000</f>
        <v>149.12524298805889</v>
      </c>
      <c r="H122" s="36">
        <f>+quantity!M122/население!K122*1000</f>
        <v>288.28322562517559</v>
      </c>
      <c r="I122" s="36">
        <f>+quantity!N122/население!L122*1000</f>
        <v>301.90809248554916</v>
      </c>
      <c r="J122" s="271">
        <f>+quantity!O122/население!M122*1000</f>
        <v>376.6489891590976</v>
      </c>
      <c r="K122" s="271">
        <f>+quantity!P122/население!N122*1000</f>
        <v>352.76213017751479</v>
      </c>
      <c r="L122" s="37">
        <f t="shared" si="20"/>
        <v>297.75042113425496</v>
      </c>
      <c r="M122" s="37">
        <f t="shared" si="26"/>
        <v>135.23957834644602</v>
      </c>
      <c r="N122" s="37">
        <f t="shared" si="27"/>
        <v>44.081533910761351</v>
      </c>
      <c r="O122" s="37">
        <f t="shared" si="28"/>
        <v>33.38804098041372</v>
      </c>
      <c r="P122" s="37">
        <f t="shared" si="28"/>
        <v>64.544485952052739</v>
      </c>
      <c r="Q122" s="37">
        <f t="shared" si="28"/>
        <v>67.594993055824972</v>
      </c>
      <c r="R122" s="37">
        <f t="shared" si="21"/>
        <v>112.14449610393267</v>
      </c>
      <c r="S122" s="37">
        <f t="shared" si="22"/>
        <v>356.85010178260359</v>
      </c>
      <c r="T122" s="37">
        <f t="shared" si="23"/>
        <v>178.62948751622972</v>
      </c>
      <c r="U122" s="37">
        <f t="shared" si="24"/>
        <v>41.362769853151242</v>
      </c>
      <c r="V122" s="37">
        <f t="shared" si="25"/>
        <v>34.089640021087796</v>
      </c>
      <c r="W122" s="6"/>
    </row>
    <row r="123" spans="1:23" ht="13.5" thickBot="1">
      <c r="A123" s="35"/>
      <c r="B123" s="130" t="s">
        <v>153</v>
      </c>
      <c r="C123" s="36">
        <f>+quantity!H123/население!F123*1000</f>
        <v>684.49086753678489</v>
      </c>
      <c r="D123" s="36">
        <f>+quantity!I123/население!G123*1000</f>
        <v>1328.2492161424093</v>
      </c>
      <c r="E123" s="36">
        <f>+quantity!J123/население!H123*1000</f>
        <v>603.6681796709729</v>
      </c>
      <c r="F123" s="36">
        <f>+quantity!K123/население!I123*1000</f>
        <v>525.77534749759991</v>
      </c>
      <c r="G123" s="36">
        <f>+quantity!L123/население!J123*1000</f>
        <v>497.74014895919538</v>
      </c>
      <c r="H123" s="36">
        <f>+quantity!M123/население!K123*1000</f>
        <v>449.11839327974758</v>
      </c>
      <c r="I123" s="36">
        <f>+quantity!N123/население!L123*1000</f>
        <v>368.07603235987017</v>
      </c>
      <c r="J123" s="271">
        <f>+quantity!O123/население!M123*1000</f>
        <v>448.3260672322279</v>
      </c>
      <c r="K123" s="271">
        <f>+quantity!P123/население!N123*1000</f>
        <v>361.12927246658336</v>
      </c>
      <c r="L123" s="37">
        <f t="shared" si="20"/>
        <v>194.04922390305353</v>
      </c>
      <c r="M123" s="37">
        <f t="shared" si="26"/>
        <v>88.192291278237022</v>
      </c>
      <c r="N123" s="37">
        <f t="shared" si="27"/>
        <v>76.81261685633001</v>
      </c>
      <c r="O123" s="37">
        <f t="shared" si="28"/>
        <v>72.716842921567036</v>
      </c>
      <c r="P123" s="37">
        <f t="shared" si="28"/>
        <v>65.613496772564574</v>
      </c>
      <c r="Q123" s="37">
        <f t="shared" si="28"/>
        <v>53.773695138465762</v>
      </c>
      <c r="R123" s="37">
        <f t="shared" si="21"/>
        <v>171.86419000984023</v>
      </c>
      <c r="S123" s="37">
        <f t="shared" si="22"/>
        <v>356.41238124998091</v>
      </c>
      <c r="T123" s="37">
        <f t="shared" si="23"/>
        <v>178.52021526383578</v>
      </c>
      <c r="U123" s="37">
        <f t="shared" si="24"/>
        <v>110.4569145988628</v>
      </c>
      <c r="V123" s="37">
        <f t="shared" si="25"/>
        <v>113.78209458086363</v>
      </c>
      <c r="W123" s="6"/>
    </row>
    <row r="124" spans="1:23" ht="13.5" thickBot="1">
      <c r="A124" s="35"/>
      <c r="B124" s="130" t="s">
        <v>156</v>
      </c>
      <c r="C124" s="36">
        <f>+quantity!H124/население!F124*1000</f>
        <v>294.95955196017428</v>
      </c>
      <c r="D124" s="36">
        <f>+quantity!I124/население!G124*1000</f>
        <v>340.21763268931818</v>
      </c>
      <c r="E124" s="36">
        <f>+quantity!J124/население!H124*1000</f>
        <v>393.29815895823975</v>
      </c>
      <c r="F124" s="36">
        <f>+quantity!K124/население!I124*1000</f>
        <v>342.66370825510609</v>
      </c>
      <c r="G124" s="36">
        <f>+quantity!L124/население!J124*1000</f>
        <v>276.91152691152695</v>
      </c>
      <c r="H124" s="36">
        <f>+quantity!M124/население!K124*1000</f>
        <v>290.62025464314917</v>
      </c>
      <c r="I124" s="36">
        <f>+quantity!N124/население!L124*1000</f>
        <v>322.4252626552053</v>
      </c>
      <c r="J124" s="271">
        <f>+quantity!O124/население!M124*1000</f>
        <v>382.51004599370606</v>
      </c>
      <c r="K124" s="271">
        <f>+quantity!P124/население!N124*1000</f>
        <v>351.72372280615986</v>
      </c>
      <c r="L124" s="37">
        <f t="shared" si="20"/>
        <v>115.34382610374141</v>
      </c>
      <c r="M124" s="37">
        <f t="shared" si="26"/>
        <v>133.33969228816269</v>
      </c>
      <c r="N124" s="37">
        <f t="shared" si="27"/>
        <v>116.17311796750114</v>
      </c>
      <c r="O124" s="37">
        <f t="shared" si="28"/>
        <v>93.881186444477578</v>
      </c>
      <c r="P124" s="37">
        <f t="shared" si="28"/>
        <v>98.528850044628825</v>
      </c>
      <c r="Q124" s="37">
        <f t="shared" si="28"/>
        <v>109.31168714913815</v>
      </c>
      <c r="R124" s="37">
        <f t="shared" si="21"/>
        <v>74.059402232384741</v>
      </c>
      <c r="S124" s="37">
        <f t="shared" si="22"/>
        <v>91.291434722014159</v>
      </c>
      <c r="T124" s="37">
        <f t="shared" si="23"/>
        <v>116.30838656820355</v>
      </c>
      <c r="U124" s="37">
        <f t="shared" si="24"/>
        <v>71.988114579747702</v>
      </c>
      <c r="V124" s="37">
        <f t="shared" si="25"/>
        <v>63.301249882017672</v>
      </c>
      <c r="W124" s="6"/>
    </row>
    <row r="125" spans="1:23" ht="13.5" thickBot="1">
      <c r="A125" s="35"/>
      <c r="B125" s="130" t="s">
        <v>157</v>
      </c>
      <c r="C125" s="36">
        <f>+quantity!H125/население!F125*1000</f>
        <v>256.04174295129991</v>
      </c>
      <c r="D125" s="36">
        <f>+quantity!I125/население!G125*1000</f>
        <v>297.68363447657686</v>
      </c>
      <c r="E125" s="36">
        <f>+quantity!J125/население!H125*1000</f>
        <v>314.69031612072661</v>
      </c>
      <c r="F125" s="36">
        <f>+quantity!K125/население!I125*1000</f>
        <v>443.2010033283488</v>
      </c>
      <c r="G125" s="36">
        <f>+quantity!L125/население!J125*1000</f>
        <v>468.3903824494393</v>
      </c>
      <c r="H125" s="36">
        <f>+quantity!M125/население!K125*1000</f>
        <v>452.91747500373083</v>
      </c>
      <c r="I125" s="36">
        <f>+quantity!N125/население!L125*1000</f>
        <v>370.77421807674762</v>
      </c>
      <c r="J125" s="271">
        <f>+quantity!O125/население!M125*1000</f>
        <v>327.72247150446134</v>
      </c>
      <c r="K125" s="271">
        <f>+quantity!P125/население!N125*1000</f>
        <v>336.52022183853921</v>
      </c>
      <c r="L125" s="37">
        <f t="shared" si="20"/>
        <v>116.26371194215679</v>
      </c>
      <c r="M125" s="37">
        <f t="shared" si="26"/>
        <v>122.90586390070852</v>
      </c>
      <c r="N125" s="37">
        <f t="shared" si="27"/>
        <v>173.0971669774359</v>
      </c>
      <c r="O125" s="37">
        <f t="shared" si="28"/>
        <v>182.93516402851893</v>
      </c>
      <c r="P125" s="37">
        <f t="shared" si="28"/>
        <v>176.89204493889005</v>
      </c>
      <c r="Q125" s="37">
        <f t="shared" si="28"/>
        <v>144.81006643798321</v>
      </c>
      <c r="R125" s="37">
        <f t="shared" si="21"/>
        <v>64.287792354903928</v>
      </c>
      <c r="S125" s="37">
        <f t="shared" si="22"/>
        <v>79.878182297056426</v>
      </c>
      <c r="T125" s="37">
        <f t="shared" si="23"/>
        <v>93.062024581014981</v>
      </c>
      <c r="U125" s="37">
        <f t="shared" si="24"/>
        <v>93.10937762252766</v>
      </c>
      <c r="V125" s="37">
        <f t="shared" si="25"/>
        <v>107.07281481727138</v>
      </c>
      <c r="W125" s="6"/>
    </row>
    <row r="126" spans="1:23" ht="13.5" thickBot="1">
      <c r="A126" s="35"/>
      <c r="B126" s="130" t="s">
        <v>158</v>
      </c>
      <c r="C126" s="36">
        <f>+quantity!H126/население!F126*1000</f>
        <v>469.51747187490673</v>
      </c>
      <c r="D126" s="36">
        <f>+quantity!I126/население!G126*1000</f>
        <v>421.71293708465311</v>
      </c>
      <c r="E126" s="36">
        <f>+quantity!J126/население!H126*1000</f>
        <v>367.64474140376313</v>
      </c>
      <c r="F126" s="36">
        <f>+quantity!K126/население!I126*1000</f>
        <v>423.90295426175464</v>
      </c>
      <c r="G126" s="36">
        <f>+quantity!L126/население!J126*1000</f>
        <v>399.39598623108395</v>
      </c>
      <c r="H126" s="36">
        <f>+quantity!M126/население!K126*1000</f>
        <v>318.79327398615231</v>
      </c>
      <c r="I126" s="36">
        <f>+quantity!N126/население!L126*1000</f>
        <v>278.91600040481728</v>
      </c>
      <c r="J126" s="271">
        <f>+quantity!O126/население!M126*1000</f>
        <v>270.58455543021228</v>
      </c>
      <c r="K126" s="271">
        <f>+quantity!P126/население!N126*1000</f>
        <v>307.24468566259611</v>
      </c>
      <c r="L126" s="37">
        <f t="shared" si="20"/>
        <v>89.818369357085359</v>
      </c>
      <c r="M126" s="37">
        <f t="shared" si="26"/>
        <v>78.302675283980591</v>
      </c>
      <c r="N126" s="37">
        <f t="shared" si="27"/>
        <v>90.284809331801569</v>
      </c>
      <c r="O126" s="37">
        <f t="shared" si="28"/>
        <v>85.065202075695026</v>
      </c>
      <c r="P126" s="37">
        <f t="shared" si="28"/>
        <v>67.898064093999949</v>
      </c>
      <c r="Q126" s="37">
        <f t="shared" si="28"/>
        <v>59.404818161725139</v>
      </c>
      <c r="R126" s="37">
        <f t="shared" si="21"/>
        <v>117.88797166809869</v>
      </c>
      <c r="S126" s="37">
        <f t="shared" si="22"/>
        <v>113.15927032638254</v>
      </c>
      <c r="T126" s="37">
        <f t="shared" si="23"/>
        <v>108.72201084342316</v>
      </c>
      <c r="U126" s="37">
        <f t="shared" si="24"/>
        <v>89.055168980341008</v>
      </c>
      <c r="V126" s="37">
        <f t="shared" si="25"/>
        <v>91.30087652279785</v>
      </c>
      <c r="W126" s="6"/>
    </row>
    <row r="127" spans="1:23" ht="13.5" thickBot="1">
      <c r="A127" s="35"/>
      <c r="B127" s="130" t="s">
        <v>159</v>
      </c>
      <c r="C127" s="36">
        <f>+quantity!H127/население!F127*1000</f>
        <v>494.21067495057889</v>
      </c>
      <c r="D127" s="36">
        <f>+quantity!I127/население!G127*1000</f>
        <v>1319.4595434073615</v>
      </c>
      <c r="E127" s="36">
        <f>+quantity!J127/население!H127*1000</f>
        <v>602.53565768621229</v>
      </c>
      <c r="F127" s="36">
        <f>+quantity!K127/население!I127*1000</f>
        <v>193.62626750362145</v>
      </c>
      <c r="G127" s="36">
        <f>+quantity!L127/население!J127*1000</f>
        <v>196.98212235525671</v>
      </c>
      <c r="H127" s="36">
        <f>+quantity!M127/население!K127*1000</f>
        <v>197.03530979347104</v>
      </c>
      <c r="I127" s="36">
        <f>+quantity!N127/население!L127*1000</f>
        <v>202.60044566335276</v>
      </c>
      <c r="J127" s="271">
        <f>+quantity!O127/население!M127*1000</f>
        <v>203.06878306878309</v>
      </c>
      <c r="K127" s="271">
        <f>+quantity!P127/население!N127*1000</f>
        <v>196.32254565178087</v>
      </c>
      <c r="L127" s="37">
        <f t="shared" si="20"/>
        <v>266.9832138974553</v>
      </c>
      <c r="M127" s="37">
        <f t="shared" si="26"/>
        <v>121.91878650667873</v>
      </c>
      <c r="N127" s="37">
        <f t="shared" si="27"/>
        <v>39.17889218458992</v>
      </c>
      <c r="O127" s="37">
        <f t="shared" si="28"/>
        <v>39.857925443426517</v>
      </c>
      <c r="P127" s="37">
        <f t="shared" si="28"/>
        <v>39.868687541638913</v>
      </c>
      <c r="Q127" s="37">
        <f t="shared" si="28"/>
        <v>40.994753033938977</v>
      </c>
      <c r="R127" s="37">
        <f t="shared" si="21"/>
        <v>124.08802129128935</v>
      </c>
      <c r="S127" s="37">
        <f t="shared" si="22"/>
        <v>354.05382673187262</v>
      </c>
      <c r="T127" s="37">
        <f t="shared" si="23"/>
        <v>178.1852993691125</v>
      </c>
      <c r="U127" s="37">
        <f t="shared" si="24"/>
        <v>40.677753712752207</v>
      </c>
      <c r="V127" s="37">
        <f t="shared" si="25"/>
        <v>45.029597317861715</v>
      </c>
      <c r="W127" s="6"/>
    </row>
    <row r="128" spans="1:23" ht="13.5" thickBot="1">
      <c r="A128" s="35"/>
      <c r="B128" s="130" t="s">
        <v>160</v>
      </c>
      <c r="C128" s="36">
        <f>+quantity!H128/население!F128*1000</f>
        <v>390.22096850023507</v>
      </c>
      <c r="D128" s="36">
        <f>+quantity!I128/население!G128*1000</f>
        <v>353.75462292973145</v>
      </c>
      <c r="E128" s="36">
        <f>+quantity!J128/население!H128*1000</f>
        <v>366.66666666666663</v>
      </c>
      <c r="F128" s="36">
        <f>+quantity!K128/население!I128*1000</f>
        <v>251.59287698088545</v>
      </c>
      <c r="G128" s="36">
        <f>+quantity!L128/население!J128*1000</f>
        <v>278.9890981169475</v>
      </c>
      <c r="H128" s="36">
        <f>+quantity!M128/население!K128*1000</f>
        <v>288.12145478812147</v>
      </c>
      <c r="I128" s="36">
        <f>+quantity!N128/население!L128*1000</f>
        <v>201.71670620128768</v>
      </c>
      <c r="J128" s="271">
        <f>+quantity!O128/население!M128*1000</f>
        <v>219.61596958174906</v>
      </c>
      <c r="K128" s="271">
        <f>+quantity!P128/население!N128*1000</f>
        <v>229.26209184564343</v>
      </c>
      <c r="L128" s="37">
        <f t="shared" si="20"/>
        <v>90.654949755607078</v>
      </c>
      <c r="M128" s="37">
        <f t="shared" si="26"/>
        <v>93.963855421686731</v>
      </c>
      <c r="N128" s="37">
        <f t="shared" si="27"/>
        <v>64.47446377570401</v>
      </c>
      <c r="O128" s="37">
        <f t="shared" si="28"/>
        <v>71.495158035511736</v>
      </c>
      <c r="P128" s="37">
        <f t="shared" si="28"/>
        <v>73.835461967992089</v>
      </c>
      <c r="Q128" s="37">
        <f t="shared" si="28"/>
        <v>51.692943866281794</v>
      </c>
      <c r="R128" s="37">
        <f t="shared" si="21"/>
        <v>97.977948073272387</v>
      </c>
      <c r="S128" s="37">
        <f t="shared" si="22"/>
        <v>94.923848630418945</v>
      </c>
      <c r="T128" s="37">
        <f t="shared" si="23"/>
        <v>108.43276897431262</v>
      </c>
      <c r="U128" s="37">
        <f t="shared" si="24"/>
        <v>52.855602794284138</v>
      </c>
      <c r="V128" s="37">
        <f t="shared" si="25"/>
        <v>63.776177218877969</v>
      </c>
      <c r="W128" s="6"/>
    </row>
    <row r="129" spans="1:23" ht="13.5" thickBot="1">
      <c r="A129" s="56"/>
      <c r="B129" s="131" t="s">
        <v>161</v>
      </c>
      <c r="C129" s="57">
        <f>+quantity!H129/население!F129*1000</f>
        <v>215.30663766652424</v>
      </c>
      <c r="D129" s="57">
        <f>+quantity!I129/население!G129*1000</f>
        <v>250.16482806903068</v>
      </c>
      <c r="E129" s="57">
        <f>+quantity!J129/население!H129*1000</f>
        <v>287.93768945540415</v>
      </c>
      <c r="F129" s="57">
        <f>+quantity!K129/население!I129*1000</f>
        <v>304.06859755028779</v>
      </c>
      <c r="G129" s="57">
        <f>+quantity!L129/население!J129*1000</f>
        <v>285.86988246851706</v>
      </c>
      <c r="H129" s="57">
        <f>+quantity!M129/население!K129*1000</f>
        <v>271.39850581113626</v>
      </c>
      <c r="I129" s="57">
        <f>+quantity!N129/население!L129*1000</f>
        <v>255.80851569403501</v>
      </c>
      <c r="J129" s="451">
        <f>+quantity!O129/население!M129*1000</f>
        <v>266.73019498691514</v>
      </c>
      <c r="K129" s="451">
        <f>+quantity!P129/население!N129*1000</f>
        <v>267.685313606455</v>
      </c>
      <c r="L129" s="25">
        <f t="shared" si="20"/>
        <v>116.19002125540423</v>
      </c>
      <c r="M129" s="25">
        <f t="shared" si="26"/>
        <v>133.73377271413892</v>
      </c>
      <c r="N129" s="25">
        <f t="shared" si="27"/>
        <v>141.22583532294146</v>
      </c>
      <c r="O129" s="25">
        <f t="shared" si="28"/>
        <v>132.77337176723927</v>
      </c>
      <c r="P129" s="25">
        <f t="shared" si="28"/>
        <v>126.05208494848608</v>
      </c>
      <c r="Q129" s="25">
        <f t="shared" si="28"/>
        <v>118.81125378505133</v>
      </c>
      <c r="R129" s="25">
        <f t="shared" si="21"/>
        <v>54.059889826522422</v>
      </c>
      <c r="S129" s="25">
        <f t="shared" si="22"/>
        <v>67.127344020593597</v>
      </c>
      <c r="T129" s="25">
        <f t="shared" si="23"/>
        <v>85.15058443558695</v>
      </c>
      <c r="U129" s="25">
        <f t="shared" si="24"/>
        <v>63.879904738138059</v>
      </c>
      <c r="V129" s="25">
        <f t="shared" si="25"/>
        <v>65.349106502396552</v>
      </c>
      <c r="W129" s="26"/>
    </row>
    <row r="130" spans="1:23" ht="13.5" thickBot="1">
      <c r="A130" s="35"/>
      <c r="B130" s="130" t="s">
        <v>162</v>
      </c>
      <c r="C130" s="36">
        <f>+quantity!H130/население!F130*1000</f>
        <v>219.34289680703378</v>
      </c>
      <c r="D130" s="36">
        <f>+quantity!I130/население!G130*1000</f>
        <v>249.70534661952212</v>
      </c>
      <c r="E130" s="36">
        <f>+quantity!J130/население!H130*1000</f>
        <v>288.0034883087153</v>
      </c>
      <c r="F130" s="36">
        <f>+quantity!K130/население!I130*1000</f>
        <v>256.54798161581482</v>
      </c>
      <c r="G130" s="36">
        <f>+quantity!L130/население!J130*1000</f>
        <v>297.42230244232616</v>
      </c>
      <c r="H130" s="36">
        <f>+quantity!M130/население!K130*1000</f>
        <v>251.00725221595488</v>
      </c>
      <c r="I130" s="36">
        <f>+quantity!N130/население!L130*1000</f>
        <v>234.96655064597959</v>
      </c>
      <c r="J130" s="271">
        <f>+quantity!O130/население!M130*1000</f>
        <v>254.56349444611226</v>
      </c>
      <c r="K130" s="271">
        <f>+quantity!P130/население!N130*1000</f>
        <v>235.73138346692772</v>
      </c>
      <c r="L130" s="37">
        <f t="shared" si="20"/>
        <v>113.84245865923783</v>
      </c>
      <c r="M130" s="37">
        <f t="shared" si="26"/>
        <v>131.30285616774975</v>
      </c>
      <c r="N130" s="37">
        <f t="shared" si="27"/>
        <v>116.96206503623962</v>
      </c>
      <c r="O130" s="37">
        <f t="shared" si="28"/>
        <v>135.59696109237697</v>
      </c>
      <c r="P130" s="37">
        <f t="shared" si="28"/>
        <v>114.43600675921488</v>
      </c>
      <c r="Q130" s="37">
        <f t="shared" si="28"/>
        <v>107.12293585357845</v>
      </c>
      <c r="R130" s="37">
        <f t="shared" si="21"/>
        <v>55.073326879889997</v>
      </c>
      <c r="S130" s="37">
        <f t="shared" si="22"/>
        <v>67.004050232372776</v>
      </c>
      <c r="T130" s="37">
        <f t="shared" si="23"/>
        <v>85.170042849750217</v>
      </c>
      <c r="U130" s="37">
        <f t="shared" si="24"/>
        <v>53.896590303671545</v>
      </c>
      <c r="V130" s="37">
        <f t="shared" si="25"/>
        <v>67.989959455180085</v>
      </c>
      <c r="W130" s="6"/>
    </row>
    <row r="131" spans="1:23" ht="13.5" thickBot="1">
      <c r="A131" s="35"/>
      <c r="B131" s="130" t="s">
        <v>163</v>
      </c>
      <c r="C131" s="36">
        <f>+quantity!H131/население!F131*1000</f>
        <v>219.32858596134284</v>
      </c>
      <c r="D131" s="36">
        <f>+quantity!I131/население!G131*1000</f>
        <v>250.02712967986977</v>
      </c>
      <c r="E131" s="36">
        <f>+quantity!J131/население!H131*1000</f>
        <v>286.71096345514951</v>
      </c>
      <c r="F131" s="36">
        <f>+quantity!K131/население!I131*1000</f>
        <v>206.79534936223052</v>
      </c>
      <c r="G131" s="36">
        <f>+quantity!L131/население!J131*1000</f>
        <v>218.50664223545579</v>
      </c>
      <c r="H131" s="36">
        <f>+quantity!M131/население!K131*1000</f>
        <v>219.34888016624336</v>
      </c>
      <c r="I131" s="36">
        <f>+quantity!N131/население!L131*1000</f>
        <v>222.18289085545723</v>
      </c>
      <c r="J131" s="271">
        <f>+quantity!O131/население!M131*1000</f>
        <v>236.8312757201646</v>
      </c>
      <c r="K131" s="271">
        <f>+quantity!P131/население!N131*1000</f>
        <v>241.05366814377152</v>
      </c>
      <c r="L131" s="37">
        <f t="shared" si="20"/>
        <v>113.99659947834506</v>
      </c>
      <c r="M131" s="37">
        <f t="shared" si="26"/>
        <v>130.72211367180518</v>
      </c>
      <c r="N131" s="37">
        <f t="shared" si="27"/>
        <v>94.285634704579124</v>
      </c>
      <c r="O131" s="37">
        <f t="shared" si="28"/>
        <v>99.625245509022747</v>
      </c>
      <c r="P131" s="37">
        <f t="shared" si="28"/>
        <v>100.0092528772807</v>
      </c>
      <c r="Q131" s="37">
        <f t="shared" si="28"/>
        <v>101.30138298279891</v>
      </c>
      <c r="R131" s="37">
        <f t="shared" si="21"/>
        <v>55.069733666277244</v>
      </c>
      <c r="S131" s="37">
        <f t="shared" si="22"/>
        <v>67.090395072927251</v>
      </c>
      <c r="T131" s="37">
        <f t="shared" si="23"/>
        <v>84.787809989276781</v>
      </c>
      <c r="U131" s="37">
        <f t="shared" si="24"/>
        <v>43.444365264862789</v>
      </c>
      <c r="V131" s="37">
        <f t="shared" si="25"/>
        <v>49.950046194525001</v>
      </c>
      <c r="W131" s="6"/>
    </row>
    <row r="132" spans="1:23" ht="13.5" thickBot="1">
      <c r="A132" s="35"/>
      <c r="B132" s="130" t="s">
        <v>164</v>
      </c>
      <c r="C132" s="36">
        <f>+quantity!H132/население!F132*1000</f>
        <v>105.13717547413</v>
      </c>
      <c r="D132" s="36">
        <f>+quantity!I132/население!G132*1000</f>
        <v>249.10394265232975</v>
      </c>
      <c r="E132" s="36">
        <f>+quantity!J132/население!H132*1000</f>
        <v>287.05402650356774</v>
      </c>
      <c r="F132" s="36">
        <f>+quantity!K132/население!I132*1000</f>
        <v>154.2928245541269</v>
      </c>
      <c r="G132" s="36">
        <f>+quantity!L132/население!J132*1000</f>
        <v>192.18585005279832</v>
      </c>
      <c r="H132" s="36">
        <f>+quantity!M132/население!K132*1000</f>
        <v>165.44592847910383</v>
      </c>
      <c r="I132" s="36">
        <f>+quantity!N132/население!L132*1000</f>
        <v>164.8755241668506</v>
      </c>
      <c r="J132" s="271">
        <f>+quantity!O132/население!M132*1000</f>
        <v>159.80089887640449</v>
      </c>
      <c r="K132" s="271">
        <f>+quantity!P132/население!N132*1000</f>
        <v>149.52447228021339</v>
      </c>
      <c r="L132" s="37">
        <f t="shared" si="20"/>
        <v>236.93231393078858</v>
      </c>
      <c r="M132" s="37">
        <f t="shared" si="26"/>
        <v>273.02809421031105</v>
      </c>
      <c r="N132" s="37">
        <f t="shared" si="27"/>
        <v>146.75382314421421</v>
      </c>
      <c r="O132" s="37">
        <f t="shared" si="28"/>
        <v>182.79533303620798</v>
      </c>
      <c r="P132" s="37">
        <f t="shared" si="28"/>
        <v>157.36196805079032</v>
      </c>
      <c r="Q132" s="37">
        <f t="shared" si="28"/>
        <v>156.81943463225315</v>
      </c>
      <c r="R132" s="37">
        <f t="shared" si="21"/>
        <v>26.398183467090213</v>
      </c>
      <c r="S132" s="37">
        <f t="shared" si="22"/>
        <v>66.842674025682626</v>
      </c>
      <c r="T132" s="37">
        <f t="shared" si="23"/>
        <v>84.889262560929751</v>
      </c>
      <c r="U132" s="37">
        <f t="shared" si="24"/>
        <v>32.414432183072847</v>
      </c>
      <c r="V132" s="37">
        <f t="shared" si="25"/>
        <v>43.933182029894589</v>
      </c>
      <c r="W132" s="6"/>
    </row>
    <row r="133" spans="1:23" ht="13.5" thickBot="1">
      <c r="A133" s="35"/>
      <c r="B133" s="130" t="s">
        <v>165</v>
      </c>
      <c r="C133" s="36">
        <f>+quantity!H133/население!F133*1000</f>
        <v>219.26489226869455</v>
      </c>
      <c r="D133" s="36">
        <f>+quantity!I133/население!G133*1000</f>
        <v>249.74588330961578</v>
      </c>
      <c r="E133" s="36">
        <f>+quantity!J133/население!H133*1000</f>
        <v>287.03319502074686</v>
      </c>
      <c r="F133" s="36">
        <f>+quantity!K133/население!I133*1000</f>
        <v>840.34679636286751</v>
      </c>
      <c r="G133" s="36">
        <f>+quantity!L133/население!J133*1000</f>
        <v>52.55803955288048</v>
      </c>
      <c r="H133" s="36">
        <f>+quantity!M133/население!K133*1000</f>
        <v>83.269420401008006</v>
      </c>
      <c r="I133" s="36">
        <f>+quantity!N133/население!L133*1000</f>
        <v>70.070183382386247</v>
      </c>
      <c r="J133" s="271">
        <f>+quantity!O133/население!M133*1000</f>
        <v>81.185382213484459</v>
      </c>
      <c r="K133" s="271">
        <f>+quantity!P133/население!N133*1000</f>
        <v>94.901683739550208</v>
      </c>
      <c r="L133" s="37">
        <f t="shared" si="20"/>
        <v>113.90144620305598</v>
      </c>
      <c r="M133" s="37">
        <f t="shared" si="26"/>
        <v>130.90704674645625</v>
      </c>
      <c r="N133" s="37">
        <f t="shared" si="27"/>
        <v>383.25642909266037</v>
      </c>
      <c r="O133" s="37">
        <f t="shared" si="28"/>
        <v>23.970111680475547</v>
      </c>
      <c r="P133" s="37">
        <f t="shared" si="28"/>
        <v>37.976631616413478</v>
      </c>
      <c r="Q133" s="37">
        <f t="shared" si="28"/>
        <v>31.956863981909102</v>
      </c>
      <c r="R133" s="37">
        <f t="shared" si="21"/>
        <v>55.053741247072118</v>
      </c>
      <c r="S133" s="37">
        <f t="shared" si="22"/>
        <v>67.014927542194371</v>
      </c>
      <c r="T133" s="37">
        <f t="shared" si="23"/>
        <v>84.883102155391271</v>
      </c>
      <c r="U133" s="37">
        <f t="shared" si="24"/>
        <v>176.54329888432991</v>
      </c>
      <c r="V133" s="37">
        <f t="shared" si="25"/>
        <v>12.014630203923678</v>
      </c>
      <c r="W133" s="6"/>
    </row>
    <row r="134" spans="1:23" ht="13.5" thickBot="1">
      <c r="A134" s="35"/>
      <c r="B134" s="130" t="s">
        <v>166</v>
      </c>
      <c r="C134" s="36">
        <f>+quantity!H134/население!F134*1000</f>
        <v>219.39194741166804</v>
      </c>
      <c r="D134" s="36">
        <f>+quantity!I134/население!G134*1000</f>
        <v>249.9077604230722</v>
      </c>
      <c r="E134" s="36">
        <f>+quantity!J134/население!H134*1000</f>
        <v>287.98299362260849</v>
      </c>
      <c r="F134" s="36">
        <f>+quantity!K134/население!I134*1000</f>
        <v>276.29573170731709</v>
      </c>
      <c r="G134" s="36">
        <f>+quantity!L134/население!J134*1000</f>
        <v>278.84491427098106</v>
      </c>
      <c r="H134" s="36">
        <f>+quantity!M134/население!K134*1000</f>
        <v>288.15104166666669</v>
      </c>
      <c r="I134" s="36">
        <f>+quantity!N134/население!L134*1000</f>
        <v>289.88925995191022</v>
      </c>
      <c r="J134" s="271">
        <f>+quantity!O134/население!M134*1000</f>
        <v>306.46210975106578</v>
      </c>
      <c r="K134" s="271">
        <f>+quantity!P134/население!N134*1000</f>
        <v>308.51855010660978</v>
      </c>
      <c r="L134" s="37">
        <f t="shared" si="20"/>
        <v>113.9092675786063</v>
      </c>
      <c r="M134" s="37">
        <f t="shared" si="26"/>
        <v>131.26415851637248</v>
      </c>
      <c r="N134" s="37">
        <f t="shared" si="27"/>
        <v>125.9370432538595</v>
      </c>
      <c r="O134" s="37">
        <f t="shared" si="28"/>
        <v>127.09897403287789</v>
      </c>
      <c r="P134" s="37">
        <f t="shared" si="28"/>
        <v>131.340755696005</v>
      </c>
      <c r="Q134" s="37">
        <f t="shared" si="28"/>
        <v>132.13304470467219</v>
      </c>
      <c r="R134" s="37">
        <f t="shared" si="21"/>
        <v>55.08564266500089</v>
      </c>
      <c r="S134" s="37">
        <f t="shared" si="22"/>
        <v>67.058364426459534</v>
      </c>
      <c r="T134" s="37">
        <f t="shared" si="23"/>
        <v>85.163982043667062</v>
      </c>
      <c r="U134" s="37">
        <f t="shared" si="24"/>
        <v>58.04527387310555</v>
      </c>
      <c r="V134" s="37">
        <f t="shared" si="25"/>
        <v>63.74321716927561</v>
      </c>
      <c r="W134" s="6"/>
    </row>
    <row r="135" spans="1:23" ht="13.5" thickBot="1">
      <c r="A135" s="35"/>
      <c r="B135" s="130" t="s">
        <v>167</v>
      </c>
      <c r="C135" s="36">
        <f>+quantity!H135/население!F135*1000</f>
        <v>219.25133689839572</v>
      </c>
      <c r="D135" s="36">
        <f>+quantity!I135/население!G135*1000</f>
        <v>250.18368846436445</v>
      </c>
      <c r="E135" s="36">
        <f>+quantity!J135/население!H135*1000</f>
        <v>286.73163418290852</v>
      </c>
      <c r="F135" s="36">
        <f>+quantity!K135/население!I135*1000</f>
        <v>375.43319214478242</v>
      </c>
      <c r="G135" s="36">
        <f>+quantity!L135/население!J135*1000</f>
        <v>509.30693069306932</v>
      </c>
      <c r="H135" s="36">
        <f>+quantity!M135/население!K135*1000</f>
        <v>544.97568881685572</v>
      </c>
      <c r="I135" s="36">
        <f>+quantity!N135/население!L135*1000</f>
        <v>554.01349072512642</v>
      </c>
      <c r="J135" s="271">
        <f>+quantity!O135/население!M135*1000</f>
        <v>584.11018801923922</v>
      </c>
      <c r="K135" s="271">
        <f>+quantity!P135/население!N135*1000</f>
        <v>316.0137994480221</v>
      </c>
      <c r="L135" s="37">
        <f t="shared" si="20"/>
        <v>114.10817010447842</v>
      </c>
      <c r="M135" s="37">
        <f t="shared" si="26"/>
        <v>130.77759900537535</v>
      </c>
      <c r="N135" s="37">
        <f t="shared" si="27"/>
        <v>171.23416324652271</v>
      </c>
      <c r="O135" s="37">
        <f t="shared" si="28"/>
        <v>232.29364887708286</v>
      </c>
      <c r="P135" s="37">
        <f t="shared" si="28"/>
        <v>248.56208246037079</v>
      </c>
      <c r="Q135" s="37">
        <f t="shared" si="28"/>
        <v>252.68420186731376</v>
      </c>
      <c r="R135" s="37">
        <f t="shared" si="21"/>
        <v>55.050337720674349</v>
      </c>
      <c r="S135" s="37">
        <f t="shared" si="22"/>
        <v>67.13240487689265</v>
      </c>
      <c r="T135" s="37">
        <f t="shared" si="23"/>
        <v>84.793922855406663</v>
      </c>
      <c r="U135" s="37">
        <f t="shared" si="24"/>
        <v>78.872454251963532</v>
      </c>
      <c r="V135" s="37">
        <f t="shared" si="25"/>
        <v>116.42623059438773</v>
      </c>
      <c r="W135" s="6"/>
    </row>
    <row r="136" spans="1:23" ht="13.5" thickBot="1">
      <c r="A136" s="35"/>
      <c r="B136" s="130" t="s">
        <v>168</v>
      </c>
      <c r="C136" s="36">
        <f>+quantity!H136/население!F136*1000</f>
        <v>219.30587133877225</v>
      </c>
      <c r="D136" s="36">
        <f>+quantity!I136/население!G136*1000</f>
        <v>250.60696943730366</v>
      </c>
      <c r="E136" s="36">
        <f>+quantity!J136/население!H136*1000</f>
        <v>288.35376215786238</v>
      </c>
      <c r="F136" s="36">
        <f>+quantity!K136/население!I136*1000</f>
        <v>207.30188955617402</v>
      </c>
      <c r="G136" s="36">
        <f>+quantity!L136/население!J136*1000</f>
        <v>209.44992947813824</v>
      </c>
      <c r="H136" s="36">
        <f>+quantity!M136/население!K136*1000</f>
        <v>189.35872727959793</v>
      </c>
      <c r="I136" s="36">
        <f>+quantity!N136/население!L136*1000</f>
        <v>160.42940394242805</v>
      </c>
      <c r="J136" s="271">
        <f>+quantity!O136/население!M136*1000</f>
        <v>82.376086783121963</v>
      </c>
      <c r="K136" s="271">
        <f>+quantity!P136/население!N136*1000</f>
        <v>109.28525445137106</v>
      </c>
      <c r="L136" s="37">
        <f t="shared" si="20"/>
        <v>114.27280442035183</v>
      </c>
      <c r="M136" s="37">
        <f t="shared" si="26"/>
        <v>131.48474338492676</v>
      </c>
      <c r="N136" s="37">
        <f t="shared" si="27"/>
        <v>94.526374643178116</v>
      </c>
      <c r="O136" s="37">
        <f t="shared" si="28"/>
        <v>95.505846788110361</v>
      </c>
      <c r="P136" s="37">
        <f t="shared" si="28"/>
        <v>86.344577153197349</v>
      </c>
      <c r="Q136" s="37">
        <f t="shared" si="28"/>
        <v>73.153264416986403</v>
      </c>
      <c r="R136" s="37">
        <f t="shared" si="21"/>
        <v>55.064030405073019</v>
      </c>
      <c r="S136" s="37">
        <f t="shared" si="22"/>
        <v>67.245984902139128</v>
      </c>
      <c r="T136" s="37">
        <f t="shared" si="23"/>
        <v>85.273627840738328</v>
      </c>
      <c r="U136" s="37">
        <f t="shared" si="24"/>
        <v>43.550781184151518</v>
      </c>
      <c r="V136" s="37">
        <f t="shared" si="25"/>
        <v>47.879705375726999</v>
      </c>
      <c r="W136" s="6"/>
    </row>
    <row r="137" spans="1:23" ht="13.5" thickBot="1">
      <c r="A137" s="35"/>
      <c r="B137" s="130" t="s">
        <v>169</v>
      </c>
      <c r="C137" s="36">
        <f>+quantity!H137/население!F137*1000</f>
        <v>219.42615239887112</v>
      </c>
      <c r="D137" s="36">
        <f>+quantity!I137/население!G137*1000</f>
        <v>248.62155388471177</v>
      </c>
      <c r="E137" s="36">
        <f>+quantity!J137/население!H137*1000</f>
        <v>285.60371517027863</v>
      </c>
      <c r="F137" s="36">
        <f>+quantity!K137/население!I137*1000</f>
        <v>140.24874305371793</v>
      </c>
      <c r="G137" s="36">
        <f>+quantity!L137/население!J137*1000</f>
        <v>155.90677739083847</v>
      </c>
      <c r="H137" s="36">
        <f>+quantity!M137/население!K137*1000</f>
        <v>155.49668874172184</v>
      </c>
      <c r="I137" s="36">
        <f>+quantity!N137/население!L137*1000</f>
        <v>161.12034307156259</v>
      </c>
      <c r="J137" s="271">
        <f>+quantity!O137/население!M137*1000</f>
        <v>145.62672556598562</v>
      </c>
      <c r="K137" s="271">
        <f>+quantity!P137/население!N137*1000</f>
        <v>169.42857142857142</v>
      </c>
      <c r="L137" s="37">
        <f t="shared" si="20"/>
        <v>113.30534267071752</v>
      </c>
      <c r="M137" s="37">
        <f t="shared" si="26"/>
        <v>130.15937801758037</v>
      </c>
      <c r="N137" s="37">
        <f t="shared" si="27"/>
        <v>63.916147423838012</v>
      </c>
      <c r="O137" s="37">
        <f t="shared" si="28"/>
        <v>71.052049031709018</v>
      </c>
      <c r="P137" s="37">
        <f t="shared" si="28"/>
        <v>70.865157613054791</v>
      </c>
      <c r="Q137" s="37">
        <f t="shared" si="28"/>
        <v>73.428049168304838</v>
      </c>
      <c r="R137" s="37">
        <f t="shared" si="21"/>
        <v>55.09423096427377</v>
      </c>
      <c r="S137" s="37">
        <f t="shared" si="22"/>
        <v>66.713233460414088</v>
      </c>
      <c r="T137" s="37">
        <f t="shared" si="23"/>
        <v>84.460368177993303</v>
      </c>
      <c r="U137" s="37">
        <f t="shared" si="24"/>
        <v>29.463997328541708</v>
      </c>
      <c r="V137" s="37">
        <f t="shared" si="25"/>
        <v>35.639881026226618</v>
      </c>
      <c r="W137" s="6"/>
    </row>
    <row r="138" spans="1:23" ht="13.5" thickBot="1">
      <c r="A138" s="35"/>
      <c r="B138" s="130" t="s">
        <v>161</v>
      </c>
      <c r="C138" s="36">
        <f>+quantity!H138/население!F138*1000</f>
        <v>219.30801566485829</v>
      </c>
      <c r="D138" s="36">
        <f>+quantity!I138/население!G138*1000</f>
        <v>250.56939103162452</v>
      </c>
      <c r="E138" s="36">
        <f>+quantity!J138/население!H138*1000</f>
        <v>288.3051552630584</v>
      </c>
      <c r="F138" s="36">
        <f>+quantity!K138/население!I138*1000</f>
        <v>330.4696339194968</v>
      </c>
      <c r="G138" s="36">
        <f>+quantity!L138/население!J138*1000</f>
        <v>382.57384130443245</v>
      </c>
      <c r="H138" s="36">
        <f>+quantity!M138/население!K138*1000</f>
        <v>364.96119119277682</v>
      </c>
      <c r="I138" s="36">
        <f>+quantity!N138/население!L138*1000</f>
        <v>352.77483914181909</v>
      </c>
      <c r="J138" s="271">
        <f>+quantity!O138/население!M138*1000</f>
        <v>405.65193222842146</v>
      </c>
      <c r="K138" s="271">
        <f>+quantity!P138/население!N138*1000</f>
        <v>392.54911289317317</v>
      </c>
      <c r="L138" s="37">
        <f t="shared" si="20"/>
        <v>114.25455210654005</v>
      </c>
      <c r="M138" s="37">
        <f t="shared" si="26"/>
        <v>131.46129401108624</v>
      </c>
      <c r="N138" s="37">
        <f t="shared" si="27"/>
        <v>150.68743972610343</v>
      </c>
      <c r="O138" s="37">
        <f t="shared" si="28"/>
        <v>174.44589982022063</v>
      </c>
      <c r="P138" s="37">
        <f t="shared" si="28"/>
        <v>166.4148891623289</v>
      </c>
      <c r="Q138" s="37">
        <f t="shared" si="28"/>
        <v>160.85816018732388</v>
      </c>
      <c r="R138" s="37">
        <f t="shared" si="21"/>
        <v>55.064568809430725</v>
      </c>
      <c r="S138" s="37">
        <f t="shared" si="22"/>
        <v>67.235901396055397</v>
      </c>
      <c r="T138" s="37">
        <f t="shared" si="23"/>
        <v>85.259253531116045</v>
      </c>
      <c r="U138" s="37">
        <f t="shared" si="24"/>
        <v>69.426336371790313</v>
      </c>
      <c r="V138" s="37">
        <f t="shared" si="25"/>
        <v>87.455378246037043</v>
      </c>
      <c r="W138" s="6"/>
    </row>
    <row r="139" spans="1:23" ht="13.5" thickBot="1">
      <c r="A139" s="35"/>
      <c r="B139" s="130" t="s">
        <v>170</v>
      </c>
      <c r="C139" s="36">
        <f>+quantity!H139/население!F139*1000</f>
        <v>219.32681867535285</v>
      </c>
      <c r="D139" s="36">
        <f>+quantity!I139/население!G139*1000</f>
        <v>248.97847997820756</v>
      </c>
      <c r="E139" s="36">
        <f>+quantity!J139/население!H139*1000</f>
        <v>286.43356643356645</v>
      </c>
      <c r="F139" s="36">
        <f>+quantity!K139/население!I139*1000</f>
        <v>280.48082427017744</v>
      </c>
      <c r="G139" s="36">
        <f>+quantity!L139/население!J139*1000</f>
        <v>271.37437992413186</v>
      </c>
      <c r="H139" s="36">
        <f>+quantity!M139/население!K139*1000</f>
        <v>273.28827505142522</v>
      </c>
      <c r="I139" s="36">
        <f>+quantity!N139/население!L139*1000</f>
        <v>256.27199522815386</v>
      </c>
      <c r="J139" s="271">
        <f>+quantity!O139/население!M139*1000</f>
        <v>263.802423112768</v>
      </c>
      <c r="K139" s="271">
        <f>+quantity!P139/население!N139*1000</f>
        <v>278.07550175215033</v>
      </c>
      <c r="L139" s="37">
        <f t="shared" si="20"/>
        <v>113.51939606927188</v>
      </c>
      <c r="M139" s="37">
        <f t="shared" si="26"/>
        <v>130.59669043827461</v>
      </c>
      <c r="N139" s="37">
        <f t="shared" si="27"/>
        <v>127.88259364001655</v>
      </c>
      <c r="O139" s="37">
        <f t="shared" si="28"/>
        <v>123.73059599511163</v>
      </c>
      <c r="P139" s="37">
        <f t="shared" si="28"/>
        <v>124.60321847641715</v>
      </c>
      <c r="Q139" s="37">
        <f t="shared" si="28"/>
        <v>116.84480574511373</v>
      </c>
      <c r="R139" s="37">
        <f t="shared" si="21"/>
        <v>55.069289930371355</v>
      </c>
      <c r="S139" s="37">
        <f t="shared" si="22"/>
        <v>66.809008317547111</v>
      </c>
      <c r="T139" s="37">
        <f t="shared" si="23"/>
        <v>84.70577655158003</v>
      </c>
      <c r="U139" s="37">
        <f t="shared" si="24"/>
        <v>58.924494273994185</v>
      </c>
      <c r="V139" s="37">
        <f t="shared" si="25"/>
        <v>62.035472581260734</v>
      </c>
      <c r="W139" s="6"/>
    </row>
    <row r="140" spans="1:23" ht="13.5" thickBot="1">
      <c r="A140" s="35"/>
      <c r="B140" s="130" t="s">
        <v>171</v>
      </c>
      <c r="C140" s="36">
        <f>+quantity!H140/население!F140*1000</f>
        <v>219.40364931019138</v>
      </c>
      <c r="D140" s="36">
        <f>+quantity!I140/население!G140*1000</f>
        <v>249.65067536096879</v>
      </c>
      <c r="E140" s="36">
        <f>+quantity!J140/население!H140*1000</f>
        <v>290.11764705882354</v>
      </c>
      <c r="F140" s="36">
        <f>+quantity!K140/население!I140*1000</f>
        <v>155.40859707132734</v>
      </c>
      <c r="G140" s="36">
        <f>+quantity!L140/население!J140*1000</f>
        <v>312.51489868891537</v>
      </c>
      <c r="H140" s="36">
        <f>+quantity!M140/население!K140*1000</f>
        <v>292.04599904168663</v>
      </c>
      <c r="I140" s="36">
        <f>+quantity!N140/население!L140*1000</f>
        <v>192.84077054376982</v>
      </c>
      <c r="J140" s="271">
        <f>+quantity!O140/население!M140*1000</f>
        <v>219.68805031446541</v>
      </c>
      <c r="K140" s="271">
        <f>+quantity!P140/население!N140*1000</f>
        <v>400.93100755011716</v>
      </c>
      <c r="L140" s="37">
        <f t="shared" si="20"/>
        <v>113.78601775580057</v>
      </c>
      <c r="M140" s="37">
        <f t="shared" si="26"/>
        <v>132.23009187447798</v>
      </c>
      <c r="N140" s="37">
        <f t="shared" si="27"/>
        <v>70.83227537916278</v>
      </c>
      <c r="O140" s="37">
        <f t="shared" si="28"/>
        <v>142.43833212048537</v>
      </c>
      <c r="P140" s="37">
        <f t="shared" si="28"/>
        <v>133.10899794050098</v>
      </c>
      <c r="Q140" s="37">
        <f t="shared" si="28"/>
        <v>87.893146331004218</v>
      </c>
      <c r="R140" s="37">
        <f t="shared" si="21"/>
        <v>55.088580815685837</v>
      </c>
      <c r="S140" s="37">
        <f t="shared" si="22"/>
        <v>66.989380159008434</v>
      </c>
      <c r="T140" s="37">
        <f t="shared" si="23"/>
        <v>85.795253997001595</v>
      </c>
      <c r="U140" s="37">
        <f t="shared" si="24"/>
        <v>32.648837980588361</v>
      </c>
      <c r="V140" s="37">
        <f t="shared" si="25"/>
        <v>71.440087432983574</v>
      </c>
      <c r="W140" s="6"/>
    </row>
    <row r="141" spans="1:23" ht="13.5" thickBot="1">
      <c r="A141" s="56"/>
      <c r="B141" s="131" t="s">
        <v>172</v>
      </c>
      <c r="C141" s="57">
        <f>+quantity!H141/население!F141*1000</f>
        <v>677.29947245058111</v>
      </c>
      <c r="D141" s="57">
        <f>+quantity!I141/население!G141*1000</f>
        <v>517.62098505746292</v>
      </c>
      <c r="E141" s="57">
        <f>+quantity!J141/население!H141*1000</f>
        <v>385.08296610231628</v>
      </c>
      <c r="F141" s="57">
        <f>+quantity!K141/население!I141*1000</f>
        <v>415.31733356992873</v>
      </c>
      <c r="G141" s="57">
        <f>+quantity!L141/население!J141*1000</f>
        <v>412.13356325442857</v>
      </c>
      <c r="H141" s="57">
        <f>+quantity!M141/население!K141*1000</f>
        <v>422.1474363855092</v>
      </c>
      <c r="I141" s="57">
        <f>+quantity!N141/население!L141*1000</f>
        <v>425.89296586839663</v>
      </c>
      <c r="J141" s="451">
        <f>+quantity!O141/население!M141*1000</f>
        <v>339.96492547438606</v>
      </c>
      <c r="K141" s="451">
        <f>+quantity!P141/население!N141*1000</f>
        <v>338.5907217422959</v>
      </c>
      <c r="L141" s="25">
        <f t="shared" ref="L141:L205" si="29">+D141/$C141*100</f>
        <v>76.424241581737078</v>
      </c>
      <c r="M141" s="25">
        <f t="shared" si="26"/>
        <v>56.855642410147269</v>
      </c>
      <c r="N141" s="25">
        <f t="shared" si="27"/>
        <v>61.319600924424492</v>
      </c>
      <c r="O141" s="25">
        <f t="shared" si="28"/>
        <v>60.849532594977731</v>
      </c>
      <c r="P141" s="25">
        <f t="shared" si="28"/>
        <v>62.328032658597856</v>
      </c>
      <c r="Q141" s="25">
        <f t="shared" si="28"/>
        <v>62.881042019336839</v>
      </c>
      <c r="R141" s="25">
        <f t="shared" ref="R141:R205" si="30">+C141/C$3*100</f>
        <v>170.05855117644157</v>
      </c>
      <c r="S141" s="25">
        <f t="shared" ref="S141:S205" si="31">+D141/D$3*100</f>
        <v>138.89451288749061</v>
      </c>
      <c r="T141" s="25">
        <f t="shared" ref="T141:T205" si="32">+E141/E$3*100</f>
        <v>113.87894263449689</v>
      </c>
      <c r="U141" s="25">
        <f t="shared" ref="U141:U205" si="33">+F141/F$3*100</f>
        <v>87.251468643212576</v>
      </c>
      <c r="V141" s="25">
        <f t="shared" ref="V141:V205" si="34">+G141/G$3*100</f>
        <v>94.212653273441376</v>
      </c>
      <c r="W141" s="26"/>
    </row>
    <row r="142" spans="1:23" ht="13.5" thickBot="1">
      <c r="A142" s="60"/>
      <c r="B142" s="133" t="s">
        <v>173</v>
      </c>
      <c r="C142" s="89">
        <f>+quantity!H142/население!F142*1000</f>
        <v>668.89738687061833</v>
      </c>
      <c r="D142" s="89">
        <f>+quantity!I142/население!G142*1000</f>
        <v>308.75576036866357</v>
      </c>
      <c r="E142" s="89">
        <f>+quantity!J142/население!H142*1000</f>
        <v>193.05602146930559</v>
      </c>
      <c r="F142" s="89">
        <f>+quantity!K142/население!I142*1000</f>
        <v>207.6949267960504</v>
      </c>
      <c r="G142" s="89">
        <f>+quantity!L142/население!J142*1000</f>
        <v>116.13797885248744</v>
      </c>
      <c r="H142" s="89">
        <f>+quantity!M142/население!K142*1000</f>
        <v>122.02013067278827</v>
      </c>
      <c r="I142" s="89">
        <f>+quantity!N142/население!L142*1000</f>
        <v>123.13729729729731</v>
      </c>
      <c r="J142" s="453">
        <f>+quantity!O142/население!M142*1000</f>
        <v>110.91662085394907</v>
      </c>
      <c r="K142" s="453">
        <f>+quantity!P142/население!N142*1000</f>
        <v>362.97149776453057</v>
      </c>
      <c r="L142" s="37">
        <f t="shared" si="29"/>
        <v>46.158912626815919</v>
      </c>
      <c r="M142" s="37">
        <f t="shared" si="26"/>
        <v>28.861829222042918</v>
      </c>
      <c r="N142" s="37">
        <f t="shared" si="27"/>
        <v>31.050342081277087</v>
      </c>
      <c r="O142" s="37">
        <f t="shared" si="28"/>
        <v>17.362600173373295</v>
      </c>
      <c r="P142" s="37">
        <f t="shared" si="28"/>
        <v>18.241980469328706</v>
      </c>
      <c r="Q142" s="37">
        <f t="shared" si="28"/>
        <v>18.408996613574029</v>
      </c>
      <c r="R142" s="37">
        <f t="shared" si="30"/>
        <v>167.94892824196751</v>
      </c>
      <c r="S142" s="37">
        <f t="shared" si="31"/>
        <v>82.84919308835893</v>
      </c>
      <c r="T142" s="37">
        <f t="shared" si="32"/>
        <v>57.091633568403147</v>
      </c>
      <c r="U142" s="37">
        <f t="shared" si="33"/>
        <v>43.633351964706037</v>
      </c>
      <c r="V142" s="37">
        <f t="shared" si="34"/>
        <v>26.54883782603477</v>
      </c>
      <c r="W142" s="6"/>
    </row>
    <row r="143" spans="1:23" ht="13.5" thickBot="1">
      <c r="A143" s="60"/>
      <c r="B143" s="130" t="s">
        <v>174</v>
      </c>
      <c r="C143" s="36">
        <f>+quantity!H143/население!F143*1000</f>
        <v>483.32606800348736</v>
      </c>
      <c r="D143" s="36">
        <f>+quantity!I143/население!G143*1000</f>
        <v>341.58471798349723</v>
      </c>
      <c r="E143" s="36">
        <f>+quantity!J143/население!H143*1000</f>
        <v>348.71441689623504</v>
      </c>
      <c r="F143" s="36">
        <f>+quantity!K143/население!I143*1000</f>
        <v>312.44905089088155</v>
      </c>
      <c r="G143" s="36">
        <f>+quantity!L143/население!J143*1000</f>
        <v>170.72591184507544</v>
      </c>
      <c r="H143" s="36">
        <f>+quantity!M143/население!K143*1000</f>
        <v>146.54545454545453</v>
      </c>
      <c r="I143" s="36">
        <f>+quantity!N143/население!L143*1000</f>
        <v>244.57693269952463</v>
      </c>
      <c r="J143" s="271">
        <f>+quantity!O143/население!M143*1000</f>
        <v>182.17345631565462</v>
      </c>
      <c r="K143" s="271">
        <f>+quantity!P143/население!N143*1000</f>
        <v>306.96615505706416</v>
      </c>
      <c r="L143" s="37">
        <f t="shared" si="29"/>
        <v>70.673762620441266</v>
      </c>
      <c r="M143" s="37">
        <f t="shared" si="26"/>
        <v>72.148894914089126</v>
      </c>
      <c r="N143" s="37">
        <f t="shared" si="27"/>
        <v>64.645602953206975</v>
      </c>
      <c r="O143" s="37">
        <f t="shared" si="28"/>
        <v>35.323133418047625</v>
      </c>
      <c r="P143" s="37">
        <f t="shared" si="28"/>
        <v>30.32020498103925</v>
      </c>
      <c r="Q143" s="37">
        <f t="shared" si="28"/>
        <v>50.602884655035808</v>
      </c>
      <c r="R143" s="37">
        <f t="shared" si="30"/>
        <v>121.35507882958902</v>
      </c>
      <c r="S143" s="37">
        <f t="shared" si="31"/>
        <v>91.65826808366694</v>
      </c>
      <c r="T143" s="37">
        <f t="shared" si="32"/>
        <v>103.12382674178617</v>
      </c>
      <c r="U143" s="37">
        <f t="shared" si="33"/>
        <v>65.640502726133192</v>
      </c>
      <c r="V143" s="37">
        <f t="shared" si="34"/>
        <v>39.027496354434263</v>
      </c>
      <c r="W143" s="6"/>
    </row>
    <row r="144" spans="1:23" ht="13.5" thickBot="1">
      <c r="A144" s="91"/>
      <c r="B144" s="133" t="s">
        <v>175</v>
      </c>
      <c r="C144" s="89">
        <f>+quantity!H144/население!F144*1000</f>
        <v>635.1139041633935</v>
      </c>
      <c r="D144" s="89">
        <f>+quantity!I144/население!G144*1000</f>
        <v>356.50270946227596</v>
      </c>
      <c r="E144" s="89">
        <f>+quantity!J144/население!H144*1000</f>
        <v>394.11206077872748</v>
      </c>
      <c r="F144" s="89">
        <f>+quantity!K144/население!I144*1000</f>
        <v>411.91598799828552</v>
      </c>
      <c r="G144" s="89">
        <f>+quantity!L144/население!J144*1000</f>
        <v>323.6446766819073</v>
      </c>
      <c r="H144" s="89">
        <f>+quantity!M144/население!K144*1000</f>
        <v>211.87093932386301</v>
      </c>
      <c r="I144" s="89">
        <f>+quantity!N144/население!L144*1000</f>
        <v>120.96182168347117</v>
      </c>
      <c r="J144" s="453">
        <f>+quantity!O144/население!M144*1000</f>
        <v>76.114591730968556</v>
      </c>
      <c r="K144" s="453">
        <f>+quantity!P144/население!N144*1000</f>
        <v>172.33294255568583</v>
      </c>
      <c r="L144" s="37">
        <f t="shared" si="29"/>
        <v>56.132090184969364</v>
      </c>
      <c r="M144" s="37">
        <f t="shared" si="26"/>
        <v>62.053760466458897</v>
      </c>
      <c r="N144" s="37">
        <f t="shared" si="27"/>
        <v>64.857025692247063</v>
      </c>
      <c r="O144" s="37">
        <f t="shared" si="28"/>
        <v>50.95852485047223</v>
      </c>
      <c r="P144" s="37">
        <f t="shared" si="28"/>
        <v>33.359518337572993</v>
      </c>
      <c r="Q144" s="37">
        <f t="shared" si="28"/>
        <v>19.045689425239186</v>
      </c>
      <c r="R144" s="37">
        <f t="shared" si="30"/>
        <v>159.4664616868142</v>
      </c>
      <c r="S144" s="37">
        <f t="shared" si="31"/>
        <v>95.661249453277918</v>
      </c>
      <c r="T144" s="37">
        <f t="shared" si="32"/>
        <v>116.54907828111823</v>
      </c>
      <c r="U144" s="37">
        <f t="shared" si="33"/>
        <v>86.536900835656823</v>
      </c>
      <c r="V144" s="37">
        <f t="shared" si="34"/>
        <v>73.984325535758046</v>
      </c>
      <c r="W144" s="6"/>
    </row>
    <row r="145" spans="1:23" ht="13.5" thickBot="1">
      <c r="A145" s="35"/>
      <c r="B145" s="130" t="s">
        <v>176</v>
      </c>
      <c r="C145" s="36">
        <f>+quantity!H145/население!F145*1000</f>
        <v>1040.637277350623</v>
      </c>
      <c r="D145" s="36">
        <f>+quantity!I145/население!G145*1000</f>
        <v>1014.0668420923198</v>
      </c>
      <c r="E145" s="36">
        <f>+quantity!J145/население!H145*1000</f>
        <v>564.91245400439584</v>
      </c>
      <c r="F145" s="36">
        <f>+quantity!K145/население!I145*1000</f>
        <v>475.17941841118477</v>
      </c>
      <c r="G145" s="36">
        <f>+quantity!L145/население!J145*1000</f>
        <v>521.80548952886124</v>
      </c>
      <c r="H145" s="36">
        <f>+quantity!M145/население!K145*1000</f>
        <v>671.9096592054849</v>
      </c>
      <c r="I145" s="36">
        <f>+quantity!N145/население!L145*1000</f>
        <v>370.77804031387649</v>
      </c>
      <c r="J145" s="271">
        <f>+quantity!O145/население!M145*1000</f>
        <v>469.59409604934638</v>
      </c>
      <c r="K145" s="271">
        <f>+quantity!P145/население!N145*1000</f>
        <v>161.1848640009471</v>
      </c>
      <c r="L145" s="37">
        <f t="shared" si="29"/>
        <v>97.44671502389869</v>
      </c>
      <c r="M145" s="37">
        <f t="shared" si="26"/>
        <v>54.285241005647663</v>
      </c>
      <c r="N145" s="37">
        <f t="shared" si="27"/>
        <v>45.662348327647123</v>
      </c>
      <c r="O145" s="37">
        <f t="shared" si="28"/>
        <v>50.142878876810485</v>
      </c>
      <c r="P145" s="37">
        <f t="shared" si="28"/>
        <v>64.567133412336688</v>
      </c>
      <c r="Q145" s="37">
        <f t="shared" si="28"/>
        <v>35.629901828795418</v>
      </c>
      <c r="R145" s="37">
        <f t="shared" si="30"/>
        <v>261.28658722579507</v>
      </c>
      <c r="S145" s="37">
        <f t="shared" si="31"/>
        <v>272.1070515565217</v>
      </c>
      <c r="T145" s="37">
        <f t="shared" si="32"/>
        <v>167.05914986119274</v>
      </c>
      <c r="U145" s="37">
        <f t="shared" si="33"/>
        <v>99.82752650612079</v>
      </c>
      <c r="V145" s="37">
        <f t="shared" si="34"/>
        <v>119.28336841329241</v>
      </c>
      <c r="W145" s="6"/>
    </row>
    <row r="146" spans="1:23" ht="13.5" thickBot="1">
      <c r="A146" s="35"/>
      <c r="B146" s="130" t="s">
        <v>177</v>
      </c>
      <c r="C146" s="36">
        <f>+quantity!H146/население!F146*1000</f>
        <v>400.06957731779443</v>
      </c>
      <c r="D146" s="36">
        <f>+quantity!I146/население!G146*1000</f>
        <v>480.8581468466802</v>
      </c>
      <c r="E146" s="36">
        <f>+quantity!J146/население!H146*1000</f>
        <v>212.47199402539206</v>
      </c>
      <c r="F146" s="36">
        <f>+quantity!K146/население!I146*1000</f>
        <v>178.91194615816042</v>
      </c>
      <c r="G146" s="36">
        <f>+quantity!L146/население!J146*1000</f>
        <v>155.89495250512201</v>
      </c>
      <c r="H146" s="36">
        <f>+quantity!M146/население!K146*1000</f>
        <v>97.114317425083243</v>
      </c>
      <c r="I146" s="36">
        <f>+quantity!N146/население!L146*1000</f>
        <v>192.69120692901527</v>
      </c>
      <c r="J146" s="271">
        <f>+quantity!O146/население!M146*1000</f>
        <v>213.89567381316996</v>
      </c>
      <c r="K146" s="271">
        <f>+quantity!P146/население!N146*1000</f>
        <v>261.55870287165459</v>
      </c>
      <c r="L146" s="37">
        <f t="shared" si="29"/>
        <v>120.1936298357202</v>
      </c>
      <c r="M146" s="37">
        <f t="shared" si="26"/>
        <v>53.108760593564298</v>
      </c>
      <c r="N146" s="37">
        <f t="shared" si="27"/>
        <v>44.720207759272355</v>
      </c>
      <c r="O146" s="37">
        <f t="shared" si="28"/>
        <v>38.966960084867232</v>
      </c>
      <c r="P146" s="37">
        <f t="shared" si="28"/>
        <v>24.274356994643632</v>
      </c>
      <c r="Q146" s="37">
        <f t="shared" si="28"/>
        <v>48.164423853691687</v>
      </c>
      <c r="R146" s="37">
        <f t="shared" si="30"/>
        <v>100.45076876004751</v>
      </c>
      <c r="S146" s="37">
        <f t="shared" si="31"/>
        <v>129.02985002981794</v>
      </c>
      <c r="T146" s="37">
        <f t="shared" si="32"/>
        <v>62.833436295455115</v>
      </c>
      <c r="U146" s="37">
        <f t="shared" si="33"/>
        <v>37.586512284314502</v>
      </c>
      <c r="V146" s="37">
        <f t="shared" si="34"/>
        <v>35.63717788831859</v>
      </c>
      <c r="W146" s="6"/>
    </row>
    <row r="147" spans="1:23" ht="13.5" thickBot="1">
      <c r="A147" s="35"/>
      <c r="B147" s="130" t="s">
        <v>172</v>
      </c>
      <c r="C147" s="36">
        <f>+quantity!H147/население!F147*1000</f>
        <v>616.00244842589382</v>
      </c>
      <c r="D147" s="36">
        <f>+quantity!I147/население!G147*1000</f>
        <v>372.49593936112615</v>
      </c>
      <c r="E147" s="36">
        <f>+quantity!J147/население!H147*1000</f>
        <v>394.08061339335961</v>
      </c>
      <c r="F147" s="36">
        <f>+quantity!K147/население!I147*1000</f>
        <v>521.3034579911224</v>
      </c>
      <c r="G147" s="36">
        <f>+quantity!L147/население!J147*1000</f>
        <v>543.9166860184705</v>
      </c>
      <c r="H147" s="36">
        <f>+quantity!M147/население!K147*1000</f>
        <v>563.88435637851921</v>
      </c>
      <c r="I147" s="36">
        <f>+quantity!N147/население!L147*1000</f>
        <v>656.21968139069406</v>
      </c>
      <c r="J147" s="271">
        <f>+quantity!O147/население!M147*1000</f>
        <v>430.05932125193772</v>
      </c>
      <c r="K147" s="271">
        <f>+quantity!P147/население!N147*1000</f>
        <v>493.03128226594112</v>
      </c>
      <c r="L147" s="37">
        <f t="shared" si="29"/>
        <v>60.469879675476335</v>
      </c>
      <c r="M147" s="37">
        <f t="shared" si="26"/>
        <v>63.973871272813334</v>
      </c>
      <c r="N147" s="37">
        <f t="shared" si="27"/>
        <v>84.626848371015214</v>
      </c>
      <c r="O147" s="37">
        <f t="shared" si="28"/>
        <v>88.297812355839142</v>
      </c>
      <c r="P147" s="37">
        <f t="shared" si="28"/>
        <v>91.539304400403779</v>
      </c>
      <c r="Q147" s="37">
        <f t="shared" si="28"/>
        <v>106.52874563527624</v>
      </c>
      <c r="R147" s="37">
        <f t="shared" si="30"/>
        <v>154.66789531286943</v>
      </c>
      <c r="S147" s="37">
        <f t="shared" si="31"/>
        <v>99.952752194519846</v>
      </c>
      <c r="T147" s="37">
        <f t="shared" si="32"/>
        <v>116.53977848001158</v>
      </c>
      <c r="U147" s="37">
        <f t="shared" si="33"/>
        <v>109.51744278896629</v>
      </c>
      <c r="V147" s="37">
        <f t="shared" si="34"/>
        <v>124.33793002649077</v>
      </c>
      <c r="W147" s="6"/>
    </row>
    <row r="148" spans="1:23" ht="13.5" thickBot="1">
      <c r="A148" s="35"/>
      <c r="B148" s="130" t="s">
        <v>178</v>
      </c>
      <c r="C148" s="36">
        <f>+quantity!H148/население!F148*1000</f>
        <v>920.28565913916225</v>
      </c>
      <c r="D148" s="36">
        <f>+quantity!I148/население!G148*1000</f>
        <v>676.54075546719685</v>
      </c>
      <c r="E148" s="36">
        <f>+quantity!J148/население!H148*1000</f>
        <v>415.28800869460207</v>
      </c>
      <c r="F148" s="36">
        <f>+quantity!K148/население!I148*1000</f>
        <v>388.97502856210212</v>
      </c>
      <c r="G148" s="36">
        <f>+quantity!L148/население!J148*1000</f>
        <v>333.1951755294898</v>
      </c>
      <c r="H148" s="36">
        <f>+quantity!M148/население!K148*1000</f>
        <v>297.23453662655692</v>
      </c>
      <c r="I148" s="36">
        <f>+quantity!N148/население!L148*1000</f>
        <v>341.56456079619215</v>
      </c>
      <c r="J148" s="271">
        <f>+quantity!O148/население!M148*1000</f>
        <v>376.85052382413534</v>
      </c>
      <c r="K148" s="271">
        <f>+quantity!P148/население!N148*1000</f>
        <v>332.08329267751805</v>
      </c>
      <c r="L148" s="37">
        <f t="shared" si="29"/>
        <v>73.514212543530761</v>
      </c>
      <c r="M148" s="37">
        <f t="shared" si="26"/>
        <v>45.125989367590883</v>
      </c>
      <c r="N148" s="37">
        <f t="shared" si="27"/>
        <v>42.266770616196546</v>
      </c>
      <c r="O148" s="37">
        <f t="shared" si="28"/>
        <v>36.205625092665414</v>
      </c>
      <c r="P148" s="37">
        <f t="shared" si="28"/>
        <v>32.298073285700326</v>
      </c>
      <c r="Q148" s="37">
        <f t="shared" si="28"/>
        <v>37.115058504301004</v>
      </c>
      <c r="R148" s="37">
        <f t="shared" si="30"/>
        <v>231.06831206498782</v>
      </c>
      <c r="S148" s="37">
        <f t="shared" si="31"/>
        <v>181.53784601433711</v>
      </c>
      <c r="T148" s="37">
        <f t="shared" si="32"/>
        <v>122.81135101250216</v>
      </c>
      <c r="U148" s="37">
        <f t="shared" si="33"/>
        <v>81.717375520674167</v>
      </c>
      <c r="V148" s="37">
        <f t="shared" si="34"/>
        <v>76.167544561674205</v>
      </c>
      <c r="W148" s="6"/>
    </row>
    <row r="149" spans="1:23" ht="13.5" thickBot="1">
      <c r="A149" s="35"/>
      <c r="B149" s="130" t="s">
        <v>179</v>
      </c>
      <c r="C149" s="36">
        <f>+quantity!H149/население!F149*1000</f>
        <v>661.1195858179633</v>
      </c>
      <c r="D149" s="36">
        <f>+quantity!I149/население!G149*1000</f>
        <v>403.17880794701989</v>
      </c>
      <c r="E149" s="36">
        <f>+quantity!J149/население!H149*1000</f>
        <v>339.96171841769461</v>
      </c>
      <c r="F149" s="36">
        <f>+quantity!K149/население!I149*1000</f>
        <v>363.73855789304645</v>
      </c>
      <c r="G149" s="36">
        <f>+quantity!L149/население!J149*1000</f>
        <v>370.01672331013646</v>
      </c>
      <c r="H149" s="36">
        <f>+quantity!M149/население!K149*1000</f>
        <v>373.75054324206872</v>
      </c>
      <c r="I149" s="36">
        <f>+quantity!N149/население!L149*1000</f>
        <v>439.83745037494486</v>
      </c>
      <c r="J149" s="271">
        <f>+quantity!O149/население!M149*1000</f>
        <v>412.1083300743058</v>
      </c>
      <c r="K149" s="271">
        <f>+quantity!P149/население!N149*1000</f>
        <v>397.94761797245428</v>
      </c>
      <c r="L149" s="37">
        <f t="shared" si="29"/>
        <v>60.984248023478408</v>
      </c>
      <c r="M149" s="37">
        <f t="shared" si="26"/>
        <v>51.422121762900211</v>
      </c>
      <c r="N149" s="37">
        <f t="shared" si="27"/>
        <v>55.018572387779855</v>
      </c>
      <c r="O149" s="37">
        <f t="shared" si="28"/>
        <v>55.968198681080835</v>
      </c>
      <c r="P149" s="37">
        <f t="shared" si="28"/>
        <v>56.532970926833116</v>
      </c>
      <c r="Q149" s="37">
        <f t="shared" si="28"/>
        <v>66.529181680612382</v>
      </c>
      <c r="R149" s="37">
        <f t="shared" si="30"/>
        <v>165.99605269406925</v>
      </c>
      <c r="S149" s="37">
        <f t="shared" si="31"/>
        <v>108.18596183874534</v>
      </c>
      <c r="T149" s="37">
        <f t="shared" si="32"/>
        <v>100.53542856353511</v>
      </c>
      <c r="U149" s="37">
        <f t="shared" si="33"/>
        <v>76.41560034476349</v>
      </c>
      <c r="V149" s="37">
        <f t="shared" si="34"/>
        <v>84.584853956851788</v>
      </c>
      <c r="W149" s="6"/>
    </row>
    <row r="150" spans="1:23" ht="13.5" thickBot="1">
      <c r="A150" s="35"/>
      <c r="B150" s="130" t="s">
        <v>180</v>
      </c>
      <c r="C150" s="36">
        <f>+quantity!H150/население!F150*1000</f>
        <v>302.91262135922329</v>
      </c>
      <c r="D150" s="36">
        <f>+quantity!I150/население!G150*1000</f>
        <v>333.08955521574364</v>
      </c>
      <c r="E150" s="36">
        <f>+quantity!J150/население!H150*1000</f>
        <v>246.9827298793092</v>
      </c>
      <c r="F150" s="36">
        <f>+quantity!K150/население!I150*1000</f>
        <v>222.25933596098605</v>
      </c>
      <c r="G150" s="36">
        <f>+quantity!L150/население!J150*1000</f>
        <v>162.42871519624288</v>
      </c>
      <c r="H150" s="36">
        <f>+quantity!M150/население!K150*1000</f>
        <v>156.44877520638786</v>
      </c>
      <c r="I150" s="36">
        <f>+quantity!N150/население!L150*1000</f>
        <v>119.82428551893886</v>
      </c>
      <c r="J150" s="271">
        <f>+quantity!O150/население!M150*1000</f>
        <v>72.11049989685759</v>
      </c>
      <c r="K150" s="271">
        <f>+quantity!P150/население!N150*1000</f>
        <v>130.8999240279025</v>
      </c>
      <c r="L150" s="37">
        <f t="shared" si="29"/>
        <v>109.96225701032563</v>
      </c>
      <c r="M150" s="37">
        <f t="shared" si="26"/>
        <v>81.535965312720677</v>
      </c>
      <c r="N150" s="37">
        <f t="shared" si="27"/>
        <v>73.37407565378706</v>
      </c>
      <c r="O150" s="37">
        <f t="shared" si="28"/>
        <v>53.622300209016082</v>
      </c>
      <c r="P150" s="37">
        <f t="shared" si="28"/>
        <v>51.648153353390867</v>
      </c>
      <c r="Q150" s="37">
        <f t="shared" si="28"/>
        <v>39.55737630913687</v>
      </c>
      <c r="R150" s="37">
        <f t="shared" si="30"/>
        <v>76.056284725906323</v>
      </c>
      <c r="S150" s="37">
        <f t="shared" si="31"/>
        <v>89.378740149929698</v>
      </c>
      <c r="T150" s="37">
        <f t="shared" si="32"/>
        <v>73.039148971767816</v>
      </c>
      <c r="U150" s="37">
        <f t="shared" si="33"/>
        <v>46.693099263568378</v>
      </c>
      <c r="V150" s="37">
        <f t="shared" si="34"/>
        <v>37.130778929031457</v>
      </c>
      <c r="W150" s="6"/>
    </row>
    <row r="151" spans="1:23" ht="13.5" thickBot="1">
      <c r="A151" s="35"/>
      <c r="B151" s="130" t="s">
        <v>181</v>
      </c>
      <c r="C151" s="36">
        <f>+quantity!H151/население!F151*1000</f>
        <v>550.34396497811133</v>
      </c>
      <c r="D151" s="36">
        <f>+quantity!I151/население!G151*1000</f>
        <v>588.63512778684071</v>
      </c>
      <c r="E151" s="36">
        <f>+quantity!J151/население!H151*1000</f>
        <v>210.60653431295921</v>
      </c>
      <c r="F151" s="36">
        <f>+quantity!K151/население!I151*1000</f>
        <v>212.57449579666101</v>
      </c>
      <c r="G151" s="36">
        <f>+quantity!L151/население!J151*1000</f>
        <v>193.74450043996481</v>
      </c>
      <c r="H151" s="36">
        <f>+quantity!M151/население!K151*1000</f>
        <v>113.40958870771476</v>
      </c>
      <c r="I151" s="36">
        <f>+quantity!N151/население!L151*1000</f>
        <v>106.96327356853672</v>
      </c>
      <c r="J151" s="271">
        <f>+quantity!O151/население!M151*1000</f>
        <v>100.137845766974</v>
      </c>
      <c r="K151" s="271">
        <f>+quantity!P151/население!N151*1000</f>
        <v>93.070406435224385</v>
      </c>
      <c r="L151" s="37">
        <f t="shared" si="29"/>
        <v>106.95767833308616</v>
      </c>
      <c r="M151" s="37">
        <f t="shared" si="26"/>
        <v>38.268164587093381</v>
      </c>
      <c r="N151" s="37">
        <f t="shared" si="27"/>
        <v>38.62575213396147</v>
      </c>
      <c r="O151" s="37">
        <f t="shared" si="28"/>
        <v>35.204256386761791</v>
      </c>
      <c r="P151" s="37">
        <f t="shared" si="28"/>
        <v>20.607037766322261</v>
      </c>
      <c r="Q151" s="37">
        <f t="shared" si="28"/>
        <v>19.43571300410116</v>
      </c>
      <c r="R151" s="37">
        <f t="shared" si="30"/>
        <v>138.18215005284051</v>
      </c>
      <c r="S151" s="37">
        <f t="shared" si="31"/>
        <v>157.94991258583298</v>
      </c>
      <c r="T151" s="37">
        <f t="shared" si="32"/>
        <v>62.281771853557508</v>
      </c>
      <c r="U151" s="37">
        <f t="shared" si="33"/>
        <v>44.658470656453304</v>
      </c>
      <c r="V151" s="37">
        <f t="shared" si="34"/>
        <v>44.289485426640695</v>
      </c>
      <c r="W151" s="6"/>
    </row>
    <row r="152" spans="1:23" ht="13.5" thickBot="1">
      <c r="A152" s="35"/>
      <c r="B152" s="130" t="s">
        <v>182</v>
      </c>
      <c r="C152" s="36">
        <f>+quantity!H152/население!F152*1000</f>
        <v>580.12399023107275</v>
      </c>
      <c r="D152" s="36">
        <f>+quantity!I152/население!G152*1000</f>
        <v>540.95668240607677</v>
      </c>
      <c r="E152" s="36">
        <f>+quantity!J152/население!H152*1000</f>
        <v>516.25677365568993</v>
      </c>
      <c r="F152" s="36">
        <f>+quantity!K152/население!I152*1000</f>
        <v>132.37470924085432</v>
      </c>
      <c r="G152" s="36">
        <f>+quantity!L152/население!J152*1000</f>
        <v>125.08017960230916</v>
      </c>
      <c r="H152" s="36">
        <f>+quantity!M152/население!K152*1000</f>
        <v>95.533233596922429</v>
      </c>
      <c r="I152" s="36">
        <f>+quantity!N152/население!L152*1000</f>
        <v>102.6583932070542</v>
      </c>
      <c r="J152" s="271">
        <f>+quantity!O152/население!M152*1000</f>
        <v>161.97348066298346</v>
      </c>
      <c r="K152" s="271">
        <f>+quantity!P152/население!N152*1000</f>
        <v>278.34562933154484</v>
      </c>
      <c r="L152" s="37">
        <f t="shared" si="29"/>
        <v>93.248459211384272</v>
      </c>
      <c r="M152" s="37">
        <f t="shared" si="26"/>
        <v>88.990764448485663</v>
      </c>
      <c r="N152" s="37">
        <f t="shared" si="27"/>
        <v>22.818347710138195</v>
      </c>
      <c r="O152" s="37">
        <f t="shared" si="28"/>
        <v>21.56093899038509</v>
      </c>
      <c r="P152" s="37">
        <f t="shared" si="28"/>
        <v>16.467726762837373</v>
      </c>
      <c r="Q152" s="37">
        <f t="shared" si="28"/>
        <v>17.695939994855877</v>
      </c>
      <c r="R152" s="37">
        <f t="shared" si="30"/>
        <v>145.65941550853739</v>
      </c>
      <c r="S152" s="37">
        <f t="shared" si="31"/>
        <v>145.15623799078372</v>
      </c>
      <c r="T152" s="37">
        <f t="shared" si="32"/>
        <v>152.67041309790392</v>
      </c>
      <c r="U152" s="37">
        <f t="shared" si="33"/>
        <v>27.809789909811407</v>
      </c>
      <c r="V152" s="37">
        <f t="shared" si="34"/>
        <v>28.593001499800806</v>
      </c>
      <c r="W152" s="6"/>
    </row>
    <row r="153" spans="1:23" ht="13.5" thickBot="1">
      <c r="A153" s="35"/>
      <c r="B153" s="130" t="s">
        <v>360</v>
      </c>
      <c r="C153" s="36" t="e">
        <f>+quantity!H153/население!F153*1000</f>
        <v>#DIV/0!</v>
      </c>
      <c r="D153" s="36" t="e">
        <f>+quantity!I153/население!G153*1000</f>
        <v>#DIV/0!</v>
      </c>
      <c r="E153" s="36" t="e">
        <f>+quantity!J153/население!H153*1000</f>
        <v>#DIV/0!</v>
      </c>
      <c r="F153" s="36" t="e">
        <f>+quantity!K153/население!I153*1000</f>
        <v>#DIV/0!</v>
      </c>
      <c r="G153" s="36" t="e">
        <f>+quantity!L153/население!J153*1000</f>
        <v>#DIV/0!</v>
      </c>
      <c r="H153" s="36">
        <f>+quantity!M153/население!K153*1000</f>
        <v>488.29568788501024</v>
      </c>
      <c r="I153" s="36">
        <f>+quantity!N153/население!L153*1000</f>
        <v>242.48101531361439</v>
      </c>
      <c r="J153" s="271">
        <f>+quantity!O153/население!M153*1000</f>
        <v>243.69666244190961</v>
      </c>
      <c r="K153" s="271">
        <f>+quantity!P153/население!N153*1000</f>
        <v>229.20203735144312</v>
      </c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6"/>
    </row>
    <row r="154" spans="1:23" ht="13.5" thickBot="1">
      <c r="A154" s="56"/>
      <c r="B154" s="131" t="s">
        <v>183</v>
      </c>
      <c r="C154" s="57">
        <f>+quantity!H154/население!F154*1000</f>
        <v>1325.3685290578796</v>
      </c>
      <c r="D154" s="57">
        <f>+quantity!I154/население!G154*1000</f>
        <v>1382.7780370665903</v>
      </c>
      <c r="E154" s="57">
        <f>+quantity!J154/население!H154*1000</f>
        <v>1426.8226644192414</v>
      </c>
      <c r="F154" s="57">
        <f>+quantity!K154/население!I154*1000</f>
        <v>580.49093212222328</v>
      </c>
      <c r="G154" s="57">
        <f>+quantity!L154/население!J154*1000</f>
        <v>465.85648148148147</v>
      </c>
      <c r="H154" s="57">
        <f>+quantity!M154/население!K154*1000</f>
        <v>350.34854599690533</v>
      </c>
      <c r="I154" s="57">
        <f>+quantity!N154/население!L154*1000</f>
        <v>317.72233982386683</v>
      </c>
      <c r="J154" s="451">
        <f>+quantity!O154/население!M154*1000</f>
        <v>418.6693704511481</v>
      </c>
      <c r="K154" s="451">
        <f>+quantity!P154/население!N154*1000</f>
        <v>472.05602250165452</v>
      </c>
      <c r="L154" s="25">
        <f t="shared" si="29"/>
        <v>104.33158829035418</v>
      </c>
      <c r="M154" s="25">
        <f t="shared" si="26"/>
        <v>107.65478681114293</v>
      </c>
      <c r="N154" s="25">
        <f t="shared" si="27"/>
        <v>43.798454497396087</v>
      </c>
      <c r="O154" s="25">
        <f t="shared" si="28"/>
        <v>35.149203505882944</v>
      </c>
      <c r="P154" s="25"/>
      <c r="Q154" s="25"/>
      <c r="R154" s="25">
        <f t="shared" si="30"/>
        <v>332.77783461270894</v>
      </c>
      <c r="S154" s="25">
        <f t="shared" si="31"/>
        <v>371.04423397471641</v>
      </c>
      <c r="T154" s="25">
        <f t="shared" si="32"/>
        <v>421.94817910441316</v>
      </c>
      <c r="U154" s="25">
        <f t="shared" si="33"/>
        <v>121.95177582975469</v>
      </c>
      <c r="V154" s="25">
        <f t="shared" si="34"/>
        <v>106.49357169172163</v>
      </c>
      <c r="W154" s="26"/>
    </row>
    <row r="155" spans="1:23" ht="13.5" thickBot="1">
      <c r="A155" s="35"/>
      <c r="B155" s="130" t="s">
        <v>184</v>
      </c>
      <c r="C155" s="36">
        <f>+quantity!H155/население!F155*1000</f>
        <v>624.02537333157125</v>
      </c>
      <c r="D155" s="36">
        <f>+quantity!I155/население!G155*1000</f>
        <v>358.09634358676726</v>
      </c>
      <c r="E155" s="36">
        <f>+quantity!J155/население!H155*1000</f>
        <v>159.41813863737571</v>
      </c>
      <c r="F155" s="36">
        <f>+quantity!K155/население!I155*1000</f>
        <v>188.91573542736333</v>
      </c>
      <c r="G155" s="36">
        <f>+quantity!L155/население!J155*1000</f>
        <v>188.92458314211413</v>
      </c>
      <c r="H155" s="36">
        <f>+quantity!M155/население!K155*1000</f>
        <v>228.76119864071671</v>
      </c>
      <c r="I155" s="36">
        <f>+quantity!N155/население!L155*1000</f>
        <v>37.688311688311686</v>
      </c>
      <c r="J155" s="271">
        <f>+quantity!O155/население!M155*1000</f>
        <v>74.887158296249211</v>
      </c>
      <c r="K155" s="271">
        <f>+quantity!P155/население!N155*1000</f>
        <v>137.24626623376622</v>
      </c>
      <c r="L155" s="37">
        <f t="shared" si="29"/>
        <v>57.384901141911648</v>
      </c>
      <c r="M155" s="37">
        <f t="shared" si="26"/>
        <v>25.546739836277471</v>
      </c>
      <c r="N155" s="37">
        <f t="shared" si="27"/>
        <v>30.273726598451045</v>
      </c>
      <c r="O155" s="37">
        <f t="shared" si="28"/>
        <v>30.275144443803004</v>
      </c>
      <c r="P155" s="37"/>
      <c r="Q155" s="37"/>
      <c r="R155" s="37">
        <f t="shared" si="30"/>
        <v>156.68231735386172</v>
      </c>
      <c r="S155" s="37">
        <f t="shared" si="31"/>
        <v>96.088873220149608</v>
      </c>
      <c r="T155" s="37">
        <f t="shared" si="32"/>
        <v>47.144045992313195</v>
      </c>
      <c r="U155" s="37">
        <f t="shared" si="33"/>
        <v>39.688146950588788</v>
      </c>
      <c r="V155" s="37">
        <f t="shared" si="34"/>
        <v>43.1876649546479</v>
      </c>
      <c r="W155" s="6"/>
    </row>
    <row r="156" spans="1:23" ht="13.5" thickBot="1">
      <c r="A156" s="35"/>
      <c r="B156" s="130" t="s">
        <v>185</v>
      </c>
      <c r="C156" s="36">
        <f>+quantity!H156/население!F156*1000</f>
        <v>264.1889945260732</v>
      </c>
      <c r="D156" s="36">
        <f>+quantity!I156/население!G156*1000</f>
        <v>313.45454545454544</v>
      </c>
      <c r="E156" s="36">
        <f>+quantity!J156/население!H156*1000</f>
        <v>235.42600896860989</v>
      </c>
      <c r="F156" s="36">
        <f>+quantity!K156/население!I156*1000</f>
        <v>311.34969325153372</v>
      </c>
      <c r="G156" s="36">
        <f>+quantity!L156/население!J156*1000</f>
        <v>350</v>
      </c>
      <c r="H156" s="36">
        <f>+quantity!M156/население!K156*1000</f>
        <v>749.00624645088021</v>
      </c>
      <c r="I156" s="36">
        <f>+quantity!N156/население!L156*1000</f>
        <v>285.39841269841264</v>
      </c>
      <c r="J156" s="271">
        <f>+quantity!O156/население!M156*1000</f>
        <v>52.192845394736842</v>
      </c>
      <c r="K156" s="271">
        <f>+quantity!P156/население!N156*1000</f>
        <v>115.16020236087689</v>
      </c>
      <c r="L156" s="37">
        <f t="shared" si="29"/>
        <v>118.64784375929412</v>
      </c>
      <c r="M156" s="37">
        <f t="shared" si="26"/>
        <v>89.112723787354938</v>
      </c>
      <c r="N156" s="37">
        <f t="shared" si="27"/>
        <v>117.85112162225447</v>
      </c>
      <c r="O156" s="37">
        <f t="shared" si="28"/>
        <v>132.48091603053433</v>
      </c>
      <c r="P156" s="37"/>
      <c r="Q156" s="37"/>
      <c r="R156" s="37">
        <f t="shared" si="30"/>
        <v>66.333430739742667</v>
      </c>
      <c r="S156" s="37">
        <f t="shared" si="31"/>
        <v>84.110029655087615</v>
      </c>
      <c r="T156" s="37">
        <f t="shared" si="32"/>
        <v>69.621529202830175</v>
      </c>
      <c r="U156" s="37">
        <f t="shared" si="33"/>
        <v>65.409545429521643</v>
      </c>
      <c r="V156" s="37">
        <f t="shared" si="34"/>
        <v>80.009083427519556</v>
      </c>
      <c r="W156" s="6"/>
    </row>
    <row r="157" spans="1:23" ht="13.5" thickBot="1">
      <c r="A157" s="35"/>
      <c r="B157" s="130" t="s">
        <v>186</v>
      </c>
      <c r="C157" s="36">
        <f>+quantity!H157/население!F157*1000</f>
        <v>176.82468021068473</v>
      </c>
      <c r="D157" s="36">
        <f>+quantity!I157/население!G157*1000</f>
        <v>441.74454828660436</v>
      </c>
      <c r="E157" s="36">
        <f>+quantity!J157/население!H157*1000</f>
        <v>290.22082018927449</v>
      </c>
      <c r="F157" s="36">
        <f>+quantity!K157/население!I157*1000</f>
        <v>364.38529784537388</v>
      </c>
      <c r="G157" s="36">
        <f>+quantity!L157/население!J157*1000</f>
        <v>340.54742202418839</v>
      </c>
      <c r="H157" s="36">
        <f>+quantity!M157/население!K157*1000</f>
        <v>243.97590361445785</v>
      </c>
      <c r="I157" s="36">
        <f>+quantity!N157/население!L157*1000</f>
        <v>229.61493582263711</v>
      </c>
      <c r="J157" s="271">
        <f>+quantity!O157/население!M157*1000</f>
        <v>239.38480096501809</v>
      </c>
      <c r="K157" s="271">
        <f>+quantity!P157/население!N157*1000</f>
        <v>250.43147208121829</v>
      </c>
      <c r="L157" s="37">
        <f t="shared" si="29"/>
        <v>249.8206402863392</v>
      </c>
      <c r="M157" s="37">
        <f t="shared" ref="M157:M220" si="35">+E157/$C157*100</f>
        <v>164.12913618363649</v>
      </c>
      <c r="N157" s="37">
        <f t="shared" ref="N157:N220" si="36">+F157/$C157*100</f>
        <v>206.07151524957524</v>
      </c>
      <c r="O157" s="37">
        <f t="shared" ref="O157:O220" si="37">+G157/$C157*100</f>
        <v>192.59043568942397</v>
      </c>
      <c r="P157" s="37"/>
      <c r="Q157" s="37"/>
      <c r="R157" s="37">
        <f t="shared" si="30"/>
        <v>44.397714972472144</v>
      </c>
      <c r="S157" s="37">
        <f t="shared" si="31"/>
        <v>118.534401861936</v>
      </c>
      <c r="T157" s="37">
        <f t="shared" si="32"/>
        <v>85.825764946688537</v>
      </c>
      <c r="U157" s="37">
        <f t="shared" si="33"/>
        <v>76.551469970492249</v>
      </c>
      <c r="V157" s="37">
        <f t="shared" si="34"/>
        <v>77.848248856457147</v>
      </c>
      <c r="W157" s="6"/>
    </row>
    <row r="158" spans="1:23" ht="13.5" thickBot="1">
      <c r="A158" s="35"/>
      <c r="B158" s="130" t="s">
        <v>183</v>
      </c>
      <c r="C158" s="36">
        <f>+quantity!H158/население!F158*1000</f>
        <v>1586.348873755893</v>
      </c>
      <c r="D158" s="36">
        <f>+quantity!I158/население!G158*1000</f>
        <v>1596.9803516028956</v>
      </c>
      <c r="E158" s="36">
        <f>+quantity!J158/население!H158*1000</f>
        <v>1804.5274808042345</v>
      </c>
      <c r="F158" s="36">
        <f>+quantity!K158/население!I158*1000</f>
        <v>679.50373679419056</v>
      </c>
      <c r="G158" s="36">
        <f>+quantity!L158/население!J158*1000</f>
        <v>525.19390239977679</v>
      </c>
      <c r="H158" s="36">
        <f>+quantity!M158/население!K158*1000</f>
        <v>373.046619945153</v>
      </c>
      <c r="I158" s="36">
        <f>+quantity!N158/население!L158*1000</f>
        <v>380.05023560064308</v>
      </c>
      <c r="J158" s="271">
        <f>+quantity!O158/население!M158*1000</f>
        <v>533.05893863494055</v>
      </c>
      <c r="K158" s="271">
        <f>+quantity!P158/население!N158*1000</f>
        <v>558.66836711660869</v>
      </c>
      <c r="L158" s="37">
        <f t="shared" si="29"/>
        <v>100.67018535600123</v>
      </c>
      <c r="M158" s="37">
        <f t="shared" si="35"/>
        <v>113.7535072302081</v>
      </c>
      <c r="N158" s="37">
        <f t="shared" si="36"/>
        <v>42.834445060333707</v>
      </c>
      <c r="O158" s="37">
        <f t="shared" si="37"/>
        <v>33.107087040463554</v>
      </c>
      <c r="P158" s="37"/>
      <c r="Q158" s="37"/>
      <c r="R158" s="37">
        <f t="shared" si="30"/>
        <v>398.3056271330417</v>
      </c>
      <c r="S158" s="37">
        <f t="shared" si="31"/>
        <v>428.52166822825694</v>
      </c>
      <c r="T158" s="37">
        <f t="shared" si="32"/>
        <v>533.64521300139268</v>
      </c>
      <c r="U158" s="37">
        <f t="shared" si="33"/>
        <v>142.75276804420099</v>
      </c>
      <c r="V158" s="37">
        <f t="shared" si="34"/>
        <v>120.05795072208088</v>
      </c>
      <c r="W158" s="6"/>
    </row>
    <row r="159" spans="1:23" ht="13.5" thickBot="1">
      <c r="A159" s="35"/>
      <c r="B159" s="130" t="s">
        <v>187</v>
      </c>
      <c r="C159" s="36">
        <f>+quantity!H159/население!F159*1000</f>
        <v>773.77602701181775</v>
      </c>
      <c r="D159" s="36">
        <f>+quantity!I159/население!G159*1000</f>
        <v>914.5167500962649</v>
      </c>
      <c r="E159" s="36">
        <f>+quantity!J159/население!H159*1000</f>
        <v>343.97613925288476</v>
      </c>
      <c r="F159" s="36">
        <f>+quantity!K159/население!I159*1000</f>
        <v>295.87680079483357</v>
      </c>
      <c r="G159" s="36">
        <f>+quantity!L159/население!J159*1000</f>
        <v>234.57784039448526</v>
      </c>
      <c r="H159" s="36">
        <f>+quantity!M159/население!K159*1000</f>
        <v>169.9841375428542</v>
      </c>
      <c r="I159" s="36">
        <f>+quantity!N159/население!L159*1000</f>
        <v>138.4955383071968</v>
      </c>
      <c r="J159" s="271">
        <f>+quantity!O159/население!M159*1000</f>
        <v>81.378263672504573</v>
      </c>
      <c r="K159" s="271">
        <f>+quantity!P159/население!N159*1000</f>
        <v>263.65753574754837</v>
      </c>
      <c r="L159" s="37">
        <f t="shared" si="29"/>
        <v>118.18881926698637</v>
      </c>
      <c r="M159" s="37">
        <f t="shared" si="35"/>
        <v>44.454225414718266</v>
      </c>
      <c r="N159" s="37">
        <f t="shared" si="36"/>
        <v>38.238041819085034</v>
      </c>
      <c r="O159" s="37">
        <f t="shared" si="37"/>
        <v>30.315987082254566</v>
      </c>
      <c r="P159" s="37"/>
      <c r="Q159" s="37"/>
      <c r="R159" s="37">
        <f t="shared" si="30"/>
        <v>194.2821978180325</v>
      </c>
      <c r="S159" s="37">
        <f t="shared" si="31"/>
        <v>245.39453035886982</v>
      </c>
      <c r="T159" s="37">
        <f t="shared" si="32"/>
        <v>101.72259610986558</v>
      </c>
      <c r="U159" s="37">
        <f t="shared" si="33"/>
        <v>62.158940453800668</v>
      </c>
      <c r="V159" s="37">
        <f t="shared" si="34"/>
        <v>53.623880006770683</v>
      </c>
      <c r="W159" s="6"/>
    </row>
    <row r="160" spans="1:23" ht="13.5" thickBot="1">
      <c r="A160" s="35"/>
      <c r="B160" s="130" t="s">
        <v>188</v>
      </c>
      <c r="C160" s="36">
        <f>+quantity!H160/население!F160*1000</f>
        <v>1104.3791241751651</v>
      </c>
      <c r="D160" s="36">
        <f>+quantity!I160/население!G160*1000</f>
        <v>1511.0463704782715</v>
      </c>
      <c r="E160" s="36">
        <f>+quantity!J160/население!H160*1000</f>
        <v>1320.7176210371099</v>
      </c>
      <c r="F160" s="36">
        <f>+quantity!K160/население!I160*1000</f>
        <v>583.41535433070862</v>
      </c>
      <c r="G160" s="36">
        <f>+quantity!L160/население!J160*1000</f>
        <v>805.32938564026642</v>
      </c>
      <c r="H160" s="36">
        <f>+quantity!M160/население!K160*1000</f>
        <v>770.3136576932576</v>
      </c>
      <c r="I160" s="36">
        <f>+quantity!N160/население!L160*1000</f>
        <v>266.58339566192973</v>
      </c>
      <c r="J160" s="271">
        <f>+quantity!O160/население!M160*1000</f>
        <v>268.36914600550966</v>
      </c>
      <c r="K160" s="271">
        <f>+quantity!P160/население!N160*1000</f>
        <v>315.72490421455939</v>
      </c>
      <c r="L160" s="37">
        <f t="shared" si="29"/>
        <v>136.82315587111776</v>
      </c>
      <c r="M160" s="37">
        <f t="shared" si="35"/>
        <v>119.58915123676599</v>
      </c>
      <c r="N160" s="37">
        <f t="shared" si="36"/>
        <v>52.827452236246131</v>
      </c>
      <c r="O160" s="37">
        <f t="shared" si="37"/>
        <v>72.921460394477137</v>
      </c>
      <c r="P160" s="37"/>
      <c r="Q160" s="37"/>
      <c r="R160" s="37">
        <f t="shared" si="30"/>
        <v>277.29109713789046</v>
      </c>
      <c r="S160" s="37">
        <f t="shared" si="31"/>
        <v>405.46279157266218</v>
      </c>
      <c r="T160" s="37">
        <f t="shared" si="32"/>
        <v>390.57018731514745</v>
      </c>
      <c r="U160" s="37">
        <f t="shared" si="33"/>
        <v>122.56614973615993</v>
      </c>
      <c r="V160" s="37">
        <f t="shared" si="34"/>
        <v>184.09618857807183</v>
      </c>
      <c r="W160" s="6"/>
    </row>
    <row r="161" spans="1:23" ht="13.5" thickBot="1">
      <c r="A161" s="56"/>
      <c r="B161" s="131" t="s">
        <v>189</v>
      </c>
      <c r="C161" s="57">
        <f>+quantity!H161/население!F161*1000</f>
        <v>390.15675306626741</v>
      </c>
      <c r="D161" s="57">
        <f>+quantity!I161/население!G161*1000</f>
        <v>415.75105218071434</v>
      </c>
      <c r="E161" s="57">
        <f>+quantity!J161/население!H161*1000</f>
        <v>404.99099718024888</v>
      </c>
      <c r="F161" s="57">
        <f>+quantity!K161/население!I161*1000</f>
        <v>311.67533293001389</v>
      </c>
      <c r="G161" s="57">
        <f>+quantity!L161/население!J161*1000</f>
        <v>390.89751355045115</v>
      </c>
      <c r="H161" s="57">
        <f>+quantity!M161/население!K161*1000</f>
        <v>286.70411394898139</v>
      </c>
      <c r="I161" s="57">
        <f>+quantity!N161/население!L161*1000</f>
        <v>293.93346041315721</v>
      </c>
      <c r="J161" s="451">
        <f>+quantity!O161/население!M161*1000</f>
        <v>346.55714162868691</v>
      </c>
      <c r="K161" s="451">
        <f>+quantity!P161/население!N161*1000</f>
        <v>390.899737914968</v>
      </c>
      <c r="L161" s="25">
        <f t="shared" si="29"/>
        <v>106.56000412995536</v>
      </c>
      <c r="M161" s="25">
        <f t="shared" si="35"/>
        <v>103.80212414558973</v>
      </c>
      <c r="N161" s="25">
        <f t="shared" si="36"/>
        <v>79.884643923381333</v>
      </c>
      <c r="O161" s="25">
        <f t="shared" si="37"/>
        <v>100.18986227416598</v>
      </c>
      <c r="P161" s="25"/>
      <c r="Q161" s="25"/>
      <c r="R161" s="25">
        <f t="shared" si="30"/>
        <v>97.96182465356236</v>
      </c>
      <c r="S161" s="25">
        <f t="shared" si="31"/>
        <v>111.55950307673763</v>
      </c>
      <c r="T161" s="25">
        <f t="shared" si="32"/>
        <v>119.76625972887935</v>
      </c>
      <c r="U161" s="25">
        <f t="shared" si="33"/>
        <v>65.477957070210152</v>
      </c>
      <c r="V161" s="25">
        <f t="shared" si="34"/>
        <v>89.358147923622866</v>
      </c>
      <c r="W161" s="26"/>
    </row>
    <row r="162" spans="1:23" ht="13.5" thickBot="1">
      <c r="A162" s="35"/>
      <c r="B162" s="130" t="s">
        <v>190</v>
      </c>
      <c r="C162" s="36">
        <f>+quantity!H162/население!F162*1000</f>
        <v>254.86561631139944</v>
      </c>
      <c r="D162" s="36">
        <f>+quantity!I162/население!G162*1000</f>
        <v>192.95678470393133</v>
      </c>
      <c r="E162" s="36">
        <f>+quantity!J162/население!H162*1000</f>
        <v>190.23854676115383</v>
      </c>
      <c r="F162" s="36">
        <f>+quantity!K162/население!I162*1000</f>
        <v>254.80966025378632</v>
      </c>
      <c r="G162" s="36">
        <f>+quantity!L162/население!J162*1000</f>
        <v>260.02302941484351</v>
      </c>
      <c r="H162" s="36">
        <f>+quantity!M162/население!K162*1000</f>
        <v>260.61320754716985</v>
      </c>
      <c r="I162" s="36">
        <f>+quantity!N162/население!L162*1000</f>
        <v>205.70087943894023</v>
      </c>
      <c r="J162" s="271">
        <f>+quantity!O162/население!M162*1000</f>
        <v>98.092512021983055</v>
      </c>
      <c r="K162" s="271">
        <f>+quantity!P162/население!N162*1000</f>
        <v>180.48426780222383</v>
      </c>
      <c r="L162" s="37">
        <f t="shared" si="29"/>
        <v>75.709225707469784</v>
      </c>
      <c r="M162" s="37">
        <f t="shared" si="35"/>
        <v>74.642687983740004</v>
      </c>
      <c r="N162" s="37">
        <f t="shared" si="36"/>
        <v>99.97804487775835</v>
      </c>
      <c r="O162" s="37">
        <f t="shared" si="37"/>
        <v>102.02358135949679</v>
      </c>
      <c r="P162" s="37"/>
      <c r="Q162" s="37"/>
      <c r="R162" s="37">
        <f t="shared" si="30"/>
        <v>63.992486658506706</v>
      </c>
      <c r="S162" s="37">
        <f t="shared" si="31"/>
        <v>51.776568944193222</v>
      </c>
      <c r="T162" s="37">
        <f t="shared" si="32"/>
        <v>56.25843379353045</v>
      </c>
      <c r="U162" s="37">
        <f t="shared" si="33"/>
        <v>53.531397041673202</v>
      </c>
      <c r="V162" s="37">
        <f t="shared" si="34"/>
        <v>59.440583581510239</v>
      </c>
      <c r="W162" s="6"/>
    </row>
    <row r="163" spans="1:23" ht="13.5" thickBot="1">
      <c r="A163" s="35"/>
      <c r="B163" s="130" t="s">
        <v>191</v>
      </c>
      <c r="C163" s="36">
        <f>+quantity!H163/население!F163*1000</f>
        <v>254.79616306954438</v>
      </c>
      <c r="D163" s="36">
        <f>+quantity!I163/население!G163*1000</f>
        <v>89.869281045751634</v>
      </c>
      <c r="E163" s="36">
        <f>+quantity!J163/население!H163*1000</f>
        <v>77.648826918259999</v>
      </c>
      <c r="F163" s="36">
        <f>+quantity!K163/население!I163*1000</f>
        <v>94.217135047407524</v>
      </c>
      <c r="G163" s="36">
        <f>+quantity!L163/население!J163*1000</f>
        <v>95.31714135942687</v>
      </c>
      <c r="H163" s="36">
        <f>+quantity!M163/население!K163*1000</f>
        <v>103.59878852663459</v>
      </c>
      <c r="I163" s="36">
        <f>+quantity!N163/население!L163*1000</f>
        <v>86.441379310344814</v>
      </c>
      <c r="J163" s="271">
        <f>+quantity!O163/население!M163*1000</f>
        <v>40.767252788806957</v>
      </c>
      <c r="K163" s="271">
        <f>+quantity!P163/население!N163*1000</f>
        <v>111.80700907511103</v>
      </c>
      <c r="L163" s="37">
        <f t="shared" si="29"/>
        <v>35.271049596309112</v>
      </c>
      <c r="M163" s="37">
        <f t="shared" si="35"/>
        <v>30.474880776390041</v>
      </c>
      <c r="N163" s="37">
        <f t="shared" si="36"/>
        <v>36.977454413900176</v>
      </c>
      <c r="O163" s="37">
        <f t="shared" si="37"/>
        <v>37.40917453824094</v>
      </c>
      <c r="P163" s="37"/>
      <c r="Q163" s="37"/>
      <c r="R163" s="37">
        <f t="shared" si="30"/>
        <v>63.975048112981725</v>
      </c>
      <c r="S163" s="37">
        <f t="shared" si="31"/>
        <v>24.114845368977758</v>
      </c>
      <c r="T163" s="37">
        <f t="shared" si="32"/>
        <v>22.962756300965658</v>
      </c>
      <c r="U163" s="37">
        <f t="shared" si="33"/>
        <v>19.793499427487937</v>
      </c>
      <c r="V163" s="37">
        <f t="shared" si="34"/>
        <v>21.789248900283027</v>
      </c>
      <c r="W163" s="6"/>
    </row>
    <row r="164" spans="1:23" ht="13.5" thickBot="1">
      <c r="A164" s="35"/>
      <c r="B164" s="130" t="s">
        <v>192</v>
      </c>
      <c r="C164" s="36">
        <f>+quantity!H164/население!F164*1000</f>
        <v>334.72327520849126</v>
      </c>
      <c r="D164" s="36">
        <f>+quantity!I164/население!G164*1000</f>
        <v>274.6517549553148</v>
      </c>
      <c r="E164" s="36">
        <f>+quantity!J164/население!H164*1000</f>
        <v>278.62055016181233</v>
      </c>
      <c r="F164" s="36">
        <f>+quantity!K164/население!I164*1000</f>
        <v>258.27030920409527</v>
      </c>
      <c r="G164" s="36">
        <f>+quantity!L164/население!J164*1000</f>
        <v>238.8465155156201</v>
      </c>
      <c r="H164" s="36">
        <f>+quantity!M164/население!K164*1000</f>
        <v>228.73946908281673</v>
      </c>
      <c r="I164" s="36">
        <f>+quantity!N164/население!L164*1000</f>
        <v>219.17638161093402</v>
      </c>
      <c r="J164" s="271">
        <f>+quantity!O164/население!M164*1000</f>
        <v>268.81353135313532</v>
      </c>
      <c r="K164" s="271">
        <f>+quantity!P164/население!N164*1000</f>
        <v>245.15796315135071</v>
      </c>
      <c r="L164" s="37">
        <f t="shared" si="29"/>
        <v>82.053378207488166</v>
      </c>
      <c r="M164" s="37">
        <f t="shared" si="35"/>
        <v>83.23907263044859</v>
      </c>
      <c r="N164" s="37">
        <f t="shared" si="36"/>
        <v>77.159351719184983</v>
      </c>
      <c r="O164" s="37">
        <f t="shared" si="37"/>
        <v>71.356410864122978</v>
      </c>
      <c r="P164" s="37"/>
      <c r="Q164" s="37"/>
      <c r="R164" s="37">
        <f t="shared" si="30"/>
        <v>84.04340700434058</v>
      </c>
      <c r="S164" s="37">
        <f t="shared" si="31"/>
        <v>73.697981379132031</v>
      </c>
      <c r="T164" s="37">
        <f t="shared" si="32"/>
        <v>82.395266583250049</v>
      </c>
      <c r="U164" s="37">
        <f t="shared" si="33"/>
        <v>54.258423531941766</v>
      </c>
      <c r="V164" s="37">
        <f t="shared" si="34"/>
        <v>54.59968796074741</v>
      </c>
      <c r="W164" s="6"/>
    </row>
    <row r="165" spans="1:23" ht="13.5" thickBot="1">
      <c r="A165" s="35"/>
      <c r="B165" s="130" t="s">
        <v>193</v>
      </c>
      <c r="C165" s="36">
        <f>+quantity!H165/население!F165*1000</f>
        <v>505.09278638202869</v>
      </c>
      <c r="D165" s="36">
        <f>+quantity!I165/население!G165*1000</f>
        <v>365.43082732578097</v>
      </c>
      <c r="E165" s="36">
        <f>+quantity!J165/население!H165*1000</f>
        <v>370.55661522455352</v>
      </c>
      <c r="F165" s="36">
        <f>+quantity!K165/население!I165*1000</f>
        <v>377.18061674008811</v>
      </c>
      <c r="G165" s="36">
        <f>+quantity!L165/население!J165*1000</f>
        <v>426.2880614340566</v>
      </c>
      <c r="H165" s="36">
        <f>+quantity!M165/население!K165*1000</f>
        <v>368.34080717488786</v>
      </c>
      <c r="I165" s="36">
        <f>+quantity!N165/население!L165*1000</f>
        <v>316.54544628249408</v>
      </c>
      <c r="J165" s="271">
        <f>+quantity!O165/население!M165*1000</f>
        <v>259.97788222283657</v>
      </c>
      <c r="K165" s="271">
        <f>+quantity!P165/население!N165*1000</f>
        <v>323.768454494487</v>
      </c>
      <c r="L165" s="37">
        <f t="shared" si="29"/>
        <v>72.34924694596333</v>
      </c>
      <c r="M165" s="37">
        <f t="shared" si="35"/>
        <v>73.36406799210981</v>
      </c>
      <c r="N165" s="37">
        <f t="shared" si="36"/>
        <v>74.675510502105297</v>
      </c>
      <c r="O165" s="37">
        <f t="shared" si="37"/>
        <v>84.397970615963644</v>
      </c>
      <c r="P165" s="37"/>
      <c r="Q165" s="37"/>
      <c r="R165" s="37">
        <f t="shared" si="30"/>
        <v>126.82033717081778</v>
      </c>
      <c r="S165" s="37">
        <f t="shared" si="31"/>
        <v>98.056953293445773</v>
      </c>
      <c r="T165" s="37">
        <f t="shared" si="32"/>
        <v>109.58312686512892</v>
      </c>
      <c r="U165" s="37">
        <f t="shared" si="33"/>
        <v>79.239559956349026</v>
      </c>
      <c r="V165" s="37">
        <f t="shared" si="34"/>
        <v>97.448334489808616</v>
      </c>
      <c r="W165" s="6"/>
    </row>
    <row r="166" spans="1:23" ht="13.5" thickBot="1">
      <c r="A166" s="35"/>
      <c r="B166" s="130" t="s">
        <v>194</v>
      </c>
      <c r="C166" s="36">
        <f>+quantity!H166/население!F166*1000</f>
        <v>37.943216014653935</v>
      </c>
      <c r="D166" s="36">
        <f>+quantity!I166/население!G166*1000</f>
        <v>303.7697253068381</v>
      </c>
      <c r="E166" s="36">
        <f>+quantity!J166/население!H166*1000</f>
        <v>221.6624685138539</v>
      </c>
      <c r="F166" s="36">
        <f>+quantity!K166/население!I166*1000</f>
        <v>234.53259069697427</v>
      </c>
      <c r="G166" s="36">
        <f>+quantity!L166/население!J166*1000</f>
        <v>237.43102391171061</v>
      </c>
      <c r="H166" s="36">
        <f>+quantity!M166/население!K166*1000</f>
        <v>248.52621780949428</v>
      </c>
      <c r="I166" s="36">
        <f>+quantity!N166/население!L166*1000</f>
        <v>225.92015269603942</v>
      </c>
      <c r="J166" s="271">
        <f>+quantity!O166/население!M166*1000</f>
        <v>528.45351289956193</v>
      </c>
      <c r="K166" s="271">
        <f>+quantity!P166/население!N166*1000</f>
        <v>193.83222591362124</v>
      </c>
      <c r="L166" s="37">
        <f t="shared" si="29"/>
        <v>800.59034845522876</v>
      </c>
      <c r="M166" s="37">
        <f t="shared" si="35"/>
        <v>584.19525753496043</v>
      </c>
      <c r="N166" s="37">
        <f t="shared" si="36"/>
        <v>618.11468644723254</v>
      </c>
      <c r="O166" s="37">
        <f t="shared" si="37"/>
        <v>625.75355715765659</v>
      </c>
      <c r="P166" s="37"/>
      <c r="Q166" s="37"/>
      <c r="R166" s="37">
        <f t="shared" si="30"/>
        <v>9.5269059033522474</v>
      </c>
      <c r="S166" s="37">
        <f t="shared" si="31"/>
        <v>81.51127802860664</v>
      </c>
      <c r="T166" s="37">
        <f t="shared" si="32"/>
        <v>65.551296105377915</v>
      </c>
      <c r="U166" s="37">
        <f t="shared" si="33"/>
        <v>49.271511995689352</v>
      </c>
      <c r="V166" s="37">
        <f t="shared" si="34"/>
        <v>54.276110286952694</v>
      </c>
      <c r="W166" s="6"/>
    </row>
    <row r="167" spans="1:23" ht="13.5" thickBot="1">
      <c r="A167" s="35"/>
      <c r="B167" s="130" t="s">
        <v>195</v>
      </c>
      <c r="C167" s="36">
        <f>+quantity!H167/население!F167*1000</f>
        <v>358.27787586581553</v>
      </c>
      <c r="D167" s="36">
        <f>+quantity!I167/население!G167*1000</f>
        <v>154.64293529797942</v>
      </c>
      <c r="E167" s="36">
        <f>+quantity!J167/население!H167*1000</f>
        <v>193.75601094917511</v>
      </c>
      <c r="F167" s="36">
        <f>+quantity!K167/население!I167*1000</f>
        <v>258.42022353911938</v>
      </c>
      <c r="G167" s="36">
        <f>+quantity!L167/население!J167*1000</f>
        <v>283.36003662165257</v>
      </c>
      <c r="H167" s="36">
        <f>+quantity!M167/население!K167*1000</f>
        <v>312.10734507096879</v>
      </c>
      <c r="I167" s="36">
        <f>+quantity!N167/население!L167*1000</f>
        <v>267.00491556330769</v>
      </c>
      <c r="J167" s="271">
        <f>+quantity!O167/население!M167*1000</f>
        <v>165.46837081378419</v>
      </c>
      <c r="K167" s="271">
        <f>+quantity!P167/население!N167*1000</f>
        <v>249.42124722701504</v>
      </c>
      <c r="L167" s="37">
        <f t="shared" si="29"/>
        <v>43.162848089424664</v>
      </c>
      <c r="M167" s="37">
        <f t="shared" si="35"/>
        <v>54.079814579938457</v>
      </c>
      <c r="N167" s="37">
        <f t="shared" si="36"/>
        <v>72.128434644372106</v>
      </c>
      <c r="O167" s="37">
        <f t="shared" si="37"/>
        <v>79.08945980459545</v>
      </c>
      <c r="P167" s="37"/>
      <c r="Q167" s="37"/>
      <c r="R167" s="37">
        <f t="shared" si="30"/>
        <v>89.957572634547091</v>
      </c>
      <c r="S167" s="37">
        <f t="shared" si="31"/>
        <v>41.495719435177286</v>
      </c>
      <c r="T167" s="37">
        <f t="shared" si="32"/>
        <v>57.298638470826255</v>
      </c>
      <c r="U167" s="37">
        <f t="shared" si="33"/>
        <v>54.289918114142544</v>
      </c>
      <c r="V167" s="37">
        <f t="shared" si="34"/>
        <v>64.775362314533709</v>
      </c>
      <c r="W167" s="6"/>
    </row>
    <row r="168" spans="1:23" ht="13.5" thickBot="1">
      <c r="A168" s="35"/>
      <c r="B168" s="130" t="s">
        <v>196</v>
      </c>
      <c r="C168" s="36">
        <f>+quantity!H168/население!F168*1000</f>
        <v>319.27371680585532</v>
      </c>
      <c r="D168" s="36">
        <f>+quantity!I168/население!G168*1000</f>
        <v>343.65543675610252</v>
      </c>
      <c r="E168" s="36">
        <f>+quantity!J168/население!H168*1000</f>
        <v>323.19255547602006</v>
      </c>
      <c r="F168" s="36">
        <f>+quantity!K168/население!I168*1000</f>
        <v>367.02100077780659</v>
      </c>
      <c r="G168" s="36">
        <f>+quantity!L168/население!J168*1000</f>
        <v>347.67932489451476</v>
      </c>
      <c r="H168" s="36">
        <f>+quantity!M168/население!K168*1000</f>
        <v>355.89941972920695</v>
      </c>
      <c r="I168" s="36">
        <f>+quantity!N168/население!L168*1000</f>
        <v>282.16447187172844</v>
      </c>
      <c r="J168" s="271">
        <f>+quantity!O168/население!M168*1000</f>
        <v>61.804644346747828</v>
      </c>
      <c r="K168" s="271">
        <f>+quantity!P168/население!N168*1000</f>
        <v>167.59490117444858</v>
      </c>
      <c r="L168" s="37">
        <f t="shared" si="29"/>
        <v>107.63661982394663</v>
      </c>
      <c r="M168" s="37">
        <f t="shared" si="35"/>
        <v>101.22742288634667</v>
      </c>
      <c r="N168" s="37">
        <f t="shared" si="36"/>
        <v>114.95496856103115</v>
      </c>
      <c r="O168" s="37">
        <f t="shared" si="37"/>
        <v>108.89694534609387</v>
      </c>
      <c r="P168" s="37"/>
      <c r="Q168" s="37"/>
      <c r="R168" s="37">
        <f t="shared" si="30"/>
        <v>80.164281705804655</v>
      </c>
      <c r="S168" s="37">
        <f t="shared" si="31"/>
        <v>92.21390914836617</v>
      </c>
      <c r="T168" s="37">
        <f t="shared" si="32"/>
        <v>95.576355551315473</v>
      </c>
      <c r="U168" s="37">
        <f t="shared" si="33"/>
        <v>77.105188616871004</v>
      </c>
      <c r="V168" s="37">
        <f t="shared" si="34"/>
        <v>79.478583175739743</v>
      </c>
      <c r="W168" s="6"/>
    </row>
    <row r="169" spans="1:23" ht="13.5" thickBot="1">
      <c r="A169" s="35"/>
      <c r="B169" s="130" t="s">
        <v>197</v>
      </c>
      <c r="C169" s="36">
        <f>+quantity!H169/население!F169*1000</f>
        <v>290.25181228538725</v>
      </c>
      <c r="D169" s="36">
        <f>+quantity!I169/население!G169*1000</f>
        <v>414.97626240828657</v>
      </c>
      <c r="E169" s="36">
        <f>+quantity!J169/население!H169*1000</f>
        <v>368.19578577699735</v>
      </c>
      <c r="F169" s="36">
        <f>+quantity!K169/население!I169*1000</f>
        <v>401.92673910608266</v>
      </c>
      <c r="G169" s="36">
        <f>+quantity!L169/население!J169*1000</f>
        <v>453.76712328767121</v>
      </c>
      <c r="H169" s="36">
        <f>+quantity!M169/население!K169*1000</f>
        <v>412.8440366972477</v>
      </c>
      <c r="I169" s="36">
        <f>+quantity!N169/население!L169*1000</f>
        <v>269.30148823811811</v>
      </c>
      <c r="J169" s="271">
        <f>+quantity!O169/население!M169*1000</f>
        <v>7163.5688784931681</v>
      </c>
      <c r="K169" s="271">
        <f>+quantity!P169/население!N169*1000</f>
        <v>307.86296529968456</v>
      </c>
      <c r="L169" s="37">
        <f t="shared" si="29"/>
        <v>142.97111847152405</v>
      </c>
      <c r="M169" s="37">
        <f t="shared" si="35"/>
        <v>126.85391449510483</v>
      </c>
      <c r="N169" s="37">
        <f t="shared" si="36"/>
        <v>138.47518674952909</v>
      </c>
      <c r="O169" s="37">
        <f t="shared" si="37"/>
        <v>156.33567270942967</v>
      </c>
      <c r="P169" s="37"/>
      <c r="Q169" s="37"/>
      <c r="R169" s="37">
        <f t="shared" si="30"/>
        <v>72.877367665735122</v>
      </c>
      <c r="S169" s="37">
        <f t="shared" si="31"/>
        <v>111.35160183019212</v>
      </c>
      <c r="T169" s="37">
        <f t="shared" si="32"/>
        <v>108.88496884492544</v>
      </c>
      <c r="U169" s="37">
        <f t="shared" si="33"/>
        <v>84.438320867911443</v>
      </c>
      <c r="V169" s="37">
        <f t="shared" si="34"/>
        <v>103.7299760679681</v>
      </c>
      <c r="W169" s="6"/>
    </row>
    <row r="170" spans="1:23" ht="13.5" thickBot="1">
      <c r="A170" s="35"/>
      <c r="B170" s="130" t="s">
        <v>189</v>
      </c>
      <c r="C170" s="36">
        <f>+quantity!H170/население!F170*1000</f>
        <v>473.72056834542838</v>
      </c>
      <c r="D170" s="36">
        <f>+quantity!I170/население!G170*1000</f>
        <v>554.73675340692341</v>
      </c>
      <c r="E170" s="36">
        <f>+quantity!J170/население!H170*1000</f>
        <v>551.88766970429606</v>
      </c>
      <c r="F170" s="36">
        <f>+quantity!K170/население!I170*1000</f>
        <v>353.98354876615747</v>
      </c>
      <c r="G170" s="36">
        <f>+quantity!L170/население!J170*1000</f>
        <v>522.58151356316023</v>
      </c>
      <c r="H170" s="36">
        <f>+quantity!M170/население!K170*1000</f>
        <v>316.27462935626727</v>
      </c>
      <c r="I170" s="36">
        <f>+quantity!N170/население!L170*1000</f>
        <v>357.66910567109448</v>
      </c>
      <c r="J170" s="271">
        <f>+quantity!O170/население!M170*1000</f>
        <v>8.3918351143017844</v>
      </c>
      <c r="K170" s="271">
        <f>+quantity!P170/население!N170*1000</f>
        <v>549.69489088918419</v>
      </c>
      <c r="L170" s="37">
        <f t="shared" si="29"/>
        <v>117.10210416753944</v>
      </c>
      <c r="M170" s="37">
        <f t="shared" si="35"/>
        <v>116.50067710420157</v>
      </c>
      <c r="N170" s="37">
        <f t="shared" si="36"/>
        <v>74.724124815293877</v>
      </c>
      <c r="O170" s="37">
        <f t="shared" si="37"/>
        <v>110.31429675692345</v>
      </c>
      <c r="P170" s="37"/>
      <c r="Q170" s="37"/>
      <c r="R170" s="37">
        <f t="shared" si="30"/>
        <v>118.94329878011543</v>
      </c>
      <c r="S170" s="37">
        <f t="shared" si="31"/>
        <v>148.85387835790513</v>
      </c>
      <c r="T170" s="37">
        <f t="shared" si="32"/>
        <v>163.20738596950281</v>
      </c>
      <c r="U170" s="37">
        <f t="shared" si="33"/>
        <v>74.366230371126946</v>
      </c>
      <c r="V170" s="37">
        <f t="shared" si="34"/>
        <v>119.46076547529809</v>
      </c>
      <c r="W170" s="6"/>
    </row>
    <row r="171" spans="1:23" ht="13.5" thickBot="1">
      <c r="A171" s="35"/>
      <c r="B171" s="130" t="s">
        <v>198</v>
      </c>
      <c r="C171" s="36">
        <f>+quantity!H171/население!F171*1000</f>
        <v>150.36952814098919</v>
      </c>
      <c r="D171" s="36">
        <f>+quantity!I171/население!G171*1000</f>
        <v>165.96343178621657</v>
      </c>
      <c r="E171" s="36">
        <f>+quantity!J171/население!H171*1000</f>
        <v>161.12613329091778</v>
      </c>
      <c r="F171" s="36">
        <f>+quantity!K171/население!I171*1000</f>
        <v>210.30391678855841</v>
      </c>
      <c r="G171" s="36">
        <f>+quantity!L171/население!J171*1000</f>
        <v>193.39309428950864</v>
      </c>
      <c r="H171" s="36">
        <f>+quantity!M171/население!K171*1000</f>
        <v>168.76998149082957</v>
      </c>
      <c r="I171" s="36">
        <f>+quantity!N171/население!L171*1000</f>
        <v>152.50216900919662</v>
      </c>
      <c r="J171" s="271">
        <f>+quantity!O171/население!M171*1000</f>
        <v>1144.1061741613134</v>
      </c>
      <c r="K171" s="271">
        <f>+quantity!P171/население!N171*1000</f>
        <v>189.73260073260073</v>
      </c>
      <c r="L171" s="37">
        <f t="shared" si="29"/>
        <v>110.37038809525708</v>
      </c>
      <c r="M171" s="37">
        <f t="shared" si="35"/>
        <v>107.15344743240998</v>
      </c>
      <c r="N171" s="37">
        <f t="shared" si="36"/>
        <v>139.85806791344964</v>
      </c>
      <c r="O171" s="37">
        <f t="shared" si="37"/>
        <v>128.61189143865624</v>
      </c>
      <c r="P171" s="37"/>
      <c r="Q171" s="37"/>
      <c r="R171" s="37">
        <f t="shared" si="30"/>
        <v>37.755269473663446</v>
      </c>
      <c r="S171" s="37">
        <f t="shared" si="31"/>
        <v>44.533376119833719</v>
      </c>
      <c r="T171" s="37">
        <f t="shared" si="32"/>
        <v>47.649143964159251</v>
      </c>
      <c r="U171" s="37">
        <f t="shared" si="33"/>
        <v>44.181458653548198</v>
      </c>
      <c r="V171" s="37">
        <f t="shared" si="34"/>
        <v>44.209154900901297</v>
      </c>
      <c r="W171" s="6"/>
    </row>
    <row r="172" spans="1:23" ht="13.5" thickBot="1">
      <c r="A172" s="35"/>
      <c r="B172" s="130" t="s">
        <v>199</v>
      </c>
      <c r="C172" s="36">
        <f>+quantity!H172/население!F172*1000</f>
        <v>347.28559148317134</v>
      </c>
      <c r="D172" s="36">
        <f>+quantity!I172/население!G172*1000</f>
        <v>376.88895300609516</v>
      </c>
      <c r="E172" s="36">
        <f>+quantity!J172/население!H172*1000</f>
        <v>316.20336503291878</v>
      </c>
      <c r="F172" s="36">
        <f>+quantity!K172/население!I172*1000</f>
        <v>236.18594626732565</v>
      </c>
      <c r="G172" s="36">
        <f>+quantity!L172/население!J172*1000</f>
        <v>179.36932524582753</v>
      </c>
      <c r="H172" s="36">
        <f>+quantity!M172/население!K172*1000</f>
        <v>173.48226923224055</v>
      </c>
      <c r="I172" s="36">
        <f>+quantity!N172/население!L172*1000</f>
        <v>230.96604040562849</v>
      </c>
      <c r="J172" s="271">
        <f>+quantity!O172/население!M172*1000</f>
        <v>145.07086204133952</v>
      </c>
      <c r="K172" s="271">
        <f>+quantity!P172/население!N172*1000</f>
        <v>290.03878817573087</v>
      </c>
      <c r="L172" s="37">
        <f t="shared" si="29"/>
        <v>108.52421242024329</v>
      </c>
      <c r="M172" s="37">
        <f t="shared" si="35"/>
        <v>91.049952197121669</v>
      </c>
      <c r="N172" s="37">
        <f t="shared" si="36"/>
        <v>68.009140620730491</v>
      </c>
      <c r="O172" s="37">
        <f t="shared" si="37"/>
        <v>51.648939560027593</v>
      </c>
      <c r="P172" s="37"/>
      <c r="Q172" s="37"/>
      <c r="R172" s="37">
        <f t="shared" si="30"/>
        <v>87.19759417262928</v>
      </c>
      <c r="S172" s="37">
        <f t="shared" si="31"/>
        <v>101.13154035794474</v>
      </c>
      <c r="T172" s="37">
        <f t="shared" si="32"/>
        <v>93.509472080494717</v>
      </c>
      <c r="U172" s="37">
        <f t="shared" si="33"/>
        <v>49.618855316187442</v>
      </c>
      <c r="V172" s="37">
        <f t="shared" si="34"/>
        <v>41.003358022660869</v>
      </c>
      <c r="W172" s="6"/>
    </row>
    <row r="173" spans="1:23" ht="13.5" thickBot="1">
      <c r="A173" s="56"/>
      <c r="B173" s="131" t="s">
        <v>200</v>
      </c>
      <c r="C173" s="57">
        <f>+quantity!H173/население!F173*1000</f>
        <v>458.31139698308419</v>
      </c>
      <c r="D173" s="57">
        <f>+quantity!I173/население!G173*1000</f>
        <v>356.3439482415103</v>
      </c>
      <c r="E173" s="57">
        <f>+quantity!J173/население!H173*1000</f>
        <v>395.39354466723148</v>
      </c>
      <c r="F173" s="57">
        <f>+quantity!K173/население!I173*1000</f>
        <v>495.71572580645164</v>
      </c>
      <c r="G173" s="57">
        <f>+quantity!L173/население!J173*1000</f>
        <v>485.33887237550448</v>
      </c>
      <c r="H173" s="57">
        <f>+quantity!M173/население!K173*1000</f>
        <v>519.60464509394581</v>
      </c>
      <c r="I173" s="57">
        <f>+quantity!N173/население!L173*1000</f>
        <v>543.45310487467475</v>
      </c>
      <c r="J173" s="451">
        <f>+quantity!O173/население!M173*1000</f>
        <v>526.92517124617029</v>
      </c>
      <c r="K173" s="451">
        <f>+quantity!P173/население!N173*1000</f>
        <v>446.32761164328019</v>
      </c>
      <c r="L173" s="25">
        <f t="shared" si="29"/>
        <v>77.751491799507349</v>
      </c>
      <c r="M173" s="25">
        <f t="shared" si="35"/>
        <v>86.271811539049509</v>
      </c>
      <c r="N173" s="25">
        <f t="shared" si="36"/>
        <v>108.16133508125438</v>
      </c>
      <c r="O173" s="25">
        <f t="shared" si="37"/>
        <v>105.89718596795396</v>
      </c>
      <c r="P173" s="37">
        <f t="shared" ref="P173:P174" si="38">+H173/$C173*100</f>
        <v>113.37371239605545</v>
      </c>
      <c r="Q173" s="37">
        <f t="shared" ref="Q173:Q174" si="39">+I173/$C173*100</f>
        <v>118.57726175959205</v>
      </c>
      <c r="R173" s="25">
        <f t="shared" si="30"/>
        <v>115.07431399081902</v>
      </c>
      <c r="S173" s="25">
        <f t="shared" si="31"/>
        <v>95.618648664167296</v>
      </c>
      <c r="T173" s="25">
        <f t="shared" si="32"/>
        <v>116.92804604409947</v>
      </c>
      <c r="U173" s="25">
        <f t="shared" si="33"/>
        <v>104.14187323791644</v>
      </c>
      <c r="V173" s="25">
        <f t="shared" si="34"/>
        <v>110.94719523002858</v>
      </c>
      <c r="W173" s="26"/>
    </row>
    <row r="174" spans="1:23" ht="13.5" thickBot="1">
      <c r="A174" s="35"/>
      <c r="B174" s="130" t="s">
        <v>201</v>
      </c>
      <c r="C174" s="36">
        <f>+quantity!H174/население!F174*1000</f>
        <v>469.55370068069118</v>
      </c>
      <c r="D174" s="36">
        <f>+quantity!I174/население!G174*1000</f>
        <v>266.99530516431923</v>
      </c>
      <c r="E174" s="36">
        <f>+quantity!J174/население!H174*1000</f>
        <v>208.12590585418113</v>
      </c>
      <c r="F174" s="36">
        <f>+quantity!K174/население!I174*1000</f>
        <v>242.5331770816837</v>
      </c>
      <c r="G174" s="36">
        <f>+quantity!L174/население!J174*1000</f>
        <v>373.75135203919325</v>
      </c>
      <c r="H174" s="36">
        <f>+quantity!M174/население!K174*1000</f>
        <v>571.06948447006073</v>
      </c>
      <c r="I174" s="36">
        <f>+quantity!N174/население!L174*1000</f>
        <v>577.42277857848455</v>
      </c>
      <c r="J174" s="271">
        <f>+quantity!O174/население!M174*1000</f>
        <v>580.80089346854936</v>
      </c>
      <c r="K174" s="271">
        <f>+quantity!P174/население!N174*1000</f>
        <v>349.58914907271799</v>
      </c>
      <c r="L174" s="37">
        <f t="shared" si="29"/>
        <v>56.861505888946887</v>
      </c>
      <c r="M174" s="37">
        <f t="shared" si="35"/>
        <v>44.324196689850432</v>
      </c>
      <c r="N174" s="37">
        <f t="shared" si="36"/>
        <v>51.651850838379957</v>
      </c>
      <c r="O174" s="37">
        <f t="shared" si="37"/>
        <v>79.597147567441695</v>
      </c>
      <c r="P174" s="37">
        <f t="shared" si="38"/>
        <v>121.61963235348941</v>
      </c>
      <c r="Q174" s="37">
        <f t="shared" si="39"/>
        <v>122.97268187673112</v>
      </c>
      <c r="R174" s="37">
        <f t="shared" si="30"/>
        <v>117.89706811431364</v>
      </c>
      <c r="S174" s="37">
        <f t="shared" si="31"/>
        <v>71.643507362685796</v>
      </c>
      <c r="T174" s="37">
        <f t="shared" si="32"/>
        <v>61.548186182879903</v>
      </c>
      <c r="U174" s="37">
        <f t="shared" si="33"/>
        <v>50.952306067230914</v>
      </c>
      <c r="V174" s="37">
        <f t="shared" si="34"/>
        <v>85.438580304148701</v>
      </c>
      <c r="W174" s="6"/>
    </row>
    <row r="175" spans="1:23" ht="13.5" thickBot="1">
      <c r="A175" s="35"/>
      <c r="B175" s="130" t="s">
        <v>202</v>
      </c>
      <c r="C175" s="36">
        <f>+quantity!H175/население!F175*1000</f>
        <v>450.21037868162693</v>
      </c>
      <c r="D175" s="36">
        <f>+quantity!I175/население!G175*1000</f>
        <v>372.44897959183675</v>
      </c>
      <c r="E175" s="36">
        <f>+quantity!J175/население!H175*1000</f>
        <v>429.31203586941291</v>
      </c>
      <c r="F175" s="36">
        <f>+quantity!K175/население!I175*1000</f>
        <v>342.29237770193402</v>
      </c>
      <c r="G175" s="36">
        <f>+quantity!L175/население!J175*1000</f>
        <v>320.52023121387288</v>
      </c>
      <c r="H175" s="36">
        <f>+quantity!M175/население!K175*1000</f>
        <v>323.46041055718479</v>
      </c>
      <c r="I175" s="36">
        <f>+quantity!N175/население!L175*1000</f>
        <v>335.25938107340414</v>
      </c>
      <c r="J175" s="271">
        <f>+quantity!O175/население!M175*1000</f>
        <v>333.72603796882237</v>
      </c>
      <c r="K175" s="271">
        <f>+quantity!P175/население!N175*1000</f>
        <v>367.4524038461538</v>
      </c>
      <c r="L175" s="37">
        <f t="shared" si="29"/>
        <v>82.727764002797372</v>
      </c>
      <c r="M175" s="37">
        <f t="shared" si="35"/>
        <v>95.358093948564303</v>
      </c>
      <c r="N175" s="37">
        <f t="shared" si="36"/>
        <v>76.029428442828333</v>
      </c>
      <c r="O175" s="37">
        <f t="shared" si="37"/>
        <v>71.193434534420987</v>
      </c>
      <c r="P175" s="37"/>
      <c r="Q175" s="37"/>
      <c r="R175" s="37">
        <f t="shared" si="30"/>
        <v>113.04028400639412</v>
      </c>
      <c r="S175" s="37">
        <f t="shared" si="31"/>
        <v>99.940151364049186</v>
      </c>
      <c r="T175" s="37">
        <f t="shared" si="32"/>
        <v>126.95861673632692</v>
      </c>
      <c r="U175" s="37">
        <f t="shared" si="33"/>
        <v>71.910104023728124</v>
      </c>
      <c r="V175" s="37">
        <f t="shared" si="34"/>
        <v>73.270085483996041</v>
      </c>
      <c r="W175" s="6"/>
    </row>
    <row r="176" spans="1:23" ht="13.5" thickBot="1">
      <c r="A176" s="35"/>
      <c r="B176" s="130" t="s">
        <v>203</v>
      </c>
      <c r="C176" s="36">
        <f>+quantity!H176/население!F176*1000</f>
        <v>404.58819714656289</v>
      </c>
      <c r="D176" s="36">
        <f>+quantity!I176/население!G176*1000</f>
        <v>373.13306893933003</v>
      </c>
      <c r="E176" s="36">
        <f>+quantity!J176/население!H176*1000</f>
        <v>429.73157804752947</v>
      </c>
      <c r="F176" s="36">
        <f>+quantity!K176/население!I176*1000</f>
        <v>396.96707105719236</v>
      </c>
      <c r="G176" s="36">
        <f>+quantity!L176/население!J176*1000</f>
        <v>434.44347063978967</v>
      </c>
      <c r="H176" s="36">
        <f>+quantity!M176/население!K176*1000</f>
        <v>394.40113394755491</v>
      </c>
      <c r="I176" s="36">
        <f>+quantity!N176/население!L176*1000</f>
        <v>415.89548844824446</v>
      </c>
      <c r="J176" s="271">
        <f>+quantity!O176/население!M176*1000</f>
        <v>773.08907780447225</v>
      </c>
      <c r="K176" s="271">
        <f>+quantity!P176/население!N176*1000</f>
        <v>446.12993714232101</v>
      </c>
      <c r="L176" s="37">
        <f t="shared" si="29"/>
        <v>92.225396482379793</v>
      </c>
      <c r="M176" s="37">
        <f t="shared" si="35"/>
        <v>106.21456114594918</v>
      </c>
      <c r="N176" s="37">
        <f t="shared" si="36"/>
        <v>98.116325156512218</v>
      </c>
      <c r="O176" s="37">
        <f t="shared" si="37"/>
        <v>107.37917559231506</v>
      </c>
      <c r="P176" s="37"/>
      <c r="Q176" s="37"/>
      <c r="R176" s="37">
        <f t="shared" si="30"/>
        <v>101.58531850156318</v>
      </c>
      <c r="S176" s="37">
        <f t="shared" si="31"/>
        <v>100.12371474234045</v>
      </c>
      <c r="T176" s="37">
        <f t="shared" si="32"/>
        <v>127.08268615471245</v>
      </c>
      <c r="U176" s="37">
        <f t="shared" si="33"/>
        <v>83.396374658903454</v>
      </c>
      <c r="V176" s="37">
        <f t="shared" si="34"/>
        <v>99.312639677028784</v>
      </c>
      <c r="W176" s="6"/>
    </row>
    <row r="177" spans="1:23" ht="13.5" thickBot="1">
      <c r="A177" s="35"/>
      <c r="B177" s="130" t="s">
        <v>204</v>
      </c>
      <c r="C177" s="36">
        <f>+quantity!H177/население!F177*1000</f>
        <v>449.46168929668136</v>
      </c>
      <c r="D177" s="36">
        <f>+quantity!I177/население!G177*1000</f>
        <v>373.35762923180204</v>
      </c>
      <c r="E177" s="36">
        <f>+quantity!J177/население!H177*1000</f>
        <v>431.83531458393736</v>
      </c>
      <c r="F177" s="36">
        <f>+quantity!K177/население!I177*1000</f>
        <v>631.59842611710621</v>
      </c>
      <c r="G177" s="36">
        <f>+quantity!L177/население!J177*1000</f>
        <v>374.55517763403651</v>
      </c>
      <c r="H177" s="36">
        <f>+quantity!M177/население!K177*1000</f>
        <v>352.69214715878599</v>
      </c>
      <c r="I177" s="36">
        <f>+quantity!N177/население!L177*1000</f>
        <v>613.56461550934375</v>
      </c>
      <c r="J177" s="271">
        <f>+quantity!O177/население!M177*1000</f>
        <v>401.21402236696571</v>
      </c>
      <c r="K177" s="271">
        <f>+quantity!P177/население!N177*1000</f>
        <v>440.17211094309914</v>
      </c>
      <c r="L177" s="37">
        <f t="shared" si="29"/>
        <v>83.067731493652516</v>
      </c>
      <c r="M177" s="37">
        <f t="shared" si="35"/>
        <v>96.078336567388916</v>
      </c>
      <c r="N177" s="37">
        <f t="shared" si="36"/>
        <v>140.52330624784346</v>
      </c>
      <c r="O177" s="37">
        <f t="shared" si="37"/>
        <v>83.334172089314507</v>
      </c>
      <c r="P177" s="37">
        <f t="shared" ref="P177" si="40">+H177/$C177*100</f>
        <v>78.469902008929722</v>
      </c>
      <c r="Q177" s="37">
        <f t="shared" ref="Q177" si="41">+I177/$C177*100</f>
        <v>136.51099306582748</v>
      </c>
      <c r="R177" s="37">
        <f t="shared" si="30"/>
        <v>112.85230064413878</v>
      </c>
      <c r="S177" s="37">
        <f t="shared" si="31"/>
        <v>100.18397155830652</v>
      </c>
      <c r="T177" s="37">
        <f t="shared" si="32"/>
        <v>127.70481518517191</v>
      </c>
      <c r="U177" s="37">
        <f t="shared" si="33"/>
        <v>132.68863545320906</v>
      </c>
      <c r="V177" s="37">
        <f t="shared" si="34"/>
        <v>85.622332730088672</v>
      </c>
      <c r="W177" s="6"/>
    </row>
    <row r="178" spans="1:23" ht="13.5" thickBot="1">
      <c r="A178" s="35"/>
      <c r="B178" s="130" t="s">
        <v>205</v>
      </c>
      <c r="C178" s="36">
        <f>+quantity!H178/население!F178*1000</f>
        <v>469.62233169129718</v>
      </c>
      <c r="D178" s="36">
        <f>+quantity!I178/население!G178*1000</f>
        <v>554.2584871947588</v>
      </c>
      <c r="E178" s="36">
        <f>+quantity!J178/население!H178*1000</f>
        <v>431.92713326941515</v>
      </c>
      <c r="F178" s="36">
        <f>+quantity!K178/население!I178*1000</f>
        <v>431.38201569100789</v>
      </c>
      <c r="G178" s="36">
        <f>+quantity!L178/население!J178*1000</f>
        <v>448.06616395037702</v>
      </c>
      <c r="H178" s="36">
        <f>+quantity!M178/население!K178*1000</f>
        <v>422.76123974029156</v>
      </c>
      <c r="I178" s="36">
        <f>+quantity!N178/население!L178*1000</f>
        <v>418.59217531261606</v>
      </c>
      <c r="J178" s="271">
        <f>+quantity!O178/население!M178*1000</f>
        <v>82.352271305218366</v>
      </c>
      <c r="K178" s="271">
        <f>+quantity!P178/население!N178*1000</f>
        <v>458.39236023273469</v>
      </c>
      <c r="L178" s="37">
        <f t="shared" si="29"/>
        <v>118.02217437119165</v>
      </c>
      <c r="M178" s="37">
        <f t="shared" si="35"/>
        <v>91.973295161214637</v>
      </c>
      <c r="N178" s="37">
        <f t="shared" si="36"/>
        <v>91.857219425113229</v>
      </c>
      <c r="O178" s="37">
        <f t="shared" si="37"/>
        <v>95.4098929530698</v>
      </c>
      <c r="P178" s="37"/>
      <c r="Q178" s="37"/>
      <c r="R178" s="37">
        <f t="shared" si="30"/>
        <v>117.91430021134627</v>
      </c>
      <c r="S178" s="37">
        <f t="shared" si="31"/>
        <v>148.72554400808781</v>
      </c>
      <c r="T178" s="37">
        <f t="shared" si="32"/>
        <v>127.73196833328993</v>
      </c>
      <c r="U178" s="37">
        <f t="shared" si="33"/>
        <v>90.626399076051129</v>
      </c>
      <c r="V178" s="37">
        <f t="shared" si="34"/>
        <v>102.42675169301249</v>
      </c>
      <c r="W178" s="6"/>
    </row>
    <row r="179" spans="1:23" ht="13.5" thickBot="1">
      <c r="A179" s="35"/>
      <c r="B179" s="130" t="s">
        <v>206</v>
      </c>
      <c r="C179" s="36">
        <f>+quantity!H179/население!F179*1000</f>
        <v>469.56655395019982</v>
      </c>
      <c r="D179" s="36">
        <f>+quantity!I179/население!G179*1000</f>
        <v>1200.3110419906689</v>
      </c>
      <c r="E179" s="36">
        <f>+quantity!J179/население!H179*1000</f>
        <v>209.64720574461444</v>
      </c>
      <c r="F179" s="36">
        <f>+quantity!K179/население!I179*1000</f>
        <v>401.00486732611085</v>
      </c>
      <c r="G179" s="36">
        <f>+quantity!L179/население!J179*1000</f>
        <v>413.18404037218102</v>
      </c>
      <c r="H179" s="36">
        <f>+quantity!M179/население!K179*1000</f>
        <v>415.63138858311055</v>
      </c>
      <c r="I179" s="36">
        <f>+quantity!N179/население!L179*1000</f>
        <v>460.58068594910702</v>
      </c>
      <c r="J179" s="271">
        <f>+quantity!O179/население!M179*1000</f>
        <v>2738.7793577248754</v>
      </c>
      <c r="K179" s="271">
        <f>+quantity!P179/население!N179*1000</f>
        <v>258.01991288114493</v>
      </c>
      <c r="L179" s="37">
        <f t="shared" si="29"/>
        <v>255.62106838596699</v>
      </c>
      <c r="M179" s="37">
        <f t="shared" si="35"/>
        <v>44.646963030260608</v>
      </c>
      <c r="N179" s="37">
        <f t="shared" si="36"/>
        <v>85.398941630889595</v>
      </c>
      <c r="O179" s="37">
        <f t="shared" si="37"/>
        <v>87.99264702656005</v>
      </c>
      <c r="P179" s="37"/>
      <c r="Q179" s="37"/>
      <c r="R179" s="37">
        <f t="shared" si="30"/>
        <v>117.90029535496483</v>
      </c>
      <c r="S179" s="37">
        <f t="shared" si="31"/>
        <v>322.08241609884192</v>
      </c>
      <c r="T179" s="37">
        <f t="shared" si="32"/>
        <v>61.998073708952639</v>
      </c>
      <c r="U179" s="37">
        <f t="shared" si="33"/>
        <v>84.24465048576802</v>
      </c>
      <c r="V179" s="37">
        <f t="shared" si="34"/>
        <v>94.45278959159269</v>
      </c>
      <c r="W179" s="6"/>
    </row>
    <row r="180" spans="1:23" ht="13.5" thickBot="1">
      <c r="A180" s="60"/>
      <c r="B180" s="130" t="s">
        <v>207</v>
      </c>
      <c r="C180" s="36">
        <f>+quantity!H180/население!F180*1000</f>
        <v>469.37556020316703</v>
      </c>
      <c r="D180" s="36">
        <f>+quantity!I180/население!G180*1000</f>
        <v>265.46837193225025</v>
      </c>
      <c r="E180" s="36">
        <f>+quantity!J180/население!H180*1000</f>
        <v>208.97615708274895</v>
      </c>
      <c r="F180" s="36">
        <f>+quantity!K180/население!I180*1000</f>
        <v>213.29541414859582</v>
      </c>
      <c r="G180" s="36">
        <f>+quantity!L180/население!J180*1000</f>
        <v>217.07670043415339</v>
      </c>
      <c r="H180" s="36">
        <f>+quantity!M180/население!K180*1000</f>
        <v>243.91143911439113</v>
      </c>
      <c r="I180" s="36">
        <f>+quantity!N180/население!L180*1000</f>
        <v>263.0583775587566</v>
      </c>
      <c r="J180" s="271">
        <f>+quantity!O180/население!M180*1000</f>
        <v>79645.597754548959</v>
      </c>
      <c r="K180" s="271">
        <f>+quantity!P180/население!N180*1000</f>
        <v>266.45634136704859</v>
      </c>
      <c r="L180" s="37">
        <f t="shared" si="29"/>
        <v>56.557774720384572</v>
      </c>
      <c r="M180" s="37">
        <f t="shared" si="35"/>
        <v>44.522164083765801</v>
      </c>
      <c r="N180" s="37">
        <f t="shared" si="36"/>
        <v>45.442377540124141</v>
      </c>
      <c r="O180" s="37">
        <f t="shared" si="37"/>
        <v>46.247976852521411</v>
      </c>
      <c r="P180" s="37"/>
      <c r="Q180" s="37"/>
      <c r="R180" s="37">
        <f t="shared" si="30"/>
        <v>117.85234002467844</v>
      </c>
      <c r="S180" s="37">
        <f t="shared" si="31"/>
        <v>71.23378161044181</v>
      </c>
      <c r="T180" s="37">
        <f t="shared" si="32"/>
        <v>61.799627351163778</v>
      </c>
      <c r="U180" s="37">
        <f t="shared" si="33"/>
        <v>44.809923966714827</v>
      </c>
      <c r="V180" s="37">
        <f t="shared" si="34"/>
        <v>49.623165243448142</v>
      </c>
      <c r="W180" s="6"/>
    </row>
    <row r="181" spans="1:23" ht="13.5" thickBot="1">
      <c r="A181" s="35"/>
      <c r="B181" s="130" t="s">
        <v>208</v>
      </c>
      <c r="C181" s="36">
        <f>+quantity!H181/население!F181*1000</f>
        <v>469.55388088651466</v>
      </c>
      <c r="D181" s="36">
        <f>+quantity!I181/население!G181*1000</f>
        <v>375.35048528732091</v>
      </c>
      <c r="E181" s="36">
        <f>+quantity!J181/население!H181*1000</f>
        <v>432.02444897203185</v>
      </c>
      <c r="F181" s="36">
        <f>+quantity!K181/население!I181*1000</f>
        <v>389.85475694336452</v>
      </c>
      <c r="G181" s="36">
        <f>+quantity!L181/население!J181*1000</f>
        <v>495.89996544032169</v>
      </c>
      <c r="H181" s="36">
        <f>+quantity!M181/население!K181*1000</f>
        <v>459.09707543300624</v>
      </c>
      <c r="I181" s="36">
        <f>+quantity!N181/население!L181*1000</f>
        <v>517.29674938832568</v>
      </c>
      <c r="J181" s="271">
        <f>+quantity!O181/население!M181*1000</f>
        <v>217.67615441388824</v>
      </c>
      <c r="K181" s="271">
        <f>+quantity!P181/население!N181*1000</f>
        <v>512.48455504986919</v>
      </c>
      <c r="L181" s="37">
        <f t="shared" si="29"/>
        <v>79.937681396363217</v>
      </c>
      <c r="M181" s="37">
        <f t="shared" si="35"/>
        <v>92.007428020054377</v>
      </c>
      <c r="N181" s="37">
        <f t="shared" si="36"/>
        <v>83.026628638937311</v>
      </c>
      <c r="O181" s="37">
        <f t="shared" si="37"/>
        <v>105.61087568993483</v>
      </c>
      <c r="P181" s="37">
        <f t="shared" ref="P181" si="42">+H181/$C181*100</f>
        <v>97.773033962840202</v>
      </c>
      <c r="Q181" s="37">
        <f t="shared" ref="Q181" si="43">+I181/$C181*100</f>
        <v>110.16770821096671</v>
      </c>
      <c r="R181" s="37">
        <f t="shared" si="30"/>
        <v>117.89711336097703</v>
      </c>
      <c r="S181" s="37">
        <f t="shared" si="31"/>
        <v>100.71871952849449</v>
      </c>
      <c r="T181" s="37">
        <f t="shared" si="32"/>
        <v>127.76074709083377</v>
      </c>
      <c r="U181" s="37">
        <f t="shared" si="33"/>
        <v>81.902192254934889</v>
      </c>
      <c r="V181" s="37">
        <f t="shared" si="34"/>
        <v>113.36143344748217</v>
      </c>
      <c r="W181" s="6"/>
    </row>
    <row r="182" spans="1:23" ht="13.5" thickBot="1">
      <c r="A182" s="35"/>
      <c r="B182" s="130" t="s">
        <v>209</v>
      </c>
      <c r="C182" s="36">
        <f>+quantity!H182/население!F182*1000</f>
        <v>469.54167472442464</v>
      </c>
      <c r="D182" s="36">
        <f>+quantity!I182/население!G182*1000</f>
        <v>621.87871581450645</v>
      </c>
      <c r="E182" s="36">
        <f>+quantity!J182/население!H182*1000</f>
        <v>431.59576592770122</v>
      </c>
      <c r="F182" s="36">
        <f>+quantity!K182/население!I182*1000</f>
        <v>374.42187814196666</v>
      </c>
      <c r="G182" s="36">
        <f>+quantity!L182/население!J182*1000</f>
        <v>366.43073811931242</v>
      </c>
      <c r="H182" s="36">
        <f>+quantity!M182/население!K182*1000</f>
        <v>319.65881397238019</v>
      </c>
      <c r="I182" s="36">
        <f>+quantity!N182/население!L182*1000</f>
        <v>252.09235209235209</v>
      </c>
      <c r="J182" s="271">
        <f>+quantity!O182/население!M182*1000</f>
        <v>2034.5641934139223</v>
      </c>
      <c r="K182" s="271">
        <f>+quantity!P182/население!N182*1000</f>
        <v>237.90809903483</v>
      </c>
      <c r="L182" s="37">
        <f t="shared" si="29"/>
        <v>132.44377427828721</v>
      </c>
      <c r="M182" s="37">
        <f t="shared" si="35"/>
        <v>91.918521647946591</v>
      </c>
      <c r="N182" s="37">
        <f t="shared" si="36"/>
        <v>79.741990604287878</v>
      </c>
      <c r="O182" s="37">
        <f t="shared" si="37"/>
        <v>78.040088419067743</v>
      </c>
      <c r="P182" s="37"/>
      <c r="Q182" s="37"/>
      <c r="R182" s="37">
        <f t="shared" si="30"/>
        <v>117.89404859815811</v>
      </c>
      <c r="S182" s="37">
        <f t="shared" si="31"/>
        <v>166.8702463803032</v>
      </c>
      <c r="T182" s="37">
        <f t="shared" si="32"/>
        <v>127.63397448308167</v>
      </c>
      <c r="U182" s="37">
        <f t="shared" si="33"/>
        <v>78.659993502380431</v>
      </c>
      <c r="V182" s="37">
        <f t="shared" si="34"/>
        <v>83.765107133130385</v>
      </c>
      <c r="W182" s="6"/>
    </row>
    <row r="183" spans="1:23" ht="13.5" thickBot="1">
      <c r="A183" s="35"/>
      <c r="B183" s="130" t="s">
        <v>200</v>
      </c>
      <c r="C183" s="36">
        <f>+quantity!H183/население!F183*1000</f>
        <v>469.52056959297551</v>
      </c>
      <c r="D183" s="36">
        <f>+quantity!I183/население!G183*1000</f>
        <v>375.01441783019789</v>
      </c>
      <c r="E183" s="36">
        <f>+quantity!J183/население!H183*1000</f>
        <v>433.9198658229418</v>
      </c>
      <c r="F183" s="36">
        <f>+quantity!K183/население!I183*1000</f>
        <v>602.51113692165188</v>
      </c>
      <c r="G183" s="36">
        <f>+quantity!L183/население!J183*1000</f>
        <v>575.46058645664868</v>
      </c>
      <c r="H183" s="36">
        <f>+quantity!M183/население!K183*1000</f>
        <v>628.45876415414705</v>
      </c>
      <c r="I183" s="36">
        <f>+quantity!N183/население!L183*1000</f>
        <v>622.92082090942972</v>
      </c>
      <c r="J183" s="271">
        <f>+quantity!O183/население!M183*1000</f>
        <v>41.954439722721915</v>
      </c>
      <c r="K183" s="271">
        <f>+quantity!P183/население!N183*1000</f>
        <v>494.53839368335485</v>
      </c>
      <c r="L183" s="37">
        <f t="shared" si="29"/>
        <v>79.871776044933569</v>
      </c>
      <c r="M183" s="37">
        <f t="shared" si="35"/>
        <v>92.41764768668267</v>
      </c>
      <c r="N183" s="37">
        <f t="shared" si="36"/>
        <v>128.32475847521764</v>
      </c>
      <c r="O183" s="37">
        <f t="shared" si="37"/>
        <v>122.5634452938903</v>
      </c>
      <c r="P183" s="37">
        <f t="shared" ref="P183" si="44">+H183/$C183*100</f>
        <v>133.85116752157506</v>
      </c>
      <c r="Q183" s="37">
        <f t="shared" ref="Q183" si="45">+I183/$C183*100</f>
        <v>132.6716785697879</v>
      </c>
      <c r="R183" s="37">
        <f t="shared" si="30"/>
        <v>117.8887494532117</v>
      </c>
      <c r="S183" s="37">
        <f t="shared" si="31"/>
        <v>100.62854172059656</v>
      </c>
      <c r="T183" s="37">
        <f t="shared" si="32"/>
        <v>128.32127062948305</v>
      </c>
      <c r="U183" s="37">
        <f t="shared" si="33"/>
        <v>126.57786545635335</v>
      </c>
      <c r="V183" s="37">
        <f t="shared" si="34"/>
        <v>131.54878306016954</v>
      </c>
      <c r="W183" s="6"/>
    </row>
    <row r="184" spans="1:23" ht="13.5" thickBot="1">
      <c r="A184" s="35"/>
      <c r="B184" s="130" t="s">
        <v>210</v>
      </c>
      <c r="C184" s="36">
        <f>+quantity!H184/население!F184*1000</f>
        <v>469.49938419184235</v>
      </c>
      <c r="D184" s="36">
        <f>+quantity!I184/население!G184*1000</f>
        <v>266.08209823853497</v>
      </c>
      <c r="E184" s="36">
        <f>+quantity!J184/население!H184*1000</f>
        <v>208.98744113029827</v>
      </c>
      <c r="F184" s="36">
        <f>+quantity!K184/население!I184*1000</f>
        <v>174.96432535278262</v>
      </c>
      <c r="G184" s="36">
        <f>+quantity!L184/население!J184*1000</f>
        <v>302.77544154751888</v>
      </c>
      <c r="H184" s="36">
        <f>+quantity!M184/население!K184*1000</f>
        <v>247.78366999959519</v>
      </c>
      <c r="I184" s="36">
        <f>+quantity!N184/население!L184*1000</f>
        <v>241.32470967475305</v>
      </c>
      <c r="J184" s="271">
        <f>+quantity!O184/население!M184*1000</f>
        <v>170.55764794698652</v>
      </c>
      <c r="K184" s="271">
        <f>+quantity!P184/население!N184*1000</f>
        <v>289.4243252476939</v>
      </c>
      <c r="L184" s="37">
        <f t="shared" si="29"/>
        <v>56.673577686698529</v>
      </c>
      <c r="M184" s="37">
        <f t="shared" si="35"/>
        <v>44.512825398063526</v>
      </c>
      <c r="N184" s="37">
        <f t="shared" si="36"/>
        <v>37.26614586597421</v>
      </c>
      <c r="O184" s="37">
        <f t="shared" si="37"/>
        <v>64.488996523114011</v>
      </c>
      <c r="P184" s="37"/>
      <c r="Q184" s="37"/>
      <c r="R184" s="37">
        <f t="shared" si="30"/>
        <v>117.88343015389238</v>
      </c>
      <c r="S184" s="37">
        <f t="shared" si="31"/>
        <v>71.398464300708312</v>
      </c>
      <c r="T184" s="37">
        <f t="shared" si="32"/>
        <v>61.802964334402901</v>
      </c>
      <c r="U184" s="37">
        <f t="shared" si="33"/>
        <v>36.75718086692563</v>
      </c>
      <c r="V184" s="37">
        <f t="shared" si="34"/>
        <v>69.213673035941454</v>
      </c>
      <c r="W184" s="6"/>
    </row>
    <row r="185" spans="1:23" ht="13.5" thickBot="1">
      <c r="A185" s="35"/>
      <c r="B185" s="130" t="s">
        <v>211</v>
      </c>
      <c r="C185" s="36">
        <f>+quantity!H185/население!F185*1000</f>
        <v>268.36349924585215</v>
      </c>
      <c r="D185" s="36">
        <f>+quantity!I185/население!G185*1000</f>
        <v>373.57414448669203</v>
      </c>
      <c r="E185" s="36">
        <f>+quantity!J185/население!H185*1000</f>
        <v>432.67724058857254</v>
      </c>
      <c r="F185" s="36">
        <f>+quantity!K185/население!I185*1000</f>
        <v>350.38147452363609</v>
      </c>
      <c r="G185" s="36">
        <f>+quantity!L185/население!J185*1000</f>
        <v>351.26387176325522</v>
      </c>
      <c r="H185" s="36">
        <f>+quantity!M185/население!K185*1000</f>
        <v>371.73626714186105</v>
      </c>
      <c r="I185" s="36">
        <f>+quantity!N185/население!L185*1000</f>
        <v>356.08449331305803</v>
      </c>
      <c r="J185" s="271">
        <f>+quantity!O185/население!M185*1000</f>
        <v>157.18303291536051</v>
      </c>
      <c r="K185" s="271">
        <f>+quantity!P185/население!N185*1000</f>
        <v>350.74894572971266</v>
      </c>
      <c r="L185" s="37">
        <f t="shared" si="29"/>
        <v>139.20452875912707</v>
      </c>
      <c r="M185" s="37">
        <f t="shared" si="35"/>
        <v>161.22805143190874</v>
      </c>
      <c r="N185" s="37">
        <f t="shared" si="36"/>
        <v>130.56226927591445</v>
      </c>
      <c r="O185" s="37">
        <f t="shared" si="37"/>
        <v>130.89107600339369</v>
      </c>
      <c r="P185" s="37"/>
      <c r="Q185" s="37"/>
      <c r="R185" s="37">
        <f t="shared" si="30"/>
        <v>67.381578942126836</v>
      </c>
      <c r="S185" s="37">
        <f t="shared" si="31"/>
        <v>100.24206962953777</v>
      </c>
      <c r="T185" s="37">
        <f t="shared" si="32"/>
        <v>127.9537943705012</v>
      </c>
      <c r="U185" s="37">
        <f t="shared" si="33"/>
        <v>73.609492709540859</v>
      </c>
      <c r="V185" s="37">
        <f t="shared" si="34"/>
        <v>80.298001202799483</v>
      </c>
      <c r="W185" s="6"/>
    </row>
    <row r="186" spans="1:23" ht="13.5" thickBot="1">
      <c r="A186" s="35"/>
      <c r="B186" s="130" t="s">
        <v>212</v>
      </c>
      <c r="C186" s="36">
        <f>+quantity!H186/население!F186*1000</f>
        <v>469.4368131868132</v>
      </c>
      <c r="D186" s="36">
        <f>+quantity!I186/население!G186*1000</f>
        <v>373.22752299221798</v>
      </c>
      <c r="E186" s="36">
        <f>+quantity!J186/население!H186*1000</f>
        <v>430.72953902583072</v>
      </c>
      <c r="F186" s="36">
        <f>+quantity!K186/население!I186*1000</f>
        <v>582.16920420656095</v>
      </c>
      <c r="G186" s="36">
        <f>+quantity!L186/население!J186*1000</f>
        <v>517.72712883823988</v>
      </c>
      <c r="H186" s="36">
        <f>+quantity!M186/население!K186*1000</f>
        <v>421.34687879368732</v>
      </c>
      <c r="I186" s="36">
        <f>+quantity!N186/население!L186*1000</f>
        <v>496.84006346944722</v>
      </c>
      <c r="J186" s="271">
        <f>+quantity!O186/население!M186*1000</f>
        <v>174.28647780182308</v>
      </c>
      <c r="K186" s="271">
        <f>+quantity!P186/население!N186*1000</f>
        <v>436.58455603547765</v>
      </c>
      <c r="L186" s="37">
        <f t="shared" si="29"/>
        <v>79.505380172153522</v>
      </c>
      <c r="M186" s="37">
        <f t="shared" si="35"/>
        <v>91.754529454514923</v>
      </c>
      <c r="N186" s="37">
        <f t="shared" si="36"/>
        <v>124.01439083024913</v>
      </c>
      <c r="O186" s="37">
        <f t="shared" si="37"/>
        <v>110.28686168083061</v>
      </c>
      <c r="P186" s="37"/>
      <c r="Q186" s="37"/>
      <c r="R186" s="37">
        <f t="shared" si="30"/>
        <v>117.86771962274074</v>
      </c>
      <c r="S186" s="37">
        <f t="shared" si="31"/>
        <v>100.14905983082187</v>
      </c>
      <c r="T186" s="37">
        <f t="shared" si="32"/>
        <v>127.37780889709114</v>
      </c>
      <c r="U186" s="37">
        <f t="shared" si="33"/>
        <v>122.30435370769368</v>
      </c>
      <c r="V186" s="37">
        <f t="shared" si="34"/>
        <v>118.3510658397397</v>
      </c>
      <c r="W186" s="6"/>
    </row>
    <row r="187" spans="1:23" ht="13.5" thickBot="1">
      <c r="A187" s="35"/>
      <c r="B187" s="130" t="s">
        <v>213</v>
      </c>
      <c r="C187" s="36">
        <f>+quantity!H187/население!F187*1000</f>
        <v>469.52234601101293</v>
      </c>
      <c r="D187" s="36">
        <f>+quantity!I187/население!G187*1000</f>
        <v>267.45379876796716</v>
      </c>
      <c r="E187" s="36">
        <f>+quantity!J187/население!H187*1000</f>
        <v>208.71589292641923</v>
      </c>
      <c r="F187" s="36">
        <f>+quantity!K187/население!I187*1000</f>
        <v>282.27757076550955</v>
      </c>
      <c r="G187" s="36">
        <f>+quantity!L187/население!J187*1000</f>
        <v>300.64754856614246</v>
      </c>
      <c r="H187" s="36">
        <f>+quantity!M187/население!K187*1000</f>
        <v>333.31109925293492</v>
      </c>
      <c r="I187" s="36">
        <f>+quantity!N187/население!L187*1000</f>
        <v>314.58072158667841</v>
      </c>
      <c r="J187" s="271">
        <f>+quantity!O187/население!M187*1000</f>
        <v>233.1063481228669</v>
      </c>
      <c r="K187" s="271">
        <f>+quantity!P187/население!N187*1000</f>
        <v>280.49986210700496</v>
      </c>
      <c r="L187" s="37">
        <f t="shared" si="29"/>
        <v>56.962954168254619</v>
      </c>
      <c r="M187" s="37">
        <f t="shared" si="35"/>
        <v>44.452813524134946</v>
      </c>
      <c r="N187" s="37">
        <f t="shared" si="36"/>
        <v>60.120156828252128</v>
      </c>
      <c r="O187" s="37">
        <f t="shared" si="37"/>
        <v>64.032638940488383</v>
      </c>
      <c r="P187" s="37"/>
      <c r="Q187" s="37"/>
      <c r="R187" s="37">
        <f t="shared" si="30"/>
        <v>117.88919548202172</v>
      </c>
      <c r="S187" s="37">
        <f t="shared" si="31"/>
        <v>71.766536079795557</v>
      </c>
      <c r="T187" s="37">
        <f t="shared" si="32"/>
        <v>61.722660542612154</v>
      </c>
      <c r="U187" s="37">
        <f t="shared" si="33"/>
        <v>59.301961713529494</v>
      </c>
      <c r="V187" s="37">
        <f t="shared" si="34"/>
        <v>68.727242272879224</v>
      </c>
      <c r="W187" s="6"/>
    </row>
    <row r="188" spans="1:23" ht="13.5" thickBot="1">
      <c r="A188" s="35"/>
      <c r="B188" s="130" t="s">
        <v>214</v>
      </c>
      <c r="C188" s="36">
        <f>+quantity!H188/население!F188*1000</f>
        <v>449.46782540767504</v>
      </c>
      <c r="D188" s="36">
        <f>+quantity!I188/население!G188*1000</f>
        <v>175.35448332143221</v>
      </c>
      <c r="E188" s="36">
        <f>+quantity!J188/население!H188*1000</f>
        <v>431.66872174270446</v>
      </c>
      <c r="F188" s="36">
        <f>+quantity!K188/население!I188*1000</f>
        <v>429.01586643160846</v>
      </c>
      <c r="G188" s="36">
        <f>+quantity!L188/население!J188*1000</f>
        <v>355.213567839196</v>
      </c>
      <c r="H188" s="36">
        <f>+quantity!M188/население!K188*1000</f>
        <v>369.97035154595511</v>
      </c>
      <c r="I188" s="36">
        <f>+quantity!N188/население!L188*1000</f>
        <v>344.37809073317567</v>
      </c>
      <c r="J188" s="271">
        <f>+quantity!O188/население!M188*1000</f>
        <v>141.39967550027038</v>
      </c>
      <c r="K188" s="271">
        <f>+quantity!P188/население!N188*1000</f>
        <v>453.4633192044343</v>
      </c>
      <c r="L188" s="37">
        <f t="shared" si="29"/>
        <v>39.013801079617366</v>
      </c>
      <c r="M188" s="37">
        <f t="shared" si="35"/>
        <v>96.039960446818085</v>
      </c>
      <c r="N188" s="37">
        <f t="shared" si="36"/>
        <v>95.449739042496233</v>
      </c>
      <c r="O188" s="37">
        <f t="shared" si="37"/>
        <v>79.029809868372936</v>
      </c>
      <c r="P188" s="37"/>
      <c r="Q188" s="37"/>
      <c r="R188" s="37">
        <f t="shared" si="30"/>
        <v>112.85384131881504</v>
      </c>
      <c r="S188" s="37">
        <f t="shared" si="31"/>
        <v>47.053300091502479</v>
      </c>
      <c r="T188" s="37">
        <f t="shared" si="32"/>
        <v>127.65554939499143</v>
      </c>
      <c r="U188" s="37">
        <f t="shared" si="33"/>
        <v>90.129309305833544</v>
      </c>
      <c r="V188" s="37">
        <f t="shared" si="34"/>
        <v>81.20089138238032</v>
      </c>
      <c r="W188" s="6"/>
    </row>
    <row r="189" spans="1:23" ht="13.5" thickBot="1">
      <c r="A189" s="35"/>
      <c r="B189" s="130" t="s">
        <v>215</v>
      </c>
      <c r="C189" s="36">
        <f>+quantity!H189/население!F189*1000</f>
        <v>469.53422282163672</v>
      </c>
      <c r="D189" s="36">
        <f>+quantity!I189/население!G189*1000</f>
        <v>91.124317533942119</v>
      </c>
      <c r="E189" s="36">
        <f>+quantity!J189/население!H189*1000</f>
        <v>431.91344185593141</v>
      </c>
      <c r="F189" s="36">
        <f>+quantity!K189/население!I189*1000</f>
        <v>327.48136524127108</v>
      </c>
      <c r="G189" s="36">
        <f>+quantity!L189/население!J189*1000</f>
        <v>366.77842421851886</v>
      </c>
      <c r="H189" s="36">
        <f>+quantity!M189/население!K189*1000</f>
        <v>334.67261904761904</v>
      </c>
      <c r="I189" s="36">
        <f>+quantity!N189/население!L189*1000</f>
        <v>329.24650673611455</v>
      </c>
      <c r="J189" s="271">
        <f>+quantity!O189/население!M189*1000</f>
        <v>397.62325557962617</v>
      </c>
      <c r="K189" s="271">
        <f>+quantity!P189/население!N189*1000</f>
        <v>398.72642991032978</v>
      </c>
      <c r="L189" s="37">
        <f t="shared" si="29"/>
        <v>19.407385682418674</v>
      </c>
      <c r="M189" s="37">
        <f t="shared" si="35"/>
        <v>91.987638144962986</v>
      </c>
      <c r="N189" s="37">
        <f t="shared" si="36"/>
        <v>69.746005578313799</v>
      </c>
      <c r="O189" s="37">
        <f t="shared" si="37"/>
        <v>78.115376130495179</v>
      </c>
      <c r="P189" s="37"/>
      <c r="Q189" s="37"/>
      <c r="R189" s="37">
        <f t="shared" si="30"/>
        <v>117.89217755020491</v>
      </c>
      <c r="S189" s="37">
        <f t="shared" si="31"/>
        <v>24.451612398745478</v>
      </c>
      <c r="T189" s="37">
        <f t="shared" si="32"/>
        <v>127.72791942999389</v>
      </c>
      <c r="U189" s="37">
        <f t="shared" si="33"/>
        <v>68.79854935256202</v>
      </c>
      <c r="V189" s="37">
        <f t="shared" si="34"/>
        <v>83.844587264896091</v>
      </c>
      <c r="W189" s="6"/>
    </row>
    <row r="190" spans="1:23" ht="13.5" thickBot="1">
      <c r="A190" s="60"/>
      <c r="B190" s="130" t="s">
        <v>216</v>
      </c>
      <c r="C190" s="36">
        <f>+quantity!H190/население!F190*1000</f>
        <v>469.45599132477861</v>
      </c>
      <c r="D190" s="36">
        <f>+quantity!I190/население!G190*1000</f>
        <v>350.91083413231064</v>
      </c>
      <c r="E190" s="36">
        <f>+quantity!J190/население!H190*1000</f>
        <v>431.61856963613548</v>
      </c>
      <c r="F190" s="36">
        <f>+quantity!K190/население!I190*1000</f>
        <v>338.49751534638995</v>
      </c>
      <c r="G190" s="36">
        <f>+quantity!L190/население!J190*1000</f>
        <v>397.92797237296497</v>
      </c>
      <c r="H190" s="36">
        <f>+quantity!M190/население!K190*1000</f>
        <v>360.72741727119148</v>
      </c>
      <c r="I190" s="36">
        <f>+quantity!N190/население!L190*1000</f>
        <v>388.76105837204608</v>
      </c>
      <c r="J190" s="271">
        <f>+quantity!O190/население!M190*1000</f>
        <v>278.10055808185194</v>
      </c>
      <c r="K190" s="271">
        <f>+quantity!P190/население!N190*1000</f>
        <v>417.03166088145576</v>
      </c>
      <c r="L190" s="37">
        <f t="shared" si="29"/>
        <v>74.748398277346467</v>
      </c>
      <c r="M190" s="37">
        <f t="shared" si="35"/>
        <v>91.9401557573335</v>
      </c>
      <c r="N190" s="37">
        <f t="shared" si="36"/>
        <v>72.104206060118401</v>
      </c>
      <c r="O190" s="37">
        <f t="shared" si="37"/>
        <v>84.763637002487584</v>
      </c>
      <c r="P190" s="37"/>
      <c r="Q190" s="37"/>
      <c r="R190" s="37">
        <f t="shared" si="30"/>
        <v>117.87253493190504</v>
      </c>
      <c r="S190" s="37">
        <f t="shared" si="31"/>
        <v>94.160767783283632</v>
      </c>
      <c r="T190" s="37">
        <f t="shared" si="32"/>
        <v>127.64071812648641</v>
      </c>
      <c r="U190" s="37">
        <f t="shared" si="33"/>
        <v>71.11286469115808</v>
      </c>
      <c r="V190" s="37">
        <f t="shared" si="34"/>
        <v>90.965292399235011</v>
      </c>
      <c r="W190" s="6"/>
    </row>
    <row r="191" spans="1:23" ht="13.5" thickBot="1">
      <c r="A191" s="35"/>
      <c r="B191" s="130" t="s">
        <v>217</v>
      </c>
      <c r="C191" s="36">
        <f>+quantity!H191/население!F191*1000</f>
        <v>449.53632148377125</v>
      </c>
      <c r="D191" s="36">
        <f>+quantity!I191/население!G191*1000</f>
        <v>311.70076726342711</v>
      </c>
      <c r="E191" s="36">
        <f>+quantity!J191/население!H191*1000</f>
        <v>428.50158885358104</v>
      </c>
      <c r="F191" s="36">
        <f>+quantity!K191/население!I191*1000</f>
        <v>406.71486744785176</v>
      </c>
      <c r="G191" s="36">
        <f>+quantity!L191/население!J191*1000</f>
        <v>461.05655265831359</v>
      </c>
      <c r="H191" s="36">
        <f>+quantity!M191/население!K191*1000</f>
        <v>430.57346745765631</v>
      </c>
      <c r="I191" s="36">
        <f>+quantity!N191/население!L191*1000</f>
        <v>460.00449576868829</v>
      </c>
      <c r="J191" s="271">
        <f>+quantity!O191/население!M191*1000</f>
        <v>356.6033843091123</v>
      </c>
      <c r="K191" s="271">
        <f>+quantity!P191/население!N191*1000</f>
        <v>484.46851595006933</v>
      </c>
      <c r="L191" s="37">
        <f t="shared" si="29"/>
        <v>69.338283107937883</v>
      </c>
      <c r="M191" s="37">
        <f t="shared" si="35"/>
        <v>95.320793532152976</v>
      </c>
      <c r="N191" s="37">
        <f t="shared" si="36"/>
        <v>90.474306081746633</v>
      </c>
      <c r="O191" s="37">
        <f t="shared" si="37"/>
        <v>102.56269196146772</v>
      </c>
      <c r="P191" s="37"/>
      <c r="Q191" s="37"/>
      <c r="R191" s="37">
        <f t="shared" si="30"/>
        <v>112.87103953605273</v>
      </c>
      <c r="S191" s="37">
        <f t="shared" si="31"/>
        <v>83.639434036671872</v>
      </c>
      <c r="T191" s="37">
        <f t="shared" si="32"/>
        <v>126.71894669805341</v>
      </c>
      <c r="U191" s="37">
        <f t="shared" si="33"/>
        <v>85.444229353070298</v>
      </c>
      <c r="V191" s="37">
        <f t="shared" si="34"/>
        <v>105.39632053269594</v>
      </c>
      <c r="W191" s="6"/>
    </row>
    <row r="192" spans="1:23" ht="13.5" thickBot="1">
      <c r="A192" s="56"/>
      <c r="B192" s="131" t="s">
        <v>218</v>
      </c>
      <c r="C192" s="57">
        <f>+quantity!H192/население!F192*1000</f>
        <v>221.12115842389858</v>
      </c>
      <c r="D192" s="57">
        <f>+quantity!I192/население!G192*1000</f>
        <v>305.58947334597218</v>
      </c>
      <c r="E192" s="57">
        <f>+quantity!J192/население!H192*1000</f>
        <v>379.68636833410642</v>
      </c>
      <c r="F192" s="57">
        <f>+quantity!K192/население!I192*1000</f>
        <v>450.03295435821389</v>
      </c>
      <c r="G192" s="57">
        <f>+quantity!L192/население!J192*1000</f>
        <v>411.38030896086661</v>
      </c>
      <c r="H192" s="57">
        <f>+quantity!M192/население!K192*1000</f>
        <v>400.11003427991028</v>
      </c>
      <c r="I192" s="57">
        <f>+quantity!N192/население!L192*1000</f>
        <v>402.90514029219599</v>
      </c>
      <c r="J192" s="451">
        <f>+quantity!O192/население!M192*1000</f>
        <v>462.60680303216844</v>
      </c>
      <c r="K192" s="451">
        <f>+quantity!P192/население!N192*1000</f>
        <v>529.08885403950842</v>
      </c>
      <c r="L192" s="25">
        <f t="shared" si="29"/>
        <v>138.20001465447476</v>
      </c>
      <c r="M192" s="25">
        <f t="shared" si="35"/>
        <v>171.70965051034673</v>
      </c>
      <c r="N192" s="25">
        <f t="shared" si="36"/>
        <v>203.52324380260427</v>
      </c>
      <c r="O192" s="25">
        <f t="shared" si="37"/>
        <v>186.04294220105035</v>
      </c>
      <c r="P192" s="25"/>
      <c r="Q192" s="25"/>
      <c r="R192" s="25">
        <f t="shared" si="30"/>
        <v>55.519818581828773</v>
      </c>
      <c r="S192" s="25">
        <f t="shared" si="31"/>
        <v>81.999575498705227</v>
      </c>
      <c r="T192" s="25">
        <f t="shared" si="32"/>
        <v>112.28302980073073</v>
      </c>
      <c r="U192" s="25">
        <f t="shared" si="33"/>
        <v>94.544660267560502</v>
      </c>
      <c r="V192" s="25">
        <f t="shared" si="34"/>
        <v>94.040461314539286</v>
      </c>
      <c r="W192" s="26"/>
    </row>
    <row r="193" spans="1:23" ht="13.5" thickBot="1">
      <c r="A193" s="35"/>
      <c r="B193" s="130" t="s">
        <v>219</v>
      </c>
      <c r="C193" s="36">
        <f>+quantity!H193/население!F193*1000</f>
        <v>221.13328581610833</v>
      </c>
      <c r="D193" s="36">
        <f>+quantity!I193/население!G193*1000</f>
        <v>306.33802816901408</v>
      </c>
      <c r="E193" s="36">
        <f>+quantity!J193/население!H193*1000</f>
        <v>379.80908301995953</v>
      </c>
      <c r="F193" s="36">
        <f>+quantity!K193/население!I193*1000</f>
        <v>50.307107341327871</v>
      </c>
      <c r="G193" s="36">
        <f>+quantity!L193/население!J193*1000</f>
        <v>52.371541501976289</v>
      </c>
      <c r="H193" s="36">
        <f>+quantity!M193/население!K193*1000</f>
        <v>80.372335101591432</v>
      </c>
      <c r="I193" s="36">
        <f>+quantity!N193/население!L193*1000</f>
        <v>94.67859714080015</v>
      </c>
      <c r="J193" s="271">
        <f>+quantity!O193/население!M193*1000</f>
        <v>118.4010077682133</v>
      </c>
      <c r="K193" s="271">
        <f>+quantity!P193/население!N193*1000</f>
        <v>118.25881848397127</v>
      </c>
      <c r="L193" s="37">
        <f t="shared" si="29"/>
        <v>138.53094392300622</v>
      </c>
      <c r="M193" s="37">
        <f t="shared" si="35"/>
        <v>171.75572714810741</v>
      </c>
      <c r="N193" s="37">
        <f t="shared" si="36"/>
        <v>22.749676583362774</v>
      </c>
      <c r="O193" s="37">
        <f t="shared" si="37"/>
        <v>23.683246648597176</v>
      </c>
      <c r="P193" s="37"/>
      <c r="Q193" s="37"/>
      <c r="R193" s="37">
        <f t="shared" si="30"/>
        <v>55.522863566850354</v>
      </c>
      <c r="S193" s="37">
        <f t="shared" si="31"/>
        <v>82.200437056712659</v>
      </c>
      <c r="T193" s="37">
        <f t="shared" si="32"/>
        <v>112.319319691224</v>
      </c>
      <c r="U193" s="37">
        <f t="shared" si="33"/>
        <v>10.56871130562515</v>
      </c>
      <c r="V193" s="37">
        <f t="shared" si="34"/>
        <v>11.971997237884068</v>
      </c>
      <c r="W193" s="6"/>
    </row>
    <row r="194" spans="1:23" ht="13.5" thickBot="1">
      <c r="A194" s="35"/>
      <c r="B194" s="130" t="s">
        <v>220</v>
      </c>
      <c r="C194" s="36">
        <f>+quantity!H194/население!F194*1000</f>
        <v>221.11439537653857</v>
      </c>
      <c r="D194" s="36">
        <f>+quantity!I194/население!G194*1000</f>
        <v>301.4663536082931</v>
      </c>
      <c r="E194" s="36">
        <f>+quantity!J194/население!H194*1000</f>
        <v>379.14606741573033</v>
      </c>
      <c r="F194" s="36">
        <f>+quantity!K194/население!I194*1000</f>
        <v>467.33233027857568</v>
      </c>
      <c r="G194" s="36">
        <f>+quantity!L194/население!J194*1000</f>
        <v>406.84375576461906</v>
      </c>
      <c r="H194" s="36">
        <f>+quantity!M194/население!K194*1000</f>
        <v>412.03119891644479</v>
      </c>
      <c r="I194" s="36">
        <f>+quantity!N194/население!L194*1000</f>
        <v>381.21373205741628</v>
      </c>
      <c r="J194" s="271">
        <f>+quantity!O194/население!M194*1000</f>
        <v>463.80390253373457</v>
      </c>
      <c r="K194" s="271">
        <f>+quantity!P194/население!N194*1000</f>
        <v>404.19889367534756</v>
      </c>
      <c r="L194" s="37">
        <f t="shared" si="29"/>
        <v>136.33954184435714</v>
      </c>
      <c r="M194" s="37">
        <f t="shared" si="35"/>
        <v>171.4705488849234</v>
      </c>
      <c r="N194" s="37">
        <f t="shared" si="36"/>
        <v>211.35319095020901</v>
      </c>
      <c r="O194" s="37">
        <f t="shared" si="37"/>
        <v>183.99695554502435</v>
      </c>
      <c r="P194" s="37"/>
      <c r="Q194" s="37"/>
      <c r="R194" s="37">
        <f t="shared" si="30"/>
        <v>55.518120493933601</v>
      </c>
      <c r="S194" s="37">
        <f t="shared" si="31"/>
        <v>80.893208631685411</v>
      </c>
      <c r="T194" s="37">
        <f t="shared" si="32"/>
        <v>112.12324891529741</v>
      </c>
      <c r="U194" s="37">
        <f t="shared" si="33"/>
        <v>98.178979939914001</v>
      </c>
      <c r="V194" s="37">
        <f t="shared" si="34"/>
        <v>93.003417134105135</v>
      </c>
      <c r="W194" s="6"/>
    </row>
    <row r="195" spans="1:23" ht="13.5" thickBot="1">
      <c r="A195" s="60"/>
      <c r="B195" s="130" t="s">
        <v>221</v>
      </c>
      <c r="C195" s="36">
        <f>+quantity!H195/население!F195*1000</f>
        <v>221.12541965225236</v>
      </c>
      <c r="D195" s="36">
        <f>+quantity!I195/население!G195*1000</f>
        <v>306.11126335982465</v>
      </c>
      <c r="E195" s="36">
        <f>+quantity!J195/население!H195*1000</f>
        <v>378.73976266087243</v>
      </c>
      <c r="F195" s="36">
        <f>+quantity!K195/население!I195*1000</f>
        <v>326.7792384406165</v>
      </c>
      <c r="G195" s="36">
        <f>+quantity!L195/население!J195*1000</f>
        <v>272.22478120681717</v>
      </c>
      <c r="H195" s="36">
        <f>+quantity!M195/население!K195*1000</f>
        <v>235.16342162193769</v>
      </c>
      <c r="I195" s="36">
        <f>+quantity!N195/население!L195*1000</f>
        <v>297.52142041699216</v>
      </c>
      <c r="J195" s="271">
        <f>+quantity!O195/население!M195*1000</f>
        <v>323.10277965269677</v>
      </c>
      <c r="K195" s="271">
        <f>+quantity!P195/население!N195*1000</f>
        <v>252.90185510152924</v>
      </c>
      <c r="L195" s="37">
        <f t="shared" si="29"/>
        <v>138.43332161504691</v>
      </c>
      <c r="M195" s="37">
        <f t="shared" si="35"/>
        <v>171.27825613920305</v>
      </c>
      <c r="N195" s="37">
        <f t="shared" si="36"/>
        <v>147.78004218353462</v>
      </c>
      <c r="O195" s="37">
        <f t="shared" si="37"/>
        <v>123.10876860513143</v>
      </c>
      <c r="P195" s="37"/>
      <c r="Q195" s="37"/>
      <c r="R195" s="37">
        <f t="shared" si="30"/>
        <v>55.520888504882834</v>
      </c>
      <c r="S195" s="37">
        <f t="shared" si="31"/>
        <v>82.139588697350078</v>
      </c>
      <c r="T195" s="37">
        <f t="shared" si="32"/>
        <v>112.00309414361558</v>
      </c>
      <c r="U195" s="37">
        <f t="shared" si="33"/>
        <v>68.651043843932541</v>
      </c>
      <c r="V195" s="37">
        <f t="shared" si="34"/>
        <v>62.229872087469985</v>
      </c>
      <c r="W195" s="6"/>
    </row>
    <row r="196" spans="1:23" ht="13.5" thickBot="1">
      <c r="A196" s="35"/>
      <c r="B196" s="130" t="s">
        <v>222</v>
      </c>
      <c r="C196" s="36">
        <f>+quantity!H196/население!F196*1000</f>
        <v>221.11491747119277</v>
      </c>
      <c r="D196" s="36">
        <f>+quantity!I196/население!G196*1000</f>
        <v>307.55920839191089</v>
      </c>
      <c r="E196" s="36">
        <f>+quantity!J196/население!H196*1000</f>
        <v>379.76203471236761</v>
      </c>
      <c r="F196" s="36">
        <f>+quantity!K196/население!I196*1000</f>
        <v>247.2133318618254</v>
      </c>
      <c r="G196" s="36">
        <f>+quantity!L196/население!J196*1000</f>
        <v>439.63681201659006</v>
      </c>
      <c r="H196" s="36">
        <f>+quantity!M196/население!K196*1000</f>
        <v>247.52136752136752</v>
      </c>
      <c r="I196" s="36">
        <f>+quantity!N196/население!L196*1000</f>
        <v>232.29162779850745</v>
      </c>
      <c r="J196" s="271">
        <f>+quantity!O196/население!M196*1000</f>
        <v>196.61610817166371</v>
      </c>
      <c r="K196" s="271">
        <f>+quantity!P196/население!N196*1000</f>
        <v>218.76979104477613</v>
      </c>
      <c r="L196" s="37">
        <f t="shared" si="29"/>
        <v>139.09473495020083</v>
      </c>
      <c r="M196" s="37">
        <f t="shared" si="35"/>
        <v>171.74871738893134</v>
      </c>
      <c r="N196" s="37">
        <f t="shared" si="36"/>
        <v>111.80309980398893</v>
      </c>
      <c r="O196" s="37">
        <f t="shared" si="37"/>
        <v>198.82729625144657</v>
      </c>
      <c r="P196" s="37"/>
      <c r="Q196" s="37"/>
      <c r="R196" s="37">
        <f t="shared" si="30"/>
        <v>55.518251583154957</v>
      </c>
      <c r="S196" s="37">
        <f t="shared" si="31"/>
        <v>82.528119351487192</v>
      </c>
      <c r="T196" s="37">
        <f t="shared" si="32"/>
        <v>112.30540629594834</v>
      </c>
      <c r="U196" s="37">
        <f t="shared" si="33"/>
        <v>51.935531049763838</v>
      </c>
      <c r="V196" s="37">
        <f t="shared" si="34"/>
        <v>100.49982391555454</v>
      </c>
      <c r="W196" s="6"/>
    </row>
    <row r="197" spans="1:23" ht="13.5" thickBot="1">
      <c r="A197" s="35"/>
      <c r="B197" s="130" t="s">
        <v>218</v>
      </c>
      <c r="C197" s="36">
        <f>+quantity!H197/население!F197*1000</f>
        <v>221.11968187926874</v>
      </c>
      <c r="D197" s="36">
        <f>+quantity!I197/население!G197*1000</f>
        <v>306.64435475932675</v>
      </c>
      <c r="E197" s="36">
        <f>+quantity!J197/население!H197*1000</f>
        <v>380.11509588004537</v>
      </c>
      <c r="F197" s="36">
        <f>+quantity!K197/население!I197*1000</f>
        <v>666.63984065348166</v>
      </c>
      <c r="G197" s="36">
        <f>+quantity!L197/население!J197*1000</f>
        <v>573.30838536476233</v>
      </c>
      <c r="H197" s="36">
        <f>+quantity!M197/население!K197*1000</f>
        <v>588.64240252116417</v>
      </c>
      <c r="I197" s="36">
        <f>+quantity!N197/население!L197*1000</f>
        <v>583.74259298171887</v>
      </c>
      <c r="J197" s="271">
        <f>+quantity!O197/население!M197*1000</f>
        <v>686.08231083844589</v>
      </c>
      <c r="K197" s="271">
        <f>+quantity!P197/население!N197*1000</f>
        <v>891.89459081621681</v>
      </c>
      <c r="L197" s="37">
        <f t="shared" si="29"/>
        <v>138.67800105046933</v>
      </c>
      <c r="M197" s="37">
        <f t="shared" si="35"/>
        <v>171.90468647996161</v>
      </c>
      <c r="N197" s="37">
        <f t="shared" si="36"/>
        <v>301.48371912793664</v>
      </c>
      <c r="O197" s="37">
        <f t="shared" si="37"/>
        <v>259.27514931836259</v>
      </c>
      <c r="P197" s="37">
        <f t="shared" ref="P197" si="46">+H197/$C197*100</f>
        <v>266.20986314667488</v>
      </c>
      <c r="Q197" s="37">
        <f t="shared" ref="Q197" si="47">+I197/$C197*100</f>
        <v>263.99395477623841</v>
      </c>
      <c r="R197" s="37">
        <f t="shared" si="30"/>
        <v>55.519447846207811</v>
      </c>
      <c r="S197" s="37">
        <f t="shared" si="31"/>
        <v>82.282634424621222</v>
      </c>
      <c r="T197" s="37">
        <f t="shared" si="32"/>
        <v>112.40981556875363</v>
      </c>
      <c r="U197" s="37">
        <f t="shared" si="33"/>
        <v>140.05027108578395</v>
      </c>
      <c r="V197" s="37">
        <f t="shared" si="34"/>
        <v>131.05679552670227</v>
      </c>
      <c r="W197" s="6"/>
    </row>
    <row r="198" spans="1:23" ht="13.5" thickBot="1">
      <c r="A198" s="35"/>
      <c r="B198" s="130" t="s">
        <v>223</v>
      </c>
      <c r="C198" s="36">
        <f>+quantity!H198/население!F198*1000</f>
        <v>221.10079397120171</v>
      </c>
      <c r="D198" s="36">
        <f>+quantity!I198/население!G198*1000</f>
        <v>306.15760011482706</v>
      </c>
      <c r="E198" s="36">
        <f>+quantity!J198/население!H198*1000</f>
        <v>380.59267867518889</v>
      </c>
      <c r="F198" s="36">
        <f>+quantity!K198/население!I198*1000</f>
        <v>210.88136090335826</v>
      </c>
      <c r="G198" s="36">
        <f>+quantity!L198/население!J198*1000</f>
        <v>230.33373063170438</v>
      </c>
      <c r="H198" s="36">
        <f>+quantity!M198/население!K198*1000</f>
        <v>209.29176755447943</v>
      </c>
      <c r="I198" s="36">
        <f>+quantity!N198/население!L198*1000</f>
        <v>220.83410565338278</v>
      </c>
      <c r="J198" s="271">
        <f>+quantity!O198/население!M198*1000</f>
        <v>221.35750813575083</v>
      </c>
      <c r="K198" s="271">
        <f>+quantity!P198/население!N198*1000</f>
        <v>209.74310776942357</v>
      </c>
      <c r="L198" s="37">
        <f t="shared" si="29"/>
        <v>138.4696972886963</v>
      </c>
      <c r="M198" s="37">
        <f t="shared" si="35"/>
        <v>172.13537402527868</v>
      </c>
      <c r="N198" s="37">
        <f t="shared" si="36"/>
        <v>95.377930180940666</v>
      </c>
      <c r="O198" s="37">
        <f t="shared" si="37"/>
        <v>104.17589484626875</v>
      </c>
      <c r="P198" s="37"/>
      <c r="Q198" s="37"/>
      <c r="R198" s="37">
        <f t="shared" si="30"/>
        <v>55.514705408908974</v>
      </c>
      <c r="S198" s="37">
        <f t="shared" si="31"/>
        <v>82.152022352863739</v>
      </c>
      <c r="T198" s="37">
        <f t="shared" si="32"/>
        <v>112.55104909118607</v>
      </c>
      <c r="U198" s="37">
        <f t="shared" si="33"/>
        <v>44.302770342233543</v>
      </c>
      <c r="V198" s="37">
        <f t="shared" si="34"/>
        <v>52.653687629382439</v>
      </c>
      <c r="W198" s="6"/>
    </row>
    <row r="199" spans="1:23" ht="13.5" thickBot="1">
      <c r="A199" s="35"/>
      <c r="B199" s="130" t="s">
        <v>224</v>
      </c>
      <c r="C199" s="36">
        <f>+quantity!H199/население!F199*1000</f>
        <v>221.15691914349634</v>
      </c>
      <c r="D199" s="36">
        <f>+quantity!I199/население!G199*1000</f>
        <v>305.57814278744513</v>
      </c>
      <c r="E199" s="36">
        <f>+quantity!J199/население!H199*1000</f>
        <v>379.56687055711683</v>
      </c>
      <c r="F199" s="36">
        <f>+quantity!K199/население!I199*1000</f>
        <v>214.80114113106225</v>
      </c>
      <c r="G199" s="36">
        <f>+quantity!L199/население!J199*1000</f>
        <v>265.9483495809817</v>
      </c>
      <c r="H199" s="36">
        <f>+quantity!M199/население!K199*1000</f>
        <v>261.16657908565423</v>
      </c>
      <c r="I199" s="36">
        <f>+quantity!N199/население!L199*1000</f>
        <v>264.62154294032018</v>
      </c>
      <c r="J199" s="271">
        <f>+quantity!O199/население!M199*1000</f>
        <v>250.23204009652866</v>
      </c>
      <c r="K199" s="271">
        <f>+quantity!P199/население!N199*1000</f>
        <v>255.31914893617019</v>
      </c>
      <c r="L199" s="37">
        <f t="shared" si="29"/>
        <v>138.17254462166412</v>
      </c>
      <c r="M199" s="37">
        <f t="shared" si="35"/>
        <v>171.62785230826856</v>
      </c>
      <c r="N199" s="37">
        <f t="shared" si="36"/>
        <v>97.126122918944176</v>
      </c>
      <c r="O199" s="37">
        <f t="shared" si="37"/>
        <v>120.25323494781672</v>
      </c>
      <c r="P199" s="37"/>
      <c r="Q199" s="37"/>
      <c r="R199" s="37">
        <f t="shared" si="30"/>
        <v>55.528797499443783</v>
      </c>
      <c r="S199" s="37">
        <f t="shared" si="31"/>
        <v>81.996535142048927</v>
      </c>
      <c r="T199" s="37">
        <f t="shared" si="32"/>
        <v>112.24769123297094</v>
      </c>
      <c r="U199" s="37">
        <f t="shared" si="33"/>
        <v>45.126252903594583</v>
      </c>
      <c r="V199" s="37">
        <f t="shared" si="34"/>
        <v>60.795096254388291</v>
      </c>
      <c r="W199" s="6"/>
    </row>
    <row r="200" spans="1:23" ht="13.5" thickBot="1">
      <c r="A200" s="56"/>
      <c r="B200" s="131" t="s">
        <v>225</v>
      </c>
      <c r="C200" s="57">
        <f>+quantity!H200/население!F200*1000</f>
        <v>403.64330172201676</v>
      </c>
      <c r="D200" s="57">
        <f>+quantity!I200/население!G200*1000</f>
        <v>429.18822616804903</v>
      </c>
      <c r="E200" s="57">
        <f>+quantity!J200/население!H200*1000</f>
        <v>364.72489405778043</v>
      </c>
      <c r="F200" s="57">
        <f>+quantity!K200/население!I200*1000</f>
        <v>467.13224265439004</v>
      </c>
      <c r="G200" s="57">
        <f>+quantity!L200/население!J200*1000</f>
        <v>637.24834415371504</v>
      </c>
      <c r="H200" s="57">
        <f>+quantity!M200/население!K200*1000</f>
        <v>502.91600494088584</v>
      </c>
      <c r="I200" s="57">
        <f>+quantity!N200/население!L200*1000</f>
        <v>472.57025625422284</v>
      </c>
      <c r="J200" s="451">
        <f>+quantity!O200/население!M200*1000</f>
        <v>501.44808345682588</v>
      </c>
      <c r="K200" s="451">
        <f>+quantity!P200/население!N200*1000</f>
        <v>404.15612474606047</v>
      </c>
      <c r="L200" s="25">
        <f t="shared" si="29"/>
        <v>106.3285887160899</v>
      </c>
      <c r="M200" s="25">
        <f t="shared" si="35"/>
        <v>90.358217887376497</v>
      </c>
      <c r="N200" s="25">
        <f t="shared" si="36"/>
        <v>115.72897175836134</v>
      </c>
      <c r="O200" s="25">
        <f t="shared" si="37"/>
        <v>157.8741283294176</v>
      </c>
      <c r="P200" s="25"/>
      <c r="Q200" s="25"/>
      <c r="R200" s="25">
        <f t="shared" si="30"/>
        <v>101.34807108967583</v>
      </c>
      <c r="S200" s="25">
        <f t="shared" si="31"/>
        <v>115.16513304428643</v>
      </c>
      <c r="T200" s="25">
        <f t="shared" si="32"/>
        <v>107.8585368451308</v>
      </c>
      <c r="U200" s="25">
        <f t="shared" si="33"/>
        <v>98.136944759447374</v>
      </c>
      <c r="V200" s="25">
        <f t="shared" si="34"/>
        <v>145.67330266126652</v>
      </c>
      <c r="W200" s="26"/>
    </row>
    <row r="201" spans="1:23" ht="13.5" thickBot="1">
      <c r="A201" s="35"/>
      <c r="B201" s="130" t="s">
        <v>226</v>
      </c>
      <c r="C201" s="36">
        <f>+quantity!H201/население!F201*1000</f>
        <v>565.32929598788792</v>
      </c>
      <c r="D201" s="36">
        <f>+quantity!I201/население!G201*1000</f>
        <v>407.61496621064776</v>
      </c>
      <c r="E201" s="36">
        <f>+quantity!J201/население!H201*1000</f>
        <v>350.15878321912083</v>
      </c>
      <c r="F201" s="36">
        <f>+quantity!K201/население!I201*1000</f>
        <v>122.03852053860575</v>
      </c>
      <c r="G201" s="36">
        <f>+quantity!L201/население!J201*1000</f>
        <v>243.89818688981867</v>
      </c>
      <c r="H201" s="36">
        <f>+quantity!M201/население!K201*1000</f>
        <v>177.70282265222795</v>
      </c>
      <c r="I201" s="36">
        <f>+quantity!N201/население!L201*1000</f>
        <v>91.147794117647067</v>
      </c>
      <c r="J201" s="271">
        <f>+quantity!O201/население!M201*1000</f>
        <v>162.26263197586727</v>
      </c>
      <c r="K201" s="271">
        <f>+quantity!P201/население!N201*1000</f>
        <v>296.80387596899226</v>
      </c>
      <c r="L201" s="37">
        <f t="shared" si="29"/>
        <v>72.102218848991129</v>
      </c>
      <c r="M201" s="37">
        <f t="shared" si="35"/>
        <v>61.938906351427249</v>
      </c>
      <c r="N201" s="37">
        <f t="shared" si="36"/>
        <v>21.587156619107954</v>
      </c>
      <c r="O201" s="37">
        <f t="shared" si="37"/>
        <v>43.142676068753417</v>
      </c>
      <c r="P201" s="37"/>
      <c r="Q201" s="37"/>
      <c r="R201" s="37">
        <f t="shared" si="30"/>
        <v>141.94471562992788</v>
      </c>
      <c r="S201" s="37">
        <f t="shared" si="31"/>
        <v>109.37632710388235</v>
      </c>
      <c r="T201" s="37">
        <f t="shared" si="32"/>
        <v>103.55096303216004</v>
      </c>
      <c r="U201" s="37">
        <f t="shared" si="33"/>
        <v>25.638323487515496</v>
      </c>
      <c r="V201" s="37">
        <f t="shared" si="34"/>
        <v>55.754486807680735</v>
      </c>
      <c r="W201" s="6"/>
    </row>
    <row r="202" spans="1:23" ht="13.5" thickBot="1">
      <c r="A202" s="35"/>
      <c r="B202" s="130" t="s">
        <v>66</v>
      </c>
      <c r="C202" s="36">
        <f>+quantity!H202/население!F202*1000</f>
        <v>565.32307069070282</v>
      </c>
      <c r="D202" s="36">
        <f>+quantity!I202/население!G202*1000</f>
        <v>406.85064692244413</v>
      </c>
      <c r="E202" s="36">
        <f>+quantity!J202/население!H202*1000</f>
        <v>350.42540261318749</v>
      </c>
      <c r="F202" s="36">
        <f>+quantity!K202/население!I202*1000</f>
        <v>338.52680293096796</v>
      </c>
      <c r="G202" s="36">
        <f>+quantity!L202/население!J202*1000</f>
        <v>326.23335943617855</v>
      </c>
      <c r="H202" s="36">
        <f>+quantity!M202/население!K202*1000</f>
        <v>325.06952721493843</v>
      </c>
      <c r="I202" s="36">
        <f>+quantity!N202/население!L202*1000</f>
        <v>339.52447438915493</v>
      </c>
      <c r="J202" s="271">
        <f>+quantity!O202/население!M202*1000</f>
        <v>361.48512002630719</v>
      </c>
      <c r="K202" s="271">
        <f>+quantity!P202/население!N202*1000</f>
        <v>128.07275464124436</v>
      </c>
      <c r="L202" s="37">
        <f t="shared" si="29"/>
        <v>71.967812391834713</v>
      </c>
      <c r="M202" s="37">
        <f t="shared" si="35"/>
        <v>61.986750723801741</v>
      </c>
      <c r="N202" s="37">
        <f t="shared" si="36"/>
        <v>59.882007383381911</v>
      </c>
      <c r="O202" s="37">
        <f t="shared" si="37"/>
        <v>57.707420119541872</v>
      </c>
      <c r="P202" s="37"/>
      <c r="Q202" s="37"/>
      <c r="R202" s="37">
        <f t="shared" si="30"/>
        <v>141.94315256209308</v>
      </c>
      <c r="S202" s="37">
        <f t="shared" si="31"/>
        <v>109.1712354281386</v>
      </c>
      <c r="T202" s="37">
        <f t="shared" si="32"/>
        <v>103.62980924805341</v>
      </c>
      <c r="U202" s="37">
        <f t="shared" si="33"/>
        <v>71.119017539982082</v>
      </c>
      <c r="V202" s="37">
        <f t="shared" si="34"/>
        <v>74.576091634197667</v>
      </c>
      <c r="W202" s="6"/>
    </row>
    <row r="203" spans="1:23" ht="13.5" thickBot="1">
      <c r="A203" s="35"/>
      <c r="B203" s="130" t="s">
        <v>227</v>
      </c>
      <c r="C203" s="36">
        <f>+quantity!H203/население!F203*1000</f>
        <v>380.63145557102047</v>
      </c>
      <c r="D203" s="36">
        <f>+quantity!I203/население!G203*1000</f>
        <v>430.73331723416243</v>
      </c>
      <c r="E203" s="36">
        <f>+quantity!J203/население!H203*1000</f>
        <v>364.10214703968768</v>
      </c>
      <c r="F203" s="36">
        <f>+quantity!K203/население!I203*1000</f>
        <v>106.11941531092575</v>
      </c>
      <c r="G203" s="36">
        <f>+quantity!L203/население!J203*1000</f>
        <v>115.86542495175769</v>
      </c>
      <c r="H203" s="36">
        <f>+quantity!M203/население!K203*1000</f>
        <v>121.65945533214558</v>
      </c>
      <c r="I203" s="36">
        <f>+quantity!N203/население!L203*1000</f>
        <v>109.67831325301204</v>
      </c>
      <c r="J203" s="271">
        <f>+quantity!O203/население!M203*1000</f>
        <v>132.39480111653873</v>
      </c>
      <c r="K203" s="271">
        <f>+quantity!P203/население!N203*1000</f>
        <v>191.24322884290916</v>
      </c>
      <c r="L203" s="37">
        <f t="shared" si="29"/>
        <v>113.16282743578812</v>
      </c>
      <c r="M203" s="37">
        <f t="shared" si="35"/>
        <v>95.6573981762659</v>
      </c>
      <c r="N203" s="37">
        <f t="shared" si="36"/>
        <v>27.879833302722233</v>
      </c>
      <c r="O203" s="37">
        <f t="shared" si="37"/>
        <v>30.440317860208697</v>
      </c>
      <c r="P203" s="37"/>
      <c r="Q203" s="37"/>
      <c r="R203" s="37">
        <f t="shared" si="30"/>
        <v>95.570182023596374</v>
      </c>
      <c r="S203" s="37">
        <f t="shared" si="31"/>
        <v>115.57973113282955</v>
      </c>
      <c r="T203" s="37">
        <f t="shared" si="32"/>
        <v>107.6743745263791</v>
      </c>
      <c r="U203" s="37">
        <f t="shared" si="33"/>
        <v>22.293976410397761</v>
      </c>
      <c r="V203" s="37">
        <f t="shared" si="34"/>
        <v>26.486532718086249</v>
      </c>
      <c r="W203" s="6"/>
    </row>
    <row r="204" spans="1:23" ht="13.5" thickBot="1">
      <c r="A204" s="35"/>
      <c r="B204" s="130" t="s">
        <v>228</v>
      </c>
      <c r="C204" s="36">
        <f>+quantity!H204/население!F204*1000</f>
        <v>441.31179637787568</v>
      </c>
      <c r="D204" s="36">
        <f>+quantity!I204/население!G204*1000</f>
        <v>451.35481117985921</v>
      </c>
      <c r="E204" s="36">
        <f>+quantity!J204/население!H204*1000</f>
        <v>394.05854084753167</v>
      </c>
      <c r="F204" s="36">
        <f>+quantity!K204/население!I204*1000</f>
        <v>413.59331476323121</v>
      </c>
      <c r="G204" s="36">
        <f>+quantity!L204/население!J204*1000</f>
        <v>428.76588021778582</v>
      </c>
      <c r="H204" s="36">
        <f>+quantity!M204/население!K204*1000</f>
        <v>429.44220816561239</v>
      </c>
      <c r="I204" s="36">
        <f>+quantity!N204/население!L204*1000</f>
        <v>362.59500824111143</v>
      </c>
      <c r="J204" s="271">
        <f>+quantity!O204/население!M204*1000</f>
        <v>387.98091326407342</v>
      </c>
      <c r="K204" s="271">
        <f>+quantity!P204/население!N204*1000</f>
        <v>347.91676040494934</v>
      </c>
      <c r="L204" s="37">
        <f t="shared" si="29"/>
        <v>102.27571863802712</v>
      </c>
      <c r="M204" s="37">
        <f t="shared" si="35"/>
        <v>89.292546467558481</v>
      </c>
      <c r="N204" s="37">
        <f t="shared" si="36"/>
        <v>93.719070769884794</v>
      </c>
      <c r="O204" s="37">
        <f t="shared" si="37"/>
        <v>97.157131020955674</v>
      </c>
      <c r="P204" s="37"/>
      <c r="Q204" s="37"/>
      <c r="R204" s="37">
        <f t="shared" si="30"/>
        <v>110.80599906206223</v>
      </c>
      <c r="S204" s="37">
        <f t="shared" si="31"/>
        <v>121.11314735682967</v>
      </c>
      <c r="T204" s="37">
        <f t="shared" si="32"/>
        <v>116.53325106020493</v>
      </c>
      <c r="U204" s="37">
        <f t="shared" si="33"/>
        <v>86.88928011724883</v>
      </c>
      <c r="V204" s="37">
        <f t="shared" si="34"/>
        <v>98.014757374910516</v>
      </c>
      <c r="W204" s="6"/>
    </row>
    <row r="205" spans="1:23" ht="13.5" thickBot="1">
      <c r="A205" s="35"/>
      <c r="B205" s="130" t="s">
        <v>229</v>
      </c>
      <c r="C205" s="36">
        <f>+quantity!H205/население!F205*1000</f>
        <v>380.53097345132744</v>
      </c>
      <c r="D205" s="36">
        <f>+quantity!I205/население!G205*1000</f>
        <v>431.17516159796543</v>
      </c>
      <c r="E205" s="36">
        <f>+quantity!J205/население!H205*1000</f>
        <v>362.57247154820698</v>
      </c>
      <c r="F205" s="36">
        <f>+quantity!K205/население!I205*1000</f>
        <v>593.84244549139919</v>
      </c>
      <c r="G205" s="36">
        <f>+quantity!L205/население!J205*1000</f>
        <v>524.7846033344523</v>
      </c>
      <c r="H205" s="36">
        <f>+quantity!M205/население!K205*1000</f>
        <v>547.30498066863777</v>
      </c>
      <c r="I205" s="36">
        <f>+quantity!N205/население!L205*1000</f>
        <v>495.18722854795169</v>
      </c>
      <c r="J205" s="271">
        <f>+quantity!O205/население!M205*1000</f>
        <v>564.13231064237777</v>
      </c>
      <c r="K205" s="271">
        <f>+quantity!P205/население!N205*1000</f>
        <v>541.74726221237847</v>
      </c>
      <c r="L205" s="37">
        <f t="shared" si="29"/>
        <v>113.30882153620951</v>
      </c>
      <c r="M205" s="37">
        <f t="shared" si="35"/>
        <v>95.280672755691597</v>
      </c>
      <c r="N205" s="37">
        <f t="shared" si="36"/>
        <v>156.05627055936768</v>
      </c>
      <c r="O205" s="37">
        <f t="shared" si="37"/>
        <v>137.90851203905373</v>
      </c>
      <c r="P205" s="37"/>
      <c r="Q205" s="37"/>
      <c r="R205" s="37">
        <f t="shared" si="30"/>
        <v>95.544952646652803</v>
      </c>
      <c r="S205" s="37">
        <f t="shared" si="31"/>
        <v>115.69829231843467</v>
      </c>
      <c r="T205" s="37">
        <f t="shared" si="32"/>
        <v>107.22201011954256</v>
      </c>
      <c r="U205" s="37">
        <f t="shared" si="33"/>
        <v>124.75671329782676</v>
      </c>
      <c r="V205" s="37">
        <f t="shared" si="34"/>
        <v>119.96438602761128</v>
      </c>
      <c r="W205" s="6"/>
    </row>
    <row r="206" spans="1:23" ht="13.5" thickBot="1">
      <c r="A206" s="35"/>
      <c r="B206" s="130" t="s">
        <v>225</v>
      </c>
      <c r="C206" s="36">
        <f>+quantity!H206/население!F206*1000</f>
        <v>380.64807716512007</v>
      </c>
      <c r="D206" s="36">
        <f>+quantity!I206/население!G206*1000</f>
        <v>431.09580770311391</v>
      </c>
      <c r="E206" s="36">
        <f>+quantity!J206/население!H206*1000</f>
        <v>365.55417320279116</v>
      </c>
      <c r="F206" s="36">
        <f>+quantity!K206/население!I206*1000</f>
        <v>519.71800355214032</v>
      </c>
      <c r="G206" s="36">
        <f>+quantity!L206/население!J206*1000</f>
        <v>763.57299850639333</v>
      </c>
      <c r="H206" s="36">
        <f>+quantity!M206/население!K206*1000</f>
        <v>578.84116812600894</v>
      </c>
      <c r="I206" s="36">
        <f>+quantity!N206/население!L206*1000</f>
        <v>546.49528540886558</v>
      </c>
      <c r="J206" s="271">
        <f>+quantity!O206/население!M206*1000</f>
        <v>571.94466243400723</v>
      </c>
      <c r="K206" s="271">
        <f>+quantity!P206/население!N206*1000</f>
        <v>450.07717834514773</v>
      </c>
      <c r="L206" s="37">
        <f t="shared" ref="L206:L269" si="48">+D206/$C206*100</f>
        <v>113.25311582123408</v>
      </c>
      <c r="M206" s="37">
        <f t="shared" si="35"/>
        <v>96.034682724594091</v>
      </c>
      <c r="N206" s="37">
        <f t="shared" si="36"/>
        <v>136.53503977289068</v>
      </c>
      <c r="O206" s="37">
        <f t="shared" si="37"/>
        <v>200.59814939644775</v>
      </c>
      <c r="P206" s="37">
        <f t="shared" ref="P206" si="49">+H206/$C206*100</f>
        <v>152.06727758535749</v>
      </c>
      <c r="Q206" s="37">
        <f t="shared" ref="Q206" si="50">+I206/$C206*100</f>
        <v>143.56969552529836</v>
      </c>
      <c r="R206" s="37">
        <f t="shared" ref="R206:R269" si="51">+C206/C$3*100</f>
        <v>95.574355427424067</v>
      </c>
      <c r="S206" s="37">
        <f t="shared" ref="S206:S269" si="52">+D206/D$3*100</f>
        <v>115.67699909252363</v>
      </c>
      <c r="T206" s="37">
        <f t="shared" ref="T206:T269" si="53">+E206/E$3*100</f>
        <v>108.10377602862033</v>
      </c>
      <c r="U206" s="37">
        <f t="shared" ref="U206:U269" si="54">+F206/F$3*100</f>
        <v>109.184364400258</v>
      </c>
      <c r="V206" s="37">
        <f t="shared" ref="V206:V269" si="55">+G206/G$3*100</f>
        <v>174.55078782999797</v>
      </c>
      <c r="W206" s="6"/>
    </row>
    <row r="207" spans="1:23" ht="13.5" thickBot="1">
      <c r="A207" s="35"/>
      <c r="B207" s="130" t="s">
        <v>230</v>
      </c>
      <c r="C207" s="36">
        <f>+quantity!H207/население!F207*1000</f>
        <v>380.68034276811221</v>
      </c>
      <c r="D207" s="36">
        <f>+quantity!I207/население!G207*1000</f>
        <v>429.90654205607478</v>
      </c>
      <c r="E207" s="36">
        <f>+quantity!J207/население!H207*1000</f>
        <v>363.27794987327513</v>
      </c>
      <c r="F207" s="36">
        <f>+quantity!K207/население!I207*1000</f>
        <v>323.67794187708432</v>
      </c>
      <c r="G207" s="36">
        <f>+quantity!L207/население!J207*1000</f>
        <v>325.51178061027423</v>
      </c>
      <c r="H207" s="36">
        <f>+quantity!M207/население!K207*1000</f>
        <v>342.85435757457594</v>
      </c>
      <c r="I207" s="36">
        <f>+quantity!N207/население!L207*1000</f>
        <v>319.17798710956862</v>
      </c>
      <c r="J207" s="271">
        <f>+quantity!O207/население!M207*1000</f>
        <v>363.2489919354839</v>
      </c>
      <c r="K207" s="271">
        <f>+quantity!P207/население!N207*1000</f>
        <v>375.30915991383733</v>
      </c>
      <c r="L207" s="37">
        <f t="shared" si="48"/>
        <v>112.93111142277925</v>
      </c>
      <c r="M207" s="37">
        <f t="shared" si="35"/>
        <v>95.428607432604522</v>
      </c>
      <c r="N207" s="37">
        <f t="shared" si="36"/>
        <v>85.026176955569682</v>
      </c>
      <c r="O207" s="37">
        <f t="shared" si="37"/>
        <v>85.507903624158658</v>
      </c>
      <c r="P207" s="37"/>
      <c r="Q207" s="37"/>
      <c r="R207" s="37">
        <f t="shared" si="51"/>
        <v>95.582456779810812</v>
      </c>
      <c r="S207" s="37">
        <f t="shared" si="52"/>
        <v>115.35788051443703</v>
      </c>
      <c r="T207" s="37">
        <f t="shared" si="53"/>
        <v>107.43063821473847</v>
      </c>
      <c r="U207" s="37">
        <f t="shared" si="54"/>
        <v>67.999511490249134</v>
      </c>
      <c r="V207" s="37">
        <f t="shared" si="55"/>
        <v>74.411140604251074</v>
      </c>
      <c r="W207" s="6"/>
    </row>
    <row r="208" spans="1:23" ht="13.5" thickBot="1">
      <c r="A208" s="35"/>
      <c r="B208" s="130" t="s">
        <v>231</v>
      </c>
      <c r="C208" s="36">
        <f>+quantity!H208/население!F208*1000</f>
        <v>565.16044531761622</v>
      </c>
      <c r="D208" s="36">
        <f>+quantity!I208/население!G208*1000</f>
        <v>404.77815699658703</v>
      </c>
      <c r="E208" s="36">
        <f>+quantity!J208/население!H208*1000</f>
        <v>349.34497816593887</v>
      </c>
      <c r="F208" s="36">
        <f>+quantity!K208/население!I208*1000</f>
        <v>500.71301247771839</v>
      </c>
      <c r="G208" s="36">
        <f>+quantity!L208/население!J208*1000</f>
        <v>220.40370976541192</v>
      </c>
      <c r="H208" s="36">
        <f>+quantity!M208/население!K208*1000</f>
        <v>138.34726090993502</v>
      </c>
      <c r="I208" s="36">
        <f>+quantity!N208/население!L208*1000</f>
        <v>135.35948975647469</v>
      </c>
      <c r="J208" s="271">
        <f>+quantity!O208/население!M208*1000</f>
        <v>141.53297682709447</v>
      </c>
      <c r="K208" s="271">
        <f>+quantity!P208/население!N208*1000</f>
        <v>106.74846625766871</v>
      </c>
      <c r="L208" s="37">
        <f t="shared" si="48"/>
        <v>71.621812947136547</v>
      </c>
      <c r="M208" s="37">
        <f t="shared" si="35"/>
        <v>61.813416183011441</v>
      </c>
      <c r="N208" s="37">
        <f t="shared" si="36"/>
        <v>88.596612984180297</v>
      </c>
      <c r="O208" s="37">
        <f t="shared" si="37"/>
        <v>38.998431612025961</v>
      </c>
      <c r="P208" s="37"/>
      <c r="Q208" s="37"/>
      <c r="R208" s="37">
        <f t="shared" si="51"/>
        <v>141.90232005526772</v>
      </c>
      <c r="S208" s="37">
        <f t="shared" si="52"/>
        <v>108.61511910552817</v>
      </c>
      <c r="T208" s="37">
        <f t="shared" si="53"/>
        <v>103.31029993582786</v>
      </c>
      <c r="U208" s="37">
        <f t="shared" si="54"/>
        <v>105.19172251232858</v>
      </c>
      <c r="V208" s="37">
        <f t="shared" si="55"/>
        <v>50.38371086387329</v>
      </c>
      <c r="W208" s="6"/>
    </row>
    <row r="209" spans="1:23" ht="13.5" thickBot="1">
      <c r="A209" s="56"/>
      <c r="B209" s="131" t="s">
        <v>232</v>
      </c>
      <c r="C209" s="57">
        <f>+quantity!H209/население!F209*1000</f>
        <v>290.65116022186635</v>
      </c>
      <c r="D209" s="57">
        <f>+quantity!I209/население!G209*1000</f>
        <v>320.01546049591224</v>
      </c>
      <c r="E209" s="57">
        <f>+quantity!J209/население!H209*1000</f>
        <v>318.34191965914977</v>
      </c>
      <c r="F209" s="57">
        <f>+quantity!K209/население!I209*1000</f>
        <v>385.49723046319002</v>
      </c>
      <c r="G209" s="57">
        <f>+quantity!L209/население!J209*1000</f>
        <v>373.112332472216</v>
      </c>
      <c r="H209" s="57">
        <f>+quantity!M209/население!K209*1000</f>
        <v>452.46097280600918</v>
      </c>
      <c r="I209" s="57">
        <f>+quantity!N209/население!L209*1000</f>
        <v>389.47169002384845</v>
      </c>
      <c r="J209" s="451">
        <f>+quantity!O209/население!M209*1000</f>
        <v>404.66621443172158</v>
      </c>
      <c r="K209" s="451">
        <f>+quantity!P209/население!N209*1000</f>
        <v>399.6609530433509</v>
      </c>
      <c r="L209" s="25">
        <f t="shared" si="48"/>
        <v>110.10293585328571</v>
      </c>
      <c r="M209" s="25">
        <f t="shared" si="35"/>
        <v>109.5271456739226</v>
      </c>
      <c r="N209" s="25">
        <f t="shared" si="36"/>
        <v>132.63226961451784</v>
      </c>
      <c r="O209" s="25">
        <f t="shared" si="37"/>
        <v>128.37118289409324</v>
      </c>
      <c r="P209" s="25"/>
      <c r="Q209" s="25"/>
      <c r="R209" s="25">
        <f t="shared" si="51"/>
        <v>72.977637242569756</v>
      </c>
      <c r="S209" s="25">
        <f t="shared" si="52"/>
        <v>85.870536135839529</v>
      </c>
      <c r="T209" s="25">
        <f t="shared" si="53"/>
        <v>94.141897716108488</v>
      </c>
      <c r="U209" s="25">
        <f t="shared" si="54"/>
        <v>80.986746271067958</v>
      </c>
      <c r="V209" s="25">
        <f t="shared" si="55"/>
        <v>85.292502104588408</v>
      </c>
      <c r="W209" s="26"/>
    </row>
    <row r="210" spans="1:23" ht="13.5" thickBot="1">
      <c r="A210" s="35"/>
      <c r="B210" s="130" t="s">
        <v>233</v>
      </c>
      <c r="C210" s="36">
        <f>+quantity!H210/население!F210*1000</f>
        <v>276.96526508226691</v>
      </c>
      <c r="D210" s="36">
        <f>+quantity!I210/население!G210*1000</f>
        <v>304.29042904290429</v>
      </c>
      <c r="E210" s="36">
        <f>+quantity!J210/население!H210*1000</f>
        <v>310.88777219430483</v>
      </c>
      <c r="F210" s="36">
        <f>+quantity!K210/население!I210*1000</f>
        <v>136.20807665982204</v>
      </c>
      <c r="G210" s="36">
        <f>+quantity!L210/население!J210*1000</f>
        <v>136.39551192145862</v>
      </c>
      <c r="H210" s="36">
        <f>+quantity!M210/население!K210*1000</f>
        <v>134.194474345174</v>
      </c>
      <c r="I210" s="36">
        <f>+quantity!N210/население!L210*1000</f>
        <v>160.39201183431953</v>
      </c>
      <c r="J210" s="271">
        <f>+quantity!O210/население!M210*1000</f>
        <v>185.39739776951672</v>
      </c>
      <c r="K210" s="271">
        <f>+quantity!P210/население!N210*1000</f>
        <v>198.11676082862522</v>
      </c>
      <c r="L210" s="37">
        <f t="shared" si="48"/>
        <v>109.8659172847978</v>
      </c>
      <c r="M210" s="37">
        <f t="shared" si="35"/>
        <v>112.24792831041897</v>
      </c>
      <c r="N210" s="37">
        <f t="shared" si="36"/>
        <v>49.178757711500104</v>
      </c>
      <c r="O210" s="37">
        <f t="shared" si="37"/>
        <v>49.246432357120703</v>
      </c>
      <c r="P210" s="37"/>
      <c r="Q210" s="37"/>
      <c r="R210" s="37">
        <f t="shared" si="51"/>
        <v>69.541338243883018</v>
      </c>
      <c r="S210" s="37">
        <f t="shared" si="52"/>
        <v>81.650999743659554</v>
      </c>
      <c r="T210" s="37">
        <f t="shared" si="53"/>
        <v>91.937514488955799</v>
      </c>
      <c r="U210" s="37">
        <f t="shared" si="54"/>
        <v>28.615118534742635</v>
      </c>
      <c r="V210" s="37">
        <f t="shared" si="55"/>
        <v>31.179656835609205</v>
      </c>
      <c r="W210" s="6"/>
    </row>
    <row r="211" spans="1:23" ht="13.5" thickBot="1">
      <c r="A211" s="35"/>
      <c r="B211" s="130" t="s">
        <v>234</v>
      </c>
      <c r="C211" s="36">
        <f>+quantity!H211/население!F211*1000</f>
        <v>276.8997445721584</v>
      </c>
      <c r="D211" s="36">
        <f>+quantity!I211/население!G211*1000</f>
        <v>303.33977366823075</v>
      </c>
      <c r="E211" s="36">
        <f>+quantity!J211/население!H211*1000</f>
        <v>311.94029850746267</v>
      </c>
      <c r="F211" s="36">
        <f>+quantity!K211/население!I211*1000</f>
        <v>67.465559539535761</v>
      </c>
      <c r="G211" s="36">
        <f>+quantity!L211/население!J211*1000</f>
        <v>98.854961832061065</v>
      </c>
      <c r="H211" s="36">
        <f>+quantity!M211/население!K211*1000</f>
        <v>171.51386748844376</v>
      </c>
      <c r="I211" s="36">
        <f>+quantity!N211/население!L211*1000</f>
        <v>52.602753099677827</v>
      </c>
      <c r="J211" s="271">
        <f>+quantity!O211/население!M211*1000</f>
        <v>67.220823004462062</v>
      </c>
      <c r="K211" s="271">
        <f>+quantity!P211/население!N211*1000</f>
        <v>144.916439325048</v>
      </c>
      <c r="L211" s="37">
        <f t="shared" si="48"/>
        <v>109.5485928081751</v>
      </c>
      <c r="M211" s="37">
        <f t="shared" si="35"/>
        <v>112.65459958782047</v>
      </c>
      <c r="N211" s="37">
        <f t="shared" si="36"/>
        <v>24.364616025116863</v>
      </c>
      <c r="O211" s="37">
        <f t="shared" si="37"/>
        <v>35.700633088269271</v>
      </c>
      <c r="P211" s="37"/>
      <c r="Q211" s="37"/>
      <c r="R211" s="37">
        <f t="shared" si="51"/>
        <v>69.524887141417111</v>
      </c>
      <c r="S211" s="37">
        <f t="shared" si="52"/>
        <v>81.395908047223614</v>
      </c>
      <c r="T211" s="37">
        <f t="shared" si="53"/>
        <v>92.248773605012246</v>
      </c>
      <c r="U211" s="37">
        <f t="shared" si="54"/>
        <v>14.173425178435192</v>
      </c>
      <c r="V211" s="37">
        <f t="shared" si="55"/>
        <v>22.597985395558958</v>
      </c>
      <c r="W211" s="6"/>
    </row>
    <row r="212" spans="1:23" ht="13.5" thickBot="1">
      <c r="A212" s="35"/>
      <c r="B212" s="130" t="s">
        <v>235</v>
      </c>
      <c r="C212" s="36">
        <f>+quantity!H212/население!F212*1000</f>
        <v>276.89845896963163</v>
      </c>
      <c r="D212" s="36">
        <f>+quantity!I212/население!G212*1000</f>
        <v>305.03800601025279</v>
      </c>
      <c r="E212" s="36">
        <f>+quantity!J212/население!H212*1000</f>
        <v>314.02061125473671</v>
      </c>
      <c r="F212" s="36">
        <f>+quantity!K212/население!I212*1000</f>
        <v>319.58359980103745</v>
      </c>
      <c r="G212" s="36">
        <f>+quantity!L212/население!J212*1000</f>
        <v>321.09207708779439</v>
      </c>
      <c r="H212" s="36">
        <f>+quantity!M212/население!K212*1000</f>
        <v>309.38731637405948</v>
      </c>
      <c r="I212" s="36">
        <f>+quantity!N212/население!L212*1000</f>
        <v>327.37184820750281</v>
      </c>
      <c r="J212" s="271">
        <f>+quantity!O212/население!M212*1000</f>
        <v>332.32247509634266</v>
      </c>
      <c r="K212" s="271">
        <f>+quantity!P212/население!N212*1000</f>
        <v>334.42531839579607</v>
      </c>
      <c r="L212" s="37">
        <f t="shared" si="48"/>
        <v>110.16240651729568</v>
      </c>
      <c r="M212" s="37">
        <f t="shared" si="35"/>
        <v>113.4064134640693</v>
      </c>
      <c r="N212" s="37">
        <f t="shared" si="36"/>
        <v>115.41544903869878</v>
      </c>
      <c r="O212" s="37">
        <f t="shared" si="37"/>
        <v>115.96022537742243</v>
      </c>
      <c r="P212" s="37"/>
      <c r="Q212" s="37"/>
      <c r="R212" s="37">
        <f t="shared" si="51"/>
        <v>69.524564348159501</v>
      </c>
      <c r="S212" s="37">
        <f t="shared" si="52"/>
        <v>81.851598911242078</v>
      </c>
      <c r="T212" s="37">
        <f t="shared" si="53"/>
        <v>92.863975618247196</v>
      </c>
      <c r="U212" s="37">
        <f t="shared" si="54"/>
        <v>67.139356301945057</v>
      </c>
      <c r="V212" s="37">
        <f t="shared" si="55"/>
        <v>73.400807953236807</v>
      </c>
      <c r="W212" s="6"/>
    </row>
    <row r="213" spans="1:23" ht="13.5" thickBot="1">
      <c r="A213" s="35"/>
      <c r="B213" s="130" t="s">
        <v>236</v>
      </c>
      <c r="C213" s="36">
        <f>+quantity!H213/население!F213*1000</f>
        <v>277.05295471987722</v>
      </c>
      <c r="D213" s="36">
        <f>+quantity!I213/население!G213*1000</f>
        <v>305.03455083909182</v>
      </c>
      <c r="E213" s="36">
        <f>+quantity!J213/население!H213*1000</f>
        <v>314.79289940828403</v>
      </c>
      <c r="F213" s="36">
        <f>+quantity!K213/население!I213*1000</f>
        <v>62.463170300530351</v>
      </c>
      <c r="G213" s="36">
        <f>+quantity!L213/население!J213*1000</f>
        <v>67.268091782702484</v>
      </c>
      <c r="H213" s="36">
        <f>+quantity!M213/население!K213*1000</f>
        <v>68.600548804390442</v>
      </c>
      <c r="I213" s="36">
        <f>+quantity!N213/население!L213*1000</f>
        <v>71.827956989247312</v>
      </c>
      <c r="J213" s="271">
        <f>+quantity!O213/население!M213*1000</f>
        <v>71.845459894096876</v>
      </c>
      <c r="K213" s="271">
        <f>+quantity!P213/население!N213*1000</f>
        <v>59.101654846335698</v>
      </c>
      <c r="L213" s="37">
        <f t="shared" si="48"/>
        <v>110.09972846075806</v>
      </c>
      <c r="M213" s="37">
        <f t="shared" si="35"/>
        <v>113.62192463407037</v>
      </c>
      <c r="N213" s="37">
        <f t="shared" si="36"/>
        <v>22.545570886867324</v>
      </c>
      <c r="O213" s="37">
        <f t="shared" si="37"/>
        <v>24.279868031263526</v>
      </c>
      <c r="P213" s="37"/>
      <c r="Q213" s="37"/>
      <c r="R213" s="37">
        <f t="shared" si="51"/>
        <v>69.563355642879714</v>
      </c>
      <c r="S213" s="37">
        <f t="shared" si="52"/>
        <v>81.850671776660604</v>
      </c>
      <c r="T213" s="37">
        <f t="shared" si="53"/>
        <v>93.092361098979552</v>
      </c>
      <c r="U213" s="37">
        <f t="shared" si="54"/>
        <v>13.122503936895594</v>
      </c>
      <c r="V213" s="37">
        <f t="shared" si="55"/>
        <v>15.377309621292245</v>
      </c>
      <c r="W213" s="6"/>
    </row>
    <row r="214" spans="1:23" ht="13.5" thickBot="1">
      <c r="A214" s="35"/>
      <c r="B214" s="130" t="s">
        <v>232</v>
      </c>
      <c r="C214" s="36">
        <f>+quantity!H214/население!F214*1000</f>
        <v>276.91516142665517</v>
      </c>
      <c r="D214" s="36">
        <f>+quantity!I214/население!G214*1000</f>
        <v>303.37716208812708</v>
      </c>
      <c r="E214" s="36">
        <f>+quantity!J214/население!H214*1000</f>
        <v>310.03587781720154</v>
      </c>
      <c r="F214" s="36">
        <f>+quantity!K214/население!I214*1000</f>
        <v>543.28304236896565</v>
      </c>
      <c r="G214" s="36">
        <f>+quantity!L214/население!J214*1000</f>
        <v>517.45358955026188</v>
      </c>
      <c r="H214" s="36">
        <f>+quantity!M214/население!K214*1000</f>
        <v>659.88468558154966</v>
      </c>
      <c r="I214" s="36">
        <f>+quantity!N214/население!L214*1000</f>
        <v>559.47243793761936</v>
      </c>
      <c r="J214" s="271">
        <f>+quantity!O214/население!M214*1000</f>
        <v>570.91737676626042</v>
      </c>
      <c r="K214" s="271">
        <f>+quantity!P214/население!N214*1000</f>
        <v>554.24766467589859</v>
      </c>
      <c r="L214" s="37">
        <f t="shared" si="48"/>
        <v>109.55599560715304</v>
      </c>
      <c r="M214" s="37">
        <f t="shared" si="35"/>
        <v>111.96060057524832</v>
      </c>
      <c r="N214" s="37">
        <f t="shared" si="36"/>
        <v>196.19115095395804</v>
      </c>
      <c r="O214" s="37">
        <f t="shared" si="37"/>
        <v>186.86358193042335</v>
      </c>
      <c r="P214" s="37">
        <f t="shared" ref="P214" si="56">+H214/$C214*100</f>
        <v>238.29850347732921</v>
      </c>
      <c r="Q214" s="37">
        <f t="shared" ref="Q214" si="57">+I214/$C214*100</f>
        <v>202.0374886861525</v>
      </c>
      <c r="R214" s="37">
        <f t="shared" si="51"/>
        <v>69.52875805531275</v>
      </c>
      <c r="S214" s="37">
        <f t="shared" si="52"/>
        <v>81.405940573954638</v>
      </c>
      <c r="T214" s="37">
        <f t="shared" si="53"/>
        <v>91.685587399365915</v>
      </c>
      <c r="U214" s="37">
        <f t="shared" si="54"/>
        <v>114.13499872059545</v>
      </c>
      <c r="V214" s="37">
        <f t="shared" si="55"/>
        <v>118.28853547484674</v>
      </c>
      <c r="W214" s="6"/>
    </row>
    <row r="215" spans="1:23" ht="13.5" thickBot="1">
      <c r="A215" s="35"/>
      <c r="B215" s="130" t="s">
        <v>237</v>
      </c>
      <c r="C215" s="36">
        <f>+quantity!H215/население!F215*1000</f>
        <v>277.10426047800485</v>
      </c>
      <c r="D215" s="36">
        <f>+quantity!I215/население!G215*1000</f>
        <v>303.40845595082885</v>
      </c>
      <c r="E215" s="36">
        <f>+quantity!J215/население!H215*1000</f>
        <v>312.61770244821093</v>
      </c>
      <c r="F215" s="36">
        <f>+quantity!K215/население!I215*1000</f>
        <v>205.34351145038167</v>
      </c>
      <c r="G215" s="36">
        <f>+quantity!L215/население!J215*1000</f>
        <v>204.38239286406827</v>
      </c>
      <c r="H215" s="36">
        <f>+quantity!M215/население!K215*1000</f>
        <v>193.97473275024296</v>
      </c>
      <c r="I215" s="36">
        <f>+quantity!N215/население!L215*1000</f>
        <v>197.65166340508804</v>
      </c>
      <c r="J215" s="271">
        <f>+quantity!O215/население!M215*1000</f>
        <v>223.69724588864673</v>
      </c>
      <c r="K215" s="271">
        <f>+quantity!P215/население!N215*1000</f>
        <v>229.21258264876778</v>
      </c>
      <c r="L215" s="37">
        <f t="shared" si="48"/>
        <v>109.49252654125536</v>
      </c>
      <c r="M215" s="37">
        <f t="shared" si="35"/>
        <v>112.81591337099812</v>
      </c>
      <c r="N215" s="37">
        <f t="shared" si="36"/>
        <v>74.103339694656484</v>
      </c>
      <c r="O215" s="37">
        <f t="shared" si="37"/>
        <v>73.756496024820635</v>
      </c>
      <c r="P215" s="37"/>
      <c r="Q215" s="37"/>
      <c r="R215" s="37">
        <f t="shared" si="51"/>
        <v>69.576237659253692</v>
      </c>
      <c r="S215" s="37">
        <f t="shared" si="52"/>
        <v>81.414337733153758</v>
      </c>
      <c r="T215" s="37">
        <f t="shared" si="53"/>
        <v>92.449099382310735</v>
      </c>
      <c r="U215" s="37">
        <f t="shared" si="54"/>
        <v>43.139357551960821</v>
      </c>
      <c r="V215" s="37">
        <f t="shared" si="55"/>
        <v>46.721279776506613</v>
      </c>
      <c r="W215" s="6"/>
    </row>
    <row r="216" spans="1:23" ht="13.5" thickBot="1">
      <c r="A216" s="35"/>
      <c r="B216" s="130" t="s">
        <v>238</v>
      </c>
      <c r="C216" s="36">
        <f>+quantity!H216/население!F216*1000</f>
        <v>380.59479110793256</v>
      </c>
      <c r="D216" s="36">
        <f>+quantity!I216/население!G216*1000</f>
        <v>429.12278406489173</v>
      </c>
      <c r="E216" s="36">
        <f>+quantity!J216/население!H216*1000</f>
        <v>363.5397289396758</v>
      </c>
      <c r="F216" s="36">
        <f>+quantity!K216/население!I216*1000</f>
        <v>431.86102881766766</v>
      </c>
      <c r="G216" s="36">
        <f>+quantity!L216/население!J216*1000</f>
        <v>397.19212158386154</v>
      </c>
      <c r="H216" s="36">
        <f>+quantity!M216/население!K216*1000</f>
        <v>527.64097939932014</v>
      </c>
      <c r="I216" s="36">
        <f>+quantity!N216/население!L216*1000</f>
        <v>416.54981444476164</v>
      </c>
      <c r="J216" s="271">
        <f>+quantity!O216/население!M216*1000</f>
        <v>469.01219158200286</v>
      </c>
      <c r="K216" s="271">
        <f>+quantity!P216/население!N216*1000</f>
        <v>426.03353523415569</v>
      </c>
      <c r="L216" s="37">
        <f t="shared" si="48"/>
        <v>112.75056676831848</v>
      </c>
      <c r="M216" s="37">
        <f t="shared" si="35"/>
        <v>95.518839835246155</v>
      </c>
      <c r="N216" s="37">
        <f t="shared" si="36"/>
        <v>113.47003135815292</v>
      </c>
      <c r="O216" s="37">
        <f t="shared" si="37"/>
        <v>104.36089270365821</v>
      </c>
      <c r="P216" s="37"/>
      <c r="Q216" s="37"/>
      <c r="R216" s="37">
        <f t="shared" si="51"/>
        <v>95.560976191130806</v>
      </c>
      <c r="S216" s="37">
        <f t="shared" si="52"/>
        <v>115.14757280368035</v>
      </c>
      <c r="T216" s="37">
        <f t="shared" si="53"/>
        <v>107.50805302118212</v>
      </c>
      <c r="U216" s="37">
        <f t="shared" si="54"/>
        <v>90.727032002784981</v>
      </c>
      <c r="V216" s="37">
        <f t="shared" si="55"/>
        <v>90.797078835876192</v>
      </c>
      <c r="W216" s="6"/>
    </row>
    <row r="217" spans="1:23" ht="13.5" thickBot="1">
      <c r="A217" s="56"/>
      <c r="B217" s="131" t="s">
        <v>239</v>
      </c>
      <c r="C217" s="57">
        <f>+quantity!H217/население!F217*1000</f>
        <v>272.21290966381389</v>
      </c>
      <c r="D217" s="57">
        <f>+quantity!I217/население!G217*1000</f>
        <v>283.67549803221488</v>
      </c>
      <c r="E217" s="57">
        <f>+quantity!J217/население!H217*1000</f>
        <v>301.90585018466749</v>
      </c>
      <c r="F217" s="57">
        <f>+quantity!K217/население!I217*1000</f>
        <v>532.62260127931768</v>
      </c>
      <c r="G217" s="57">
        <f>+quantity!L217/население!J217*1000</f>
        <v>328.7649262225533</v>
      </c>
      <c r="H217" s="57">
        <f>+quantity!M217/население!K217*1000</f>
        <v>309.12416556798701</v>
      </c>
      <c r="I217" s="57">
        <f>+quantity!N217/население!L217*1000</f>
        <v>306.99620102430083</v>
      </c>
      <c r="J217" s="451">
        <f>+quantity!O217/население!M217*1000</f>
        <v>356.26912483482192</v>
      </c>
      <c r="K217" s="451">
        <f>+quantity!P217/население!N217*1000</f>
        <v>307.33652912946729</v>
      </c>
      <c r="L217" s="25">
        <f t="shared" si="48"/>
        <v>104.21089079961617</v>
      </c>
      <c r="M217" s="25">
        <f t="shared" si="35"/>
        <v>110.90798395914607</v>
      </c>
      <c r="N217" s="25">
        <f t="shared" si="36"/>
        <v>195.66397564946968</v>
      </c>
      <c r="O217" s="25">
        <f t="shared" si="37"/>
        <v>120.77492086197594</v>
      </c>
      <c r="P217" s="25"/>
      <c r="Q217" s="25"/>
      <c r="R217" s="25">
        <f t="shared" si="51"/>
        <v>68.348101411417304</v>
      </c>
      <c r="S217" s="25">
        <f t="shared" si="52"/>
        <v>76.119344568162646</v>
      </c>
      <c r="T217" s="25">
        <f t="shared" si="53"/>
        <v>89.281329013820425</v>
      </c>
      <c r="U217" s="25">
        <f t="shared" si="54"/>
        <v>111.8954121050765</v>
      </c>
      <c r="V217" s="25">
        <f t="shared" si="55"/>
        <v>75.154801171950226</v>
      </c>
      <c r="W217" s="26"/>
    </row>
    <row r="218" spans="1:23" ht="13.5" thickBot="1">
      <c r="A218" s="35"/>
      <c r="B218" s="130" t="s">
        <v>240</v>
      </c>
      <c r="C218" s="36">
        <f>+quantity!H218/население!F218*1000</f>
        <v>138.01163773810114</v>
      </c>
      <c r="D218" s="36">
        <f>+quantity!I218/население!G218*1000</f>
        <v>159.47563996696945</v>
      </c>
      <c r="E218" s="36">
        <f>+quantity!J218/население!H218*1000</f>
        <v>164.32314637057021</v>
      </c>
      <c r="F218" s="36">
        <f>+quantity!K218/население!I218*1000</f>
        <v>91.803107182089235</v>
      </c>
      <c r="G218" s="36">
        <f>+quantity!L218/население!J218*1000</f>
        <v>74.201396234398146</v>
      </c>
      <c r="H218" s="36">
        <f>+quantity!M218/население!K218*1000</f>
        <v>119.87145152651313</v>
      </c>
      <c r="I218" s="36">
        <f>+quantity!N218/население!L218*1000</f>
        <v>136.70138549307254</v>
      </c>
      <c r="J218" s="271">
        <f>+quantity!O218/население!M218*1000</f>
        <v>116.17441224712957</v>
      </c>
      <c r="K218" s="271">
        <f>+quantity!P218/население!N218*1000</f>
        <v>119.76735862562633</v>
      </c>
      <c r="L218" s="37">
        <f t="shared" si="48"/>
        <v>115.5523132546254</v>
      </c>
      <c r="M218" s="37">
        <f t="shared" si="35"/>
        <v>119.06470284947947</v>
      </c>
      <c r="N218" s="37">
        <f t="shared" si="36"/>
        <v>66.518381121090755</v>
      </c>
      <c r="O218" s="37">
        <f t="shared" si="37"/>
        <v>53.764593660722291</v>
      </c>
      <c r="P218" s="37"/>
      <c r="Q218" s="37"/>
      <c r="R218" s="37">
        <f t="shared" si="51"/>
        <v>34.652410217168558</v>
      </c>
      <c r="S218" s="37">
        <f t="shared" si="52"/>
        <v>42.792490973243808</v>
      </c>
      <c r="T218" s="37">
        <f t="shared" si="53"/>
        <v>48.594583002360551</v>
      </c>
      <c r="U218" s="37">
        <f t="shared" si="54"/>
        <v>19.286351134918071</v>
      </c>
      <c r="V218" s="37">
        <f t="shared" si="55"/>
        <v>16.962244862161132</v>
      </c>
      <c r="W218" s="6"/>
    </row>
    <row r="219" spans="1:23" ht="13.5" thickBot="1">
      <c r="A219" s="35"/>
      <c r="B219" s="130" t="s">
        <v>241</v>
      </c>
      <c r="C219" s="36">
        <f>+quantity!H219/население!F219*1000</f>
        <v>297.53000312657832</v>
      </c>
      <c r="D219" s="36">
        <f>+quantity!I219/население!G219*1000</f>
        <v>207.18132854578099</v>
      </c>
      <c r="E219" s="36">
        <f>+quantity!J219/население!H219*1000</f>
        <v>204.14331103246971</v>
      </c>
      <c r="F219" s="36">
        <f>+quantity!K219/население!I219*1000</f>
        <v>356.00782778864971</v>
      </c>
      <c r="G219" s="36">
        <f>+quantity!L219/население!J219*1000</f>
        <v>314.84747190271895</v>
      </c>
      <c r="H219" s="36">
        <f>+quantity!M219/население!K219*1000</f>
        <v>243.74403562718695</v>
      </c>
      <c r="I219" s="36">
        <f>+quantity!N219/население!L219*1000</f>
        <v>260.10419303584416</v>
      </c>
      <c r="J219" s="271">
        <f>+quantity!O219/население!M219*1000</f>
        <v>306.62772824243751</v>
      </c>
      <c r="K219" s="271">
        <f>+quantity!P219/население!N219*1000</f>
        <v>308.16195165373165</v>
      </c>
      <c r="L219" s="37">
        <f t="shared" si="48"/>
        <v>69.63376008087485</v>
      </c>
      <c r="M219" s="37">
        <f t="shared" si="35"/>
        <v>68.612680700178302</v>
      </c>
      <c r="N219" s="37">
        <f t="shared" si="36"/>
        <v>119.65442948528224</v>
      </c>
      <c r="O219" s="37">
        <f t="shared" si="37"/>
        <v>105.82041091458372</v>
      </c>
      <c r="P219" s="37"/>
      <c r="Q219" s="37"/>
      <c r="R219" s="37">
        <f t="shared" si="51"/>
        <v>74.704799459178489</v>
      </c>
      <c r="S219" s="37">
        <f t="shared" si="52"/>
        <v>55.593475802676039</v>
      </c>
      <c r="T219" s="37">
        <f t="shared" si="53"/>
        <v>60.370430407731924</v>
      </c>
      <c r="U219" s="37">
        <f t="shared" si="54"/>
        <v>74.791498722288495</v>
      </c>
      <c r="V219" s="37">
        <f t="shared" si="55"/>
        <v>71.97330756116645</v>
      </c>
      <c r="W219" s="6"/>
    </row>
    <row r="220" spans="1:23" ht="13.5" thickBot="1">
      <c r="A220" s="35"/>
      <c r="B220" s="130" t="s">
        <v>239</v>
      </c>
      <c r="C220" s="36">
        <f>+quantity!H220/население!F220*1000</f>
        <v>282.29083321566969</v>
      </c>
      <c r="D220" s="36">
        <f>+quantity!I220/население!G220*1000</f>
        <v>334.99720022398213</v>
      </c>
      <c r="E220" s="36">
        <f>+quantity!J220/население!H220*1000</f>
        <v>364.43432506798393</v>
      </c>
      <c r="F220" s="36">
        <f>+quantity!K220/население!I220*1000</f>
        <v>706.16240375039479</v>
      </c>
      <c r="G220" s="36">
        <f>+quantity!L220/население!J220*1000</f>
        <v>402.29454231377213</v>
      </c>
      <c r="H220" s="36">
        <f>+quantity!M220/население!K220*1000</f>
        <v>374.12610365313293</v>
      </c>
      <c r="I220" s="36">
        <f>+quantity!N220/население!L220*1000</f>
        <v>364.0766527127285</v>
      </c>
      <c r="J220" s="271">
        <f>+quantity!O220/население!M220*1000</f>
        <v>428.31078188889165</v>
      </c>
      <c r="K220" s="271">
        <f>+quantity!P220/население!N220*1000</f>
        <v>348.76581884813237</v>
      </c>
      <c r="L220" s="37">
        <f t="shared" si="48"/>
        <v>118.67094528289017</v>
      </c>
      <c r="M220" s="37">
        <f t="shared" si="35"/>
        <v>129.09888745468288</v>
      </c>
      <c r="N220" s="37">
        <f t="shared" si="36"/>
        <v>250.15421000613506</v>
      </c>
      <c r="O220" s="37">
        <f t="shared" si="37"/>
        <v>142.51066452675769</v>
      </c>
      <c r="P220" s="37"/>
      <c r="Q220" s="37"/>
      <c r="R220" s="37">
        <f t="shared" si="51"/>
        <v>70.878499186414217</v>
      </c>
      <c r="S220" s="37">
        <f t="shared" si="52"/>
        <v>89.890623230079783</v>
      </c>
      <c r="T220" s="37">
        <f t="shared" si="53"/>
        <v>107.77260811747161</v>
      </c>
      <c r="U220" s="37">
        <f t="shared" si="54"/>
        <v>148.35332370607409</v>
      </c>
      <c r="V220" s="37">
        <f t="shared" si="55"/>
        <v>91.963478852623965</v>
      </c>
      <c r="W220" s="6"/>
    </row>
    <row r="221" spans="1:23" ht="13.5" thickBot="1">
      <c r="A221" s="35"/>
      <c r="B221" s="130" t="s">
        <v>242</v>
      </c>
      <c r="C221" s="36">
        <f>+quantity!H221/население!F221*1000</f>
        <v>297.5247177617278</v>
      </c>
      <c r="D221" s="36">
        <f>+quantity!I221/население!G221*1000</f>
        <v>209.27536231884059</v>
      </c>
      <c r="E221" s="36">
        <f>+quantity!J221/население!H221*1000</f>
        <v>204.75705557171952</v>
      </c>
      <c r="F221" s="36">
        <f>+quantity!K221/население!I221*1000</f>
        <v>76.866871255297383</v>
      </c>
      <c r="G221" s="36">
        <f>+quantity!L221/население!J221*1000</f>
        <v>59.163798784506113</v>
      </c>
      <c r="H221" s="36">
        <f>+quantity!M221/население!K221*1000</f>
        <v>168.15781754180111</v>
      </c>
      <c r="I221" s="36">
        <f>+quantity!N221/население!L221*1000</f>
        <v>159.33676092544985</v>
      </c>
      <c r="J221" s="271">
        <f>+quantity!O221/население!M221*1000</f>
        <v>175.19407407407405</v>
      </c>
      <c r="K221" s="271">
        <f>+quantity!P221/население!N221*1000</f>
        <v>191.61634235443228</v>
      </c>
      <c r="L221" s="37">
        <f t="shared" si="48"/>
        <v>70.338815508578506</v>
      </c>
      <c r="M221" s="37">
        <f t="shared" ref="M221:M284" si="58">+E221/$C221*100</f>
        <v>68.820183113558613</v>
      </c>
      <c r="N221" s="37">
        <f t="shared" ref="N221:N284" si="59">+F221/$C221*100</f>
        <v>25.835457246566012</v>
      </c>
      <c r="O221" s="37">
        <f t="shared" ref="O221:O284" si="60">+G221/$C221*100</f>
        <v>19.885339016399755</v>
      </c>
      <c r="P221" s="37"/>
      <c r="Q221" s="37"/>
      <c r="R221" s="37">
        <f t="shared" si="51"/>
        <v>74.703472392606784</v>
      </c>
      <c r="S221" s="37">
        <f t="shared" si="52"/>
        <v>56.155373038829978</v>
      </c>
      <c r="T221" s="37">
        <f t="shared" si="53"/>
        <v>60.551930461823886</v>
      </c>
      <c r="U221" s="37">
        <f t="shared" si="54"/>
        <v>16.14848903460032</v>
      </c>
      <c r="V221" s="37">
        <f t="shared" si="55"/>
        <v>13.524689465252942</v>
      </c>
      <c r="W221" s="6"/>
    </row>
    <row r="222" spans="1:23" ht="13.5" thickBot="1">
      <c r="A222" s="56"/>
      <c r="B222" s="131" t="s">
        <v>243</v>
      </c>
      <c r="C222" s="57">
        <f>+quantity!H222/население!F222*1000</f>
        <v>333.61627822375283</v>
      </c>
      <c r="D222" s="57">
        <f>+quantity!I222/население!G222*1000</f>
        <v>367.22483102392488</v>
      </c>
      <c r="E222" s="57">
        <f>+quantity!J222/население!H222*1000</f>
        <v>328.64285475402158</v>
      </c>
      <c r="F222" s="57">
        <f>+quantity!K222/население!I222*1000</f>
        <v>318.29595267480954</v>
      </c>
      <c r="G222" s="57">
        <f>+quantity!L222/население!J222*1000</f>
        <v>328.55492132996238</v>
      </c>
      <c r="H222" s="57">
        <f>+quantity!M222/население!K222*1000</f>
        <v>322.30412861576218</v>
      </c>
      <c r="I222" s="57">
        <f>+quantity!N222/население!L222*1000</f>
        <v>300.84477952935799</v>
      </c>
      <c r="J222" s="451">
        <f>+quantity!O222/население!M222*1000</f>
        <v>253.13079547361156</v>
      </c>
      <c r="K222" s="451">
        <f>+quantity!P222/население!N222*1000</f>
        <v>301.48199125411446</v>
      </c>
      <c r="L222" s="25">
        <f t="shared" si="48"/>
        <v>110.07401466712339</v>
      </c>
      <c r="M222" s="25">
        <f t="shared" si="58"/>
        <v>98.509238369239398</v>
      </c>
      <c r="N222" s="25">
        <f t="shared" si="59"/>
        <v>95.407800353594212</v>
      </c>
      <c r="O222" s="25">
        <f t="shared" si="60"/>
        <v>98.482880715312149</v>
      </c>
      <c r="P222" s="25"/>
      <c r="Q222" s="25"/>
      <c r="R222" s="25">
        <f t="shared" si="51"/>
        <v>83.765458606270556</v>
      </c>
      <c r="S222" s="25">
        <f t="shared" si="52"/>
        <v>98.538342721164568</v>
      </c>
      <c r="T222" s="25">
        <f t="shared" si="53"/>
        <v>97.188149303458388</v>
      </c>
      <c r="U222" s="25">
        <f t="shared" si="54"/>
        <v>66.86884242309516</v>
      </c>
      <c r="V222" s="25">
        <f t="shared" si="55"/>
        <v>75.106794603460244</v>
      </c>
      <c r="W222" s="26"/>
    </row>
    <row r="223" spans="1:23" ht="13.5" thickBot="1">
      <c r="A223" s="35"/>
      <c r="B223" s="130" t="s">
        <v>244</v>
      </c>
      <c r="C223" s="36">
        <f>+quantity!H223/население!F223*1000</f>
        <v>348.7990145760624</v>
      </c>
      <c r="D223" s="36">
        <f>+quantity!I223/население!G223*1000</f>
        <v>556.75892498997189</v>
      </c>
      <c r="E223" s="36">
        <f>+quantity!J223/население!H223*1000</f>
        <v>477.4883908742176</v>
      </c>
      <c r="F223" s="36">
        <f>+quantity!K223/население!I223*1000</f>
        <v>134.60730785384291</v>
      </c>
      <c r="G223" s="36">
        <f>+quantity!L223/население!J223*1000</f>
        <v>273.00546448087431</v>
      </c>
      <c r="H223" s="36">
        <f>+quantity!M223/население!K223*1000</f>
        <v>332.68482490272373</v>
      </c>
      <c r="I223" s="36">
        <f>+quantity!N223/население!L223*1000</f>
        <v>311.88017220760582</v>
      </c>
      <c r="J223" s="271">
        <f>+quantity!O223/население!M223*1000</f>
        <v>154.88641425389756</v>
      </c>
      <c r="K223" s="271">
        <f>+quantity!P223/население!N223*1000</f>
        <v>161.4827763496144</v>
      </c>
      <c r="L223" s="37">
        <f t="shared" si="48"/>
        <v>159.62170239118029</v>
      </c>
      <c r="M223" s="37">
        <f t="shared" si="58"/>
        <v>136.89499422885899</v>
      </c>
      <c r="N223" s="37">
        <f t="shared" si="59"/>
        <v>38.591653711363676</v>
      </c>
      <c r="O223" s="37">
        <f t="shared" si="60"/>
        <v>78.270136402962848</v>
      </c>
      <c r="P223" s="37"/>
      <c r="Q223" s="37"/>
      <c r="R223" s="37">
        <f t="shared" si="51"/>
        <v>87.577589357865165</v>
      </c>
      <c r="S223" s="37">
        <f t="shared" si="52"/>
        <v>149.39649263574643</v>
      </c>
      <c r="T223" s="37">
        <f t="shared" si="53"/>
        <v>141.20560466067363</v>
      </c>
      <c r="U223" s="37">
        <f t="shared" si="54"/>
        <v>28.278822844699143</v>
      </c>
      <c r="V223" s="37">
        <f t="shared" si="55"/>
        <v>62.408334239482855</v>
      </c>
      <c r="W223" s="6"/>
    </row>
    <row r="224" spans="1:23" ht="13.5" thickBot="1">
      <c r="A224" s="35"/>
      <c r="B224" s="130" t="s">
        <v>245</v>
      </c>
      <c r="C224" s="36">
        <f>+quantity!H224/население!F224*1000</f>
        <v>346.02463605823067</v>
      </c>
      <c r="D224" s="36">
        <f>+quantity!I224/население!G224*1000</f>
        <v>201.43686101132909</v>
      </c>
      <c r="E224" s="36">
        <f>+quantity!J224/население!H224*1000</f>
        <v>184.29172510518936</v>
      </c>
      <c r="F224" s="36">
        <f>+quantity!K224/население!I224*1000</f>
        <v>230.65902578796562</v>
      </c>
      <c r="G224" s="36">
        <f>+quantity!L224/население!J224*1000</f>
        <v>223.5605170387779</v>
      </c>
      <c r="H224" s="36">
        <f>+quantity!M224/население!K224*1000</f>
        <v>221.25487841489041</v>
      </c>
      <c r="I224" s="36">
        <f>+quantity!N224/население!L224*1000</f>
        <v>227.45079950799507</v>
      </c>
      <c r="J224" s="271">
        <f>+quantity!O224/население!M224*1000</f>
        <v>230.92809629394995</v>
      </c>
      <c r="K224" s="271">
        <f>+quantity!P224/население!N224*1000</f>
        <v>238.41917719468739</v>
      </c>
      <c r="L224" s="37">
        <f t="shared" si="48"/>
        <v>58.214600933047535</v>
      </c>
      <c r="M224" s="37">
        <f t="shared" si="58"/>
        <v>53.259712142049878</v>
      </c>
      <c r="N224" s="37">
        <f t="shared" si="59"/>
        <v>66.659711983382948</v>
      </c>
      <c r="O224" s="37">
        <f t="shared" si="60"/>
        <v>64.608265927387919</v>
      </c>
      <c r="P224" s="37"/>
      <c r="Q224" s="37"/>
      <c r="R224" s="37">
        <f t="shared" si="51"/>
        <v>86.880989389389711</v>
      </c>
      <c r="S224" s="37">
        <f t="shared" si="52"/>
        <v>54.052048690892448</v>
      </c>
      <c r="T224" s="37">
        <f t="shared" si="53"/>
        <v>54.499805596932362</v>
      </c>
      <c r="U224" s="37">
        <f t="shared" si="54"/>
        <v>48.457738526880078</v>
      </c>
      <c r="V224" s="37">
        <f t="shared" si="55"/>
        <v>51.105348739585679</v>
      </c>
      <c r="W224" s="6"/>
    </row>
    <row r="225" spans="1:23" ht="13.5" thickBot="1">
      <c r="A225" s="35"/>
      <c r="B225" s="130" t="s">
        <v>246</v>
      </c>
      <c r="C225" s="36">
        <f>+quantity!H225/население!F225*1000</f>
        <v>337.91943743789648</v>
      </c>
      <c r="D225" s="36">
        <f>+quantity!I225/население!G225*1000</f>
        <v>200.97583643122678</v>
      </c>
      <c r="E225" s="36">
        <f>+quantity!J225/население!H225*1000</f>
        <v>184.2126015298478</v>
      </c>
      <c r="F225" s="36">
        <f>+quantity!K225/население!I225*1000</f>
        <v>268.1077593160187</v>
      </c>
      <c r="G225" s="36">
        <f>+quantity!L225/население!J225*1000</f>
        <v>198.19819819819821</v>
      </c>
      <c r="H225" s="36">
        <f>+quantity!M225/население!K225*1000</f>
        <v>231.51833347446862</v>
      </c>
      <c r="I225" s="36">
        <f>+quantity!N225/население!L225*1000</f>
        <v>225.2431485859382</v>
      </c>
      <c r="J225" s="271">
        <f>+quantity!O225/население!M225*1000</f>
        <v>240.49593059654771</v>
      </c>
      <c r="K225" s="271">
        <f>+quantity!P225/население!N225*1000</f>
        <v>265.71265209038512</v>
      </c>
      <c r="L225" s="37">
        <f t="shared" si="48"/>
        <v>59.474482425463471</v>
      </c>
      <c r="M225" s="37">
        <f t="shared" si="58"/>
        <v>54.513763081090225</v>
      </c>
      <c r="N225" s="37">
        <f t="shared" si="59"/>
        <v>79.340733208131027</v>
      </c>
      <c r="O225" s="37">
        <f t="shared" si="60"/>
        <v>58.652500045849976</v>
      </c>
      <c r="P225" s="37"/>
      <c r="Q225" s="37"/>
      <c r="R225" s="37">
        <f t="shared" si="51"/>
        <v>84.845909796924957</v>
      </c>
      <c r="S225" s="37">
        <f t="shared" si="52"/>
        <v>53.92834083064146</v>
      </c>
      <c r="T225" s="37">
        <f t="shared" si="53"/>
        <v>54.47640671957209</v>
      </c>
      <c r="U225" s="37">
        <f t="shared" si="54"/>
        <v>56.325113025952824</v>
      </c>
      <c r="V225" s="37">
        <f t="shared" si="55"/>
        <v>45.307589070924848</v>
      </c>
      <c r="W225" s="6"/>
    </row>
    <row r="226" spans="1:23" ht="13.5" thickBot="1">
      <c r="A226" s="35"/>
      <c r="B226" s="130" t="s">
        <v>247</v>
      </c>
      <c r="C226" s="36">
        <f>+quantity!H226/население!F226*1000</f>
        <v>346.20689655172413</v>
      </c>
      <c r="D226" s="36">
        <f>+quantity!I226/население!G226*1000</f>
        <v>201.49994485496856</v>
      </c>
      <c r="E226" s="36">
        <f>+quantity!J226/население!H226*1000</f>
        <v>184.95367786583324</v>
      </c>
      <c r="F226" s="36">
        <f>+quantity!K226/население!I226*1000</f>
        <v>188.55524079320114</v>
      </c>
      <c r="G226" s="36">
        <f>+quantity!L226/население!J226*1000</f>
        <v>215.37396121883657</v>
      </c>
      <c r="H226" s="36">
        <f>+quantity!M226/население!K226*1000</f>
        <v>223.78034409615839</v>
      </c>
      <c r="I226" s="36">
        <f>+quantity!N226/население!L226*1000</f>
        <v>149.81136667883658</v>
      </c>
      <c r="J226" s="271">
        <f>+quantity!O226/население!M226*1000</f>
        <v>152.43140929535232</v>
      </c>
      <c r="K226" s="271">
        <f>+quantity!P226/население!N226*1000</f>
        <v>154.81215330307614</v>
      </c>
      <c r="L226" s="37">
        <f t="shared" si="48"/>
        <v>58.202175306714032</v>
      </c>
      <c r="M226" s="37">
        <f t="shared" si="58"/>
        <v>53.42287508076857</v>
      </c>
      <c r="N226" s="37">
        <f t="shared" si="59"/>
        <v>54.463167161382799</v>
      </c>
      <c r="O226" s="37">
        <f t="shared" si="60"/>
        <v>62.209610312213748</v>
      </c>
      <c r="P226" s="37"/>
      <c r="Q226" s="37"/>
      <c r="R226" s="37">
        <f t="shared" si="51"/>
        <v>86.926751946014875</v>
      </c>
      <c r="S226" s="37">
        <f t="shared" si="52"/>
        <v>54.068976133917978</v>
      </c>
      <c r="T226" s="37">
        <f t="shared" si="53"/>
        <v>54.695562062660009</v>
      </c>
      <c r="U226" s="37">
        <f t="shared" si="54"/>
        <v>39.612412846263581</v>
      </c>
      <c r="V226" s="37">
        <f t="shared" si="55"/>
        <v>49.233923517923586</v>
      </c>
      <c r="W226" s="6"/>
    </row>
    <row r="227" spans="1:23" ht="13.5" thickBot="1">
      <c r="A227" s="35"/>
      <c r="B227" s="130" t="s">
        <v>248</v>
      </c>
      <c r="C227" s="36">
        <f>+quantity!H227/население!F227*1000</f>
        <v>304.36566551780732</v>
      </c>
      <c r="D227" s="36">
        <f>+quantity!I227/население!G227*1000</f>
        <v>231.63473298002447</v>
      </c>
      <c r="E227" s="36">
        <f>+quantity!J227/население!H227*1000</f>
        <v>214.78669857248948</v>
      </c>
      <c r="F227" s="36">
        <f>+quantity!K227/население!I227*1000</f>
        <v>217.92500420380023</v>
      </c>
      <c r="G227" s="36">
        <f>+quantity!L227/население!J227*1000</f>
        <v>291.08910891089107</v>
      </c>
      <c r="H227" s="36">
        <f>+quantity!M227/население!K227*1000</f>
        <v>242.60563380281693</v>
      </c>
      <c r="I227" s="36">
        <f>+quantity!N227/население!L227*1000</f>
        <v>268.7678845286423</v>
      </c>
      <c r="J227" s="271">
        <f>+quantity!O227/население!M227*1000</f>
        <v>292.67382328654003</v>
      </c>
      <c r="K227" s="271">
        <f>+quantity!P227/население!N227*1000</f>
        <v>267.69987917092669</v>
      </c>
      <c r="L227" s="37">
        <f t="shared" si="48"/>
        <v>76.104094259762149</v>
      </c>
      <c r="M227" s="37">
        <f t="shared" si="58"/>
        <v>70.568635988254442</v>
      </c>
      <c r="N227" s="37">
        <f t="shared" si="59"/>
        <v>71.599733114788606</v>
      </c>
      <c r="O227" s="37">
        <f t="shared" si="60"/>
        <v>95.637958511407888</v>
      </c>
      <c r="P227" s="37"/>
      <c r="Q227" s="37"/>
      <c r="R227" s="37">
        <f t="shared" si="51"/>
        <v>76.421119772226575</v>
      </c>
      <c r="S227" s="37">
        <f t="shared" si="52"/>
        <v>62.155117999153063</v>
      </c>
      <c r="T227" s="37">
        <f t="shared" si="53"/>
        <v>63.517953995634755</v>
      </c>
      <c r="U227" s="37">
        <f t="shared" si="54"/>
        <v>45.782526116643112</v>
      </c>
      <c r="V227" s="37">
        <f t="shared" si="55"/>
        <v>66.542207999125168</v>
      </c>
      <c r="W227" s="6"/>
    </row>
    <row r="228" spans="1:23" ht="13.5" thickBot="1">
      <c r="A228" s="35"/>
      <c r="B228" s="130" t="s">
        <v>249</v>
      </c>
      <c r="C228" s="36">
        <f>+quantity!H228/население!F228*1000</f>
        <v>304.46570972886758</v>
      </c>
      <c r="D228" s="36">
        <f>+quantity!I228/население!G228*1000</f>
        <v>231.86274509803923</v>
      </c>
      <c r="E228" s="36">
        <f>+quantity!J228/население!H228*1000</f>
        <v>215.21703251361609</v>
      </c>
      <c r="F228" s="36">
        <f>+quantity!K228/население!I228*1000</f>
        <v>230.85284280936455</v>
      </c>
      <c r="G228" s="36">
        <f>+quantity!L228/население!J228*1000</f>
        <v>222.49617412004761</v>
      </c>
      <c r="H228" s="36">
        <f>+quantity!M228/население!K228*1000</f>
        <v>218.14404432132963</v>
      </c>
      <c r="I228" s="36">
        <f>+quantity!N228/население!L228*1000</f>
        <v>241.1411211637396</v>
      </c>
      <c r="J228" s="271">
        <f>+quantity!O228/население!M228*1000</f>
        <v>259.60990152678647</v>
      </c>
      <c r="K228" s="271">
        <f>+quantity!P228/население!N228*1000</f>
        <v>247.68188498989528</v>
      </c>
      <c r="L228" s="37">
        <f t="shared" si="48"/>
        <v>76.153976519890321</v>
      </c>
      <c r="M228" s="37">
        <f t="shared" si="58"/>
        <v>70.686788573094447</v>
      </c>
      <c r="N228" s="37">
        <f t="shared" si="59"/>
        <v>75.822279958864115</v>
      </c>
      <c r="O228" s="37">
        <f t="shared" si="60"/>
        <v>73.077580499355619</v>
      </c>
      <c r="P228" s="37"/>
      <c r="Q228" s="37"/>
      <c r="R228" s="37">
        <f t="shared" si="51"/>
        <v>76.446239197648453</v>
      </c>
      <c r="S228" s="37">
        <f t="shared" si="52"/>
        <v>62.216301051962617</v>
      </c>
      <c r="T228" s="37">
        <f t="shared" si="53"/>
        <v>63.645214816052906</v>
      </c>
      <c r="U228" s="37">
        <f t="shared" si="54"/>
        <v>48.498456354907503</v>
      </c>
      <c r="V228" s="37">
        <f t="shared" si="55"/>
        <v>50.862042735642312</v>
      </c>
      <c r="W228" s="6"/>
    </row>
    <row r="229" spans="1:23" ht="13.5" thickBot="1">
      <c r="A229" s="35"/>
      <c r="B229" s="130" t="s">
        <v>250</v>
      </c>
      <c r="C229" s="36">
        <f>+quantity!H229/население!F229*1000</f>
        <v>304.33033918755865</v>
      </c>
      <c r="D229" s="36">
        <f>+quantity!I229/население!G229*1000</f>
        <v>230.09343187839912</v>
      </c>
      <c r="E229" s="36">
        <f>+quantity!J229/население!H229*1000</f>
        <v>213.99000713775874</v>
      </c>
      <c r="F229" s="36">
        <f>+quantity!K229/население!I229*1000</f>
        <v>158.97435897435898</v>
      </c>
      <c r="G229" s="36">
        <f>+quantity!L229/население!J229*1000</f>
        <v>176.93236714975848</v>
      </c>
      <c r="H229" s="36">
        <f>+quantity!M229/население!K229*1000</f>
        <v>150.05442388431038</v>
      </c>
      <c r="I229" s="36">
        <f>+quantity!N229/население!L229*1000</f>
        <v>162.33344166395841</v>
      </c>
      <c r="J229" s="271">
        <f>+quantity!O229/население!M229*1000</f>
        <v>171.68674698795181</v>
      </c>
      <c r="K229" s="271">
        <f>+quantity!P229/население!N229*1000</f>
        <v>201.55709342560553</v>
      </c>
      <c r="L229" s="37">
        <f t="shared" si="48"/>
        <v>75.606471734844888</v>
      </c>
      <c r="M229" s="37">
        <f t="shared" si="58"/>
        <v>70.315042433504075</v>
      </c>
      <c r="N229" s="37">
        <f t="shared" si="59"/>
        <v>52.237433638314698</v>
      </c>
      <c r="O229" s="37">
        <f t="shared" si="60"/>
        <v>58.138261082380993</v>
      </c>
      <c r="P229" s="37"/>
      <c r="Q229" s="37"/>
      <c r="R229" s="37">
        <f t="shared" si="51"/>
        <v>76.412249922500081</v>
      </c>
      <c r="S229" s="37">
        <f t="shared" si="52"/>
        <v>61.741536881108857</v>
      </c>
      <c r="T229" s="37">
        <f t="shared" si="53"/>
        <v>63.282351836673016</v>
      </c>
      <c r="U229" s="37">
        <f t="shared" si="54"/>
        <v>33.397947005721647</v>
      </c>
      <c r="V229" s="37">
        <f t="shared" si="55"/>
        <v>40.446275783752988</v>
      </c>
      <c r="W229" s="6"/>
    </row>
    <row r="230" spans="1:23" ht="13.5" thickBot="1">
      <c r="A230" s="35"/>
      <c r="B230" s="130" t="s">
        <v>251</v>
      </c>
      <c r="C230" s="36">
        <f>+quantity!H230/население!F230*1000</f>
        <v>276.43613194943993</v>
      </c>
      <c r="D230" s="36">
        <f>+quantity!I230/население!G230*1000</f>
        <v>171.62767546042807</v>
      </c>
      <c r="E230" s="36">
        <f>+quantity!J230/население!H230*1000</f>
        <v>167.05219752589761</v>
      </c>
      <c r="F230" s="36">
        <f>+quantity!K230/население!I230*1000</f>
        <v>181.89241604572828</v>
      </c>
      <c r="G230" s="36">
        <f>+quantity!L230/население!J230*1000</f>
        <v>202.23671947809879</v>
      </c>
      <c r="H230" s="36">
        <f>+quantity!M230/население!K230*1000</f>
        <v>201.70096598068039</v>
      </c>
      <c r="I230" s="36">
        <f>+quantity!N230/население!L230*1000</f>
        <v>273.7296658429139</v>
      </c>
      <c r="J230" s="271">
        <f>+quantity!O230/население!M230*1000</f>
        <v>158.93879781420767</v>
      </c>
      <c r="K230" s="271">
        <f>+quantity!P230/население!N230*1000</f>
        <v>126.49751243781095</v>
      </c>
      <c r="L230" s="37">
        <f t="shared" si="48"/>
        <v>62.085833081986074</v>
      </c>
      <c r="M230" s="37">
        <f t="shared" si="58"/>
        <v>60.430666696078426</v>
      </c>
      <c r="N230" s="37">
        <f t="shared" si="59"/>
        <v>65.799074369553239</v>
      </c>
      <c r="O230" s="37">
        <f t="shared" si="60"/>
        <v>73.158569414177677</v>
      </c>
      <c r="P230" s="37"/>
      <c r="Q230" s="37"/>
      <c r="R230" s="37">
        <f t="shared" si="51"/>
        <v>69.408481778452114</v>
      </c>
      <c r="S230" s="37">
        <f t="shared" si="52"/>
        <v>46.053276565752299</v>
      </c>
      <c r="T230" s="37">
        <f t="shared" si="53"/>
        <v>49.401633657209722</v>
      </c>
      <c r="U230" s="37">
        <f t="shared" si="54"/>
        <v>38.212660903496513</v>
      </c>
      <c r="V230" s="37">
        <f t="shared" si="55"/>
        <v>46.230784459517359</v>
      </c>
      <c r="W230" s="6"/>
    </row>
    <row r="231" spans="1:23" ht="13.5" thickBot="1">
      <c r="A231" s="35"/>
      <c r="B231" s="130" t="s">
        <v>243</v>
      </c>
      <c r="C231" s="36">
        <f>+quantity!H231/население!F231*1000</f>
        <v>357.12620091409389</v>
      </c>
      <c r="D231" s="36">
        <f>+quantity!I231/население!G231*1000</f>
        <v>563.11881188118809</v>
      </c>
      <c r="E231" s="36">
        <f>+quantity!J231/население!H231*1000</f>
        <v>495.54262138068225</v>
      </c>
      <c r="F231" s="36">
        <f>+quantity!K231/население!I231*1000</f>
        <v>483.27684179044962</v>
      </c>
      <c r="G231" s="36">
        <f>+quantity!L231/население!J231*1000</f>
        <v>482.54515932616198</v>
      </c>
      <c r="H231" s="36">
        <f>+quantity!M231/население!K231*1000</f>
        <v>465.30147895335608</v>
      </c>
      <c r="I231" s="36">
        <f>+quantity!N231/население!L231*1000</f>
        <v>385.15954476560216</v>
      </c>
      <c r="J231" s="271">
        <f>+quantity!O231/население!M231*1000</f>
        <v>277.9322125374423</v>
      </c>
      <c r="K231" s="271">
        <f>+quantity!P231/население!N231*1000</f>
        <v>415.27958875942426</v>
      </c>
      <c r="L231" s="37">
        <f t="shared" si="48"/>
        <v>157.6806211473253</v>
      </c>
      <c r="M231" s="37">
        <f t="shared" si="58"/>
        <v>138.75840532346834</v>
      </c>
      <c r="N231" s="37">
        <f t="shared" si="59"/>
        <v>135.32382685825425</v>
      </c>
      <c r="O231" s="37">
        <f t="shared" si="60"/>
        <v>135.1189462131448</v>
      </c>
      <c r="P231" s="37"/>
      <c r="Q231" s="37"/>
      <c r="R231" s="37">
        <f t="shared" si="51"/>
        <v>89.668406347428402</v>
      </c>
      <c r="S231" s="37">
        <f t="shared" si="52"/>
        <v>151.1030567381986</v>
      </c>
      <c r="T231" s="37">
        <f t="shared" si="53"/>
        <v>146.54470522117307</v>
      </c>
      <c r="U231" s="37">
        <f t="shared" si="54"/>
        <v>101.52866446728848</v>
      </c>
      <c r="V231" s="37">
        <f t="shared" si="55"/>
        <v>110.30855974306459</v>
      </c>
      <c r="W231" s="6"/>
    </row>
    <row r="232" spans="1:23" ht="13.5" thickBot="1">
      <c r="A232" s="35"/>
      <c r="B232" s="130" t="s">
        <v>252</v>
      </c>
      <c r="C232" s="36">
        <f>+quantity!H232/население!F232*1000</f>
        <v>358.20332159033717</v>
      </c>
      <c r="D232" s="36">
        <f>+quantity!I232/население!G232*1000</f>
        <v>563.07129798903111</v>
      </c>
      <c r="E232" s="36">
        <f>+quantity!J232/население!H232*1000</f>
        <v>496.287456907982</v>
      </c>
      <c r="F232" s="36">
        <f>+quantity!K232/население!I232*1000</f>
        <v>452.09176788124154</v>
      </c>
      <c r="G232" s="36">
        <f>+quantity!L232/население!J232*1000</f>
        <v>466.71242278654768</v>
      </c>
      <c r="H232" s="36">
        <f>+quantity!M232/население!K232*1000</f>
        <v>466.43454038997214</v>
      </c>
      <c r="I232" s="36">
        <f>+quantity!N232/население!L232*1000</f>
        <v>482.68846542514797</v>
      </c>
      <c r="J232" s="271">
        <f>+quantity!O232/население!M232*1000</f>
        <v>451.88174273858914</v>
      </c>
      <c r="K232" s="271">
        <f>+quantity!P232/население!N232*1000</f>
        <v>490.19740807715488</v>
      </c>
      <c r="L232" s="37">
        <f t="shared" si="48"/>
        <v>157.19320956855708</v>
      </c>
      <c r="M232" s="37">
        <f t="shared" si="58"/>
        <v>138.54909404652761</v>
      </c>
      <c r="N232" s="37">
        <f t="shared" si="59"/>
        <v>126.21093681489666</v>
      </c>
      <c r="O232" s="37">
        <f t="shared" si="60"/>
        <v>130.29260050254587</v>
      </c>
      <c r="P232" s="37"/>
      <c r="Q232" s="37"/>
      <c r="R232" s="37">
        <f t="shared" si="51"/>
        <v>89.938853304933573</v>
      </c>
      <c r="S232" s="37">
        <f t="shared" si="52"/>
        <v>151.09030721857508</v>
      </c>
      <c r="T232" s="92">
        <f t="shared" si="53"/>
        <v>146.76497225387007</v>
      </c>
      <c r="U232" s="92">
        <f t="shared" si="54"/>
        <v>94.97718375990452</v>
      </c>
      <c r="V232" s="92">
        <f t="shared" si="55"/>
        <v>106.68923763253906</v>
      </c>
      <c r="W232" s="6"/>
    </row>
    <row r="233" spans="1:23" ht="13.5" thickBot="1">
      <c r="A233" s="56"/>
      <c r="B233" s="131" t="s">
        <v>253</v>
      </c>
      <c r="C233" s="57">
        <f>+quantity!H233/население!F233*1000</f>
        <v>282.29060226904994</v>
      </c>
      <c r="D233" s="57">
        <f>+quantity!I233/население!G233*1000</f>
        <v>238.79988100803195</v>
      </c>
      <c r="E233" s="57">
        <f>+quantity!J233/население!H233*1000</f>
        <v>207.24298076516104</v>
      </c>
      <c r="F233" s="57">
        <f>+quantity!K233/население!I233*1000</f>
        <v>433.49221845747434</v>
      </c>
      <c r="G233" s="57">
        <f>+quantity!L233/население!J233*1000</f>
        <v>464.9968204889974</v>
      </c>
      <c r="H233" s="57">
        <f>+quantity!M233/население!K233*1000</f>
        <v>480.92029850225424</v>
      </c>
      <c r="I233" s="57">
        <f>+quantity!N233/население!L233*1000</f>
        <v>527.46713638255801</v>
      </c>
      <c r="J233" s="451">
        <f>+quantity!O233/население!M233*1000</f>
        <v>564.33515789981959</v>
      </c>
      <c r="K233" s="451">
        <f>+quantity!P233/население!N233*1000</f>
        <v>499.1919984639942</v>
      </c>
      <c r="L233" s="94">
        <f t="shared" si="48"/>
        <v>84.593634746803517</v>
      </c>
      <c r="M233" s="94">
        <f t="shared" si="58"/>
        <v>73.414764465888467</v>
      </c>
      <c r="N233" s="94">
        <f t="shared" si="59"/>
        <v>153.56239810077517</v>
      </c>
      <c r="O233" s="94">
        <f t="shared" si="60"/>
        <v>164.7227420081845</v>
      </c>
      <c r="P233" s="37">
        <f t="shared" ref="P233" si="61">+H233/$C233*100</f>
        <v>170.36355253650677</v>
      </c>
      <c r="Q233" s="37">
        <f t="shared" ref="Q233" si="62">+I233/$C233*100</f>
        <v>186.85253144907438</v>
      </c>
      <c r="R233" s="94">
        <f t="shared" si="51"/>
        <v>70.878441199586902</v>
      </c>
      <c r="S233" s="94">
        <f t="shared" si="52"/>
        <v>64.077759804346456</v>
      </c>
      <c r="T233" s="94">
        <f t="shared" si="53"/>
        <v>61.287082513245338</v>
      </c>
      <c r="U233" s="94">
        <f t="shared" si="54"/>
        <v>91.069718619029388</v>
      </c>
      <c r="V233" s="94">
        <f t="shared" si="55"/>
        <v>106.2970554401015</v>
      </c>
      <c r="W233" s="26"/>
    </row>
    <row r="234" spans="1:23" ht="13.5" thickBot="1">
      <c r="A234" s="56"/>
      <c r="B234" s="131" t="s">
        <v>254</v>
      </c>
      <c r="C234" s="57">
        <f>+quantity!H234/население!F234*1000</f>
        <v>541.88299693727981</v>
      </c>
      <c r="D234" s="57">
        <f>+quantity!I234/население!G234*1000</f>
        <v>523.75912837917292</v>
      </c>
      <c r="E234" s="57">
        <f>+quantity!J234/население!H234*1000</f>
        <v>433.24810276760695</v>
      </c>
      <c r="F234" s="57">
        <f>+quantity!K234/население!I234*1000</f>
        <v>500.84687647170614</v>
      </c>
      <c r="G234" s="57">
        <f>+quantity!L234/население!J234*1000</f>
        <v>567.50560615361485</v>
      </c>
      <c r="H234" s="57">
        <f>+quantity!M234/население!K234*1000</f>
        <v>534.52560050034651</v>
      </c>
      <c r="I234" s="57">
        <f>+quantity!N234/население!L234*1000</f>
        <v>506.62539018297502</v>
      </c>
      <c r="J234" s="451">
        <f>+quantity!O234/население!M234*1000</f>
        <v>482.0104464011954</v>
      </c>
      <c r="K234" s="451">
        <f>+quantity!P234/население!N234*1000</f>
        <v>487.3179256115717</v>
      </c>
      <c r="L234" s="25">
        <f t="shared" si="48"/>
        <v>96.655390801973311</v>
      </c>
      <c r="M234" s="25">
        <f t="shared" si="58"/>
        <v>79.952333846295829</v>
      </c>
      <c r="N234" s="25">
        <f t="shared" si="59"/>
        <v>92.427125283961729</v>
      </c>
      <c r="O234" s="25">
        <f t="shared" si="60"/>
        <v>104.72843941610162</v>
      </c>
      <c r="P234" s="25"/>
      <c r="Q234" s="25"/>
      <c r="R234" s="25">
        <f t="shared" si="51"/>
        <v>136.0577427188617</v>
      </c>
      <c r="S234" s="25">
        <f t="shared" si="52"/>
        <v>140.54157599218266</v>
      </c>
      <c r="T234" s="25">
        <f t="shared" si="53"/>
        <v>128.12261300716142</v>
      </c>
      <c r="U234" s="25">
        <f t="shared" si="54"/>
        <v>105.21984517692695</v>
      </c>
      <c r="V234" s="25">
        <f t="shared" si="55"/>
        <v>129.7302953952275</v>
      </c>
      <c r="W234" s="26"/>
    </row>
    <row r="235" spans="1:23" ht="13.5" thickBot="1">
      <c r="A235" s="35"/>
      <c r="B235" s="130" t="s">
        <v>255</v>
      </c>
      <c r="C235" s="36">
        <f>+quantity!H235/население!F235*1000</f>
        <v>614.12051125989046</v>
      </c>
      <c r="D235" s="36">
        <f>+quantity!I235/население!G235*1000</f>
        <v>758.68603916614018</v>
      </c>
      <c r="E235" s="36">
        <f>+quantity!J235/население!H235*1000</f>
        <v>646.03481624758217</v>
      </c>
      <c r="F235" s="36">
        <f>+quantity!K235/население!I235*1000</f>
        <v>125.90163934426229</v>
      </c>
      <c r="G235" s="36">
        <f>+quantity!L235/население!J235*1000</f>
        <v>161.24751161247511</v>
      </c>
      <c r="H235" s="36">
        <f>+quantity!M235/население!K235*1000</f>
        <v>542.58886653252841</v>
      </c>
      <c r="I235" s="36">
        <f>+quantity!N235/население!L235*1000</f>
        <v>160.79522184300342</v>
      </c>
      <c r="J235" s="271">
        <f>+quantity!O235/население!M235*1000</f>
        <v>173.09015829318651</v>
      </c>
      <c r="K235" s="271">
        <f>+quantity!P235/население!N235*1000</f>
        <v>174.28967428967428</v>
      </c>
      <c r="L235" s="37">
        <f t="shared" si="48"/>
        <v>123.54025394945177</v>
      </c>
      <c r="M235" s="37">
        <f t="shared" si="58"/>
        <v>105.19674956340708</v>
      </c>
      <c r="N235" s="37">
        <f t="shared" si="59"/>
        <v>20.501129181627643</v>
      </c>
      <c r="O235" s="37">
        <f t="shared" si="60"/>
        <v>26.25665625166468</v>
      </c>
      <c r="P235" s="37"/>
      <c r="Q235" s="37"/>
      <c r="R235" s="37">
        <f t="shared" si="51"/>
        <v>154.19537241735074</v>
      </c>
      <c r="S235" s="37">
        <f t="shared" si="52"/>
        <v>203.58009216496961</v>
      </c>
      <c r="T235" s="37">
        <f t="shared" si="53"/>
        <v>191.04911994419072</v>
      </c>
      <c r="U235" s="37">
        <f t="shared" si="54"/>
        <v>26.449902398608533</v>
      </c>
      <c r="V235" s="37">
        <f t="shared" si="55"/>
        <v>36.860758883092714</v>
      </c>
      <c r="W235" s="6"/>
    </row>
    <row r="236" spans="1:23" ht="13.5" thickBot="1">
      <c r="A236" s="35"/>
      <c r="B236" s="130" t="s">
        <v>256</v>
      </c>
      <c r="C236" s="36">
        <f>+quantity!H236/население!F236*1000</f>
        <v>554.03386454183271</v>
      </c>
      <c r="D236" s="36">
        <f>+quantity!I236/население!G236*1000</f>
        <v>238.75309953949699</v>
      </c>
      <c r="E236" s="36">
        <f>+quantity!J236/население!H236*1000</f>
        <v>704.14270625513439</v>
      </c>
      <c r="F236" s="36">
        <f>+quantity!K236/население!I236*1000</f>
        <v>1106.1229286637677</v>
      </c>
      <c r="G236" s="36">
        <f>+quantity!L236/население!J236*1000</f>
        <v>2342.1301775147926</v>
      </c>
      <c r="H236" s="36">
        <f>+quantity!M236/население!K236*1000</f>
        <v>892.04882095034952</v>
      </c>
      <c r="I236" s="36">
        <f>+quantity!N236/население!L236*1000</f>
        <v>1308.2365938134478</v>
      </c>
      <c r="J236" s="271">
        <f>+quantity!O236/население!M236*1000</f>
        <v>721.6587206516532</v>
      </c>
      <c r="K236" s="271">
        <f>+quantity!P236/население!N236*1000</f>
        <v>718.98878147750338</v>
      </c>
      <c r="L236" s="37">
        <f t="shared" si="48"/>
        <v>43.093593157331227</v>
      </c>
      <c r="M236" s="37">
        <f t="shared" si="58"/>
        <v>127.09380262115144</v>
      </c>
      <c r="N236" s="37">
        <f t="shared" si="59"/>
        <v>199.64897445005352</v>
      </c>
      <c r="O236" s="37">
        <f t="shared" si="60"/>
        <v>422.74133900671484</v>
      </c>
      <c r="P236" s="37">
        <f t="shared" ref="P236" si="63">+H236/$C236*100</f>
        <v>161.009800671308</v>
      </c>
      <c r="Q236" s="37">
        <f t="shared" ref="Q236" si="64">+I236/$C236*100</f>
        <v>236.12935553954185</v>
      </c>
      <c r="R236" s="37">
        <f t="shared" si="51"/>
        <v>139.10862201881244</v>
      </c>
      <c r="S236" s="37">
        <f t="shared" si="52"/>
        <v>64.065206817756064</v>
      </c>
      <c r="T236" s="103">
        <f t="shared" si="53"/>
        <v>208.2331183426644</v>
      </c>
      <c r="U236" s="103">
        <f t="shared" si="54"/>
        <v>232.37857470640634</v>
      </c>
      <c r="V236" s="103">
        <f t="shared" si="55"/>
        <v>535.40482505969203</v>
      </c>
      <c r="W236" s="6"/>
    </row>
    <row r="237" spans="1:23" ht="13.5" thickBot="1">
      <c r="A237" s="60"/>
      <c r="B237" s="130" t="s">
        <v>257</v>
      </c>
      <c r="C237" s="36">
        <f>+quantity!H237/население!F237*1000</f>
        <v>0</v>
      </c>
      <c r="D237" s="36">
        <f>+quantity!I237/население!G237*1000</f>
        <v>259.9346761023408</v>
      </c>
      <c r="E237" s="36">
        <f>+quantity!J237/население!H237*1000</f>
        <v>234.38451235845611</v>
      </c>
      <c r="F237" s="36">
        <f>+quantity!K237/население!I237*1000</f>
        <v>427.8980072851939</v>
      </c>
      <c r="G237" s="36">
        <f>+quantity!L237/население!J237*1000</f>
        <v>463.00752807602123</v>
      </c>
      <c r="H237" s="36">
        <f>+quantity!M237/население!K237*1000</f>
        <v>1822.4774988157271</v>
      </c>
      <c r="I237" s="36">
        <f>+quantity!N237/население!L237*1000</f>
        <v>343.45383004379005</v>
      </c>
      <c r="J237" s="271">
        <f>+quantity!O237/население!M237*1000</f>
        <v>393.50702968087484</v>
      </c>
      <c r="K237" s="271">
        <f>+quantity!P237/население!N237*1000</f>
        <v>397.74224212934615</v>
      </c>
      <c r="L237" s="103" t="e">
        <f t="shared" si="48"/>
        <v>#DIV/0!</v>
      </c>
      <c r="M237" s="103" t="e">
        <f t="shared" si="58"/>
        <v>#DIV/0!</v>
      </c>
      <c r="N237" s="103" t="e">
        <f t="shared" si="59"/>
        <v>#DIV/0!</v>
      </c>
      <c r="O237" s="103" t="e">
        <f t="shared" si="60"/>
        <v>#DIV/0!</v>
      </c>
      <c r="P237" s="103"/>
      <c r="Q237" s="103"/>
      <c r="R237" s="103">
        <f t="shared" si="51"/>
        <v>0</v>
      </c>
      <c r="S237" s="103">
        <f t="shared" si="52"/>
        <v>69.748911388888715</v>
      </c>
      <c r="T237" s="37">
        <f t="shared" si="53"/>
        <v>69.313531853785619</v>
      </c>
      <c r="U237" s="37">
        <f t="shared" si="54"/>
        <v>89.894465141197941</v>
      </c>
      <c r="V237" s="37">
        <f t="shared" si="55"/>
        <v>105.84230840401139</v>
      </c>
      <c r="W237" s="65"/>
    </row>
    <row r="238" spans="1:23" ht="13.5" thickBot="1">
      <c r="A238" s="35"/>
      <c r="B238" s="130" t="s">
        <v>258</v>
      </c>
      <c r="C238" s="36">
        <f>+quantity!H238/население!F238*1000</f>
        <v>841.00957995578483</v>
      </c>
      <c r="D238" s="36">
        <f>+quantity!I238/население!G238*1000</f>
        <v>304.51829723674382</v>
      </c>
      <c r="E238" s="36">
        <f>+quantity!J238/население!H238*1000</f>
        <v>581.92519460793619</v>
      </c>
      <c r="F238" s="36">
        <f>+quantity!K238/население!I238*1000</f>
        <v>330.11396561715276</v>
      </c>
      <c r="G238" s="36">
        <f>+quantity!L238/население!J238*1000</f>
        <v>370.87912087912088</v>
      </c>
      <c r="H238" s="36">
        <f>+quantity!M238/население!K238*1000</f>
        <v>393.84861194327942</v>
      </c>
      <c r="I238" s="36">
        <f>+quantity!N238/население!L238*1000</f>
        <v>418.50153531218012</v>
      </c>
      <c r="J238" s="271">
        <f>+quantity!O238/население!M238*1000</f>
        <v>436.46767196860151</v>
      </c>
      <c r="K238" s="271">
        <f>+quantity!P238/население!N238*1000</f>
        <v>447.46717492587891</v>
      </c>
      <c r="L238" s="37">
        <f t="shared" si="48"/>
        <v>36.208659745915561</v>
      </c>
      <c r="M238" s="37">
        <f t="shared" si="58"/>
        <v>69.193646359953505</v>
      </c>
      <c r="N238" s="37">
        <f t="shared" si="59"/>
        <v>39.252105265496276</v>
      </c>
      <c r="O238" s="37">
        <f t="shared" si="60"/>
        <v>44.099274219756147</v>
      </c>
      <c r="P238" s="37"/>
      <c r="Q238" s="37"/>
      <c r="R238" s="37">
        <f t="shared" si="51"/>
        <v>211.16341664244237</v>
      </c>
      <c r="S238" s="37">
        <f t="shared" si="52"/>
        <v>81.712144176940953</v>
      </c>
      <c r="T238" s="37">
        <f t="shared" si="53"/>
        <v>172.09025505614801</v>
      </c>
      <c r="U238" s="37">
        <f t="shared" si="54"/>
        <v>69.351616201884056</v>
      </c>
      <c r="V238" s="37">
        <f t="shared" si="55"/>
        <v>84.781995782693414</v>
      </c>
      <c r="W238" s="6"/>
    </row>
    <row r="239" spans="1:23" ht="13.5" thickBot="1">
      <c r="A239" s="35"/>
      <c r="B239" s="130" t="s">
        <v>259</v>
      </c>
      <c r="C239" s="36">
        <f>+quantity!H239/население!F239*1000</f>
        <v>552.39841124350755</v>
      </c>
      <c r="D239" s="36">
        <f>+quantity!I239/население!G239*1000</f>
        <v>502.15758350647275</v>
      </c>
      <c r="E239" s="36">
        <f>+quantity!J239/население!H239*1000</f>
        <v>530.68418522672641</v>
      </c>
      <c r="F239" s="36">
        <f>+quantity!K239/население!I239*1000</f>
        <v>416.36895095810326</v>
      </c>
      <c r="G239" s="36">
        <f>+quantity!L239/население!J239*1000</f>
        <v>466.98345076192038</v>
      </c>
      <c r="H239" s="36">
        <f>+quantity!M239/население!K239*1000</f>
        <v>449.39647168059429</v>
      </c>
      <c r="I239" s="36">
        <f>+quantity!N239/население!L239*1000</f>
        <v>409.44062219563267</v>
      </c>
      <c r="J239" s="271">
        <f>+quantity!O239/население!M239*1000</f>
        <v>393.99847839318323</v>
      </c>
      <c r="K239" s="271">
        <f>+quantity!P239/население!N239*1000</f>
        <v>404.39762611275967</v>
      </c>
      <c r="L239" s="37">
        <f t="shared" si="48"/>
        <v>90.904965200037893</v>
      </c>
      <c r="M239" s="37">
        <f t="shared" si="58"/>
        <v>96.069100566763026</v>
      </c>
      <c r="N239" s="37">
        <f t="shared" si="59"/>
        <v>75.374755336607961</v>
      </c>
      <c r="O239" s="37">
        <f t="shared" si="60"/>
        <v>84.537435527863124</v>
      </c>
      <c r="P239" s="37"/>
      <c r="Q239" s="37"/>
      <c r="R239" s="37">
        <f t="shared" si="51"/>
        <v>138.69798709328444</v>
      </c>
      <c r="S239" s="37">
        <f t="shared" si="52"/>
        <v>134.74518029084169</v>
      </c>
      <c r="T239" s="37">
        <f t="shared" si="53"/>
        <v>156.93696996821171</v>
      </c>
      <c r="U239" s="37">
        <f t="shared" si="54"/>
        <v>87.472396483570861</v>
      </c>
      <c r="V239" s="37">
        <f t="shared" si="55"/>
        <v>106.75119391794703</v>
      </c>
      <c r="W239" s="6"/>
    </row>
    <row r="240" spans="1:23" ht="13.5" thickBot="1">
      <c r="A240" s="35"/>
      <c r="B240" s="130" t="s">
        <v>260</v>
      </c>
      <c r="C240" s="36">
        <f>+quantity!H240/население!F240*1000</f>
        <v>179.43764756385491</v>
      </c>
      <c r="D240" s="36">
        <f>+quantity!I240/население!G240*1000</f>
        <v>207.65995129510736</v>
      </c>
      <c r="E240" s="36">
        <f>+quantity!J240/население!H240*1000</f>
        <v>217.82618359635475</v>
      </c>
      <c r="F240" s="36">
        <f>+quantity!K240/население!I240*1000</f>
        <v>203.25022261798753</v>
      </c>
      <c r="G240" s="36">
        <f>+quantity!L240/население!J240*1000</f>
        <v>220.47069271758437</v>
      </c>
      <c r="H240" s="36">
        <f>+quantity!M240/население!K240*1000</f>
        <v>233.38485316846985</v>
      </c>
      <c r="I240" s="36">
        <f>+quantity!N240/население!L240*1000</f>
        <v>237.91745751489734</v>
      </c>
      <c r="J240" s="271">
        <f>+quantity!O240/население!M240*1000</f>
        <v>240.08403923316988</v>
      </c>
      <c r="K240" s="271">
        <f>+quantity!P240/население!N240*1000</f>
        <v>242.51677550101331</v>
      </c>
      <c r="L240" s="37">
        <f t="shared" si="48"/>
        <v>115.72819534496472</v>
      </c>
      <c r="M240" s="37">
        <f t="shared" si="58"/>
        <v>121.39380255686802</v>
      </c>
      <c r="N240" s="37">
        <f t="shared" si="59"/>
        <v>113.27066832263203</v>
      </c>
      <c r="O240" s="37">
        <f t="shared" si="60"/>
        <v>122.86757863292172</v>
      </c>
      <c r="P240" s="37"/>
      <c r="Q240" s="37"/>
      <c r="R240" s="37">
        <f t="shared" si="51"/>
        <v>45.053787301516927</v>
      </c>
      <c r="S240" s="37">
        <f t="shared" si="52"/>
        <v>55.72190582298748</v>
      </c>
      <c r="T240" s="37">
        <f t="shared" si="53"/>
        <v>64.416807933981119</v>
      </c>
      <c r="U240" s="37">
        <f t="shared" si="54"/>
        <v>42.699591353543603</v>
      </c>
      <c r="V240" s="37">
        <f t="shared" si="55"/>
        <v>50.39902299132639</v>
      </c>
      <c r="W240" s="6"/>
    </row>
    <row r="241" spans="1:23" ht="13.5" thickBot="1">
      <c r="A241" s="35"/>
      <c r="B241" s="130" t="s">
        <v>261</v>
      </c>
      <c r="C241" s="36">
        <f>+quantity!H241/население!F241*1000</f>
        <v>353.66931918656059</v>
      </c>
      <c r="D241" s="36">
        <f>+quantity!I241/население!G241*1000</f>
        <v>93.668040464593489</v>
      </c>
      <c r="E241" s="36">
        <f>+quantity!J241/население!H241*1000</f>
        <v>582.20870556928344</v>
      </c>
      <c r="F241" s="36">
        <f>+quantity!K241/население!I241*1000</f>
        <v>36.107356632554549</v>
      </c>
      <c r="G241" s="36">
        <f>+quantity!L241/население!J241*1000</f>
        <v>37.311974995116231</v>
      </c>
      <c r="H241" s="36">
        <f>+quantity!M241/население!K241*1000</f>
        <v>133.80698638247483</v>
      </c>
      <c r="I241" s="36">
        <f>+quantity!N241/население!L241*1000</f>
        <v>408.59377542717658</v>
      </c>
      <c r="J241" s="271">
        <f>+quantity!O241/население!M241*1000</f>
        <v>434.60700953961009</v>
      </c>
      <c r="K241" s="271">
        <f>+quantity!P241/население!N241*1000</f>
        <v>442.12552742616032</v>
      </c>
      <c r="L241" s="37">
        <f t="shared" si="48"/>
        <v>26.484638441363806</v>
      </c>
      <c r="M241" s="37">
        <f t="shared" si="58"/>
        <v>164.61951149971489</v>
      </c>
      <c r="N241" s="37">
        <f t="shared" si="59"/>
        <v>10.209355087854798</v>
      </c>
      <c r="O241" s="37">
        <f t="shared" si="60"/>
        <v>10.549960929869114</v>
      </c>
      <c r="P241" s="37"/>
      <c r="Q241" s="37"/>
      <c r="R241" s="37">
        <f t="shared" si="51"/>
        <v>88.800441256527606</v>
      </c>
      <c r="S241" s="37">
        <f t="shared" si="52"/>
        <v>25.134175833329454</v>
      </c>
      <c r="T241" s="37">
        <f t="shared" si="53"/>
        <v>172.17409654316651</v>
      </c>
      <c r="U241" s="37">
        <f t="shared" si="54"/>
        <v>7.585572862886969</v>
      </c>
      <c r="V241" s="37">
        <f t="shared" si="55"/>
        <v>8.5294197720850793</v>
      </c>
      <c r="W241" s="6"/>
    </row>
    <row r="242" spans="1:23" ht="13.5" thickBot="1">
      <c r="A242" s="35"/>
      <c r="B242" s="130" t="s">
        <v>262</v>
      </c>
      <c r="C242" s="36">
        <f>+quantity!H242/население!F242*1000</f>
        <v>552.54543888362468</v>
      </c>
      <c r="D242" s="36">
        <f>+quantity!I242/население!G242*1000</f>
        <v>499.73656480505798</v>
      </c>
      <c r="E242" s="36">
        <f>+quantity!J242/население!H242*1000</f>
        <v>532.84575053971889</v>
      </c>
      <c r="F242" s="36">
        <f>+quantity!K242/население!I242*1000</f>
        <v>565.64536868709263</v>
      </c>
      <c r="G242" s="36">
        <f>+quantity!L242/население!J242*1000</f>
        <v>973.92467127256521</v>
      </c>
      <c r="H242" s="36">
        <f>+quantity!M242/население!K242*1000</f>
        <v>1127.5537634408602</v>
      </c>
      <c r="I242" s="36">
        <f>+quantity!N242/население!L242*1000</f>
        <v>1050.7468028379051</v>
      </c>
      <c r="J242" s="271">
        <f>+quantity!O242/население!M242*1000</f>
        <v>1339.1271794406102</v>
      </c>
      <c r="K242" s="271">
        <f>+quantity!P242/население!N242*1000</f>
        <v>1343.2745946438331</v>
      </c>
      <c r="L242" s="37">
        <f t="shared" si="48"/>
        <v>90.442618767198056</v>
      </c>
      <c r="M242" s="37">
        <f t="shared" si="58"/>
        <v>96.434738763981571</v>
      </c>
      <c r="N242" s="37">
        <f t="shared" si="59"/>
        <v>102.3708330359102</v>
      </c>
      <c r="O242" s="37">
        <f t="shared" si="60"/>
        <v>176.26146244918874</v>
      </c>
      <c r="P242" s="37">
        <f t="shared" ref="P242" si="65">+H242/$C242*100</f>
        <v>204.06534632138045</v>
      </c>
      <c r="Q242" s="37">
        <f t="shared" ref="Q242" si="66">+I242/$C242*100</f>
        <v>190.16477721015266</v>
      </c>
      <c r="R242" s="37">
        <f t="shared" si="51"/>
        <v>138.73490327065977</v>
      </c>
      <c r="S242" s="37">
        <f t="shared" si="52"/>
        <v>134.09554238408802</v>
      </c>
      <c r="T242" s="37">
        <f t="shared" si="53"/>
        <v>157.5762004560479</v>
      </c>
      <c r="U242" s="37">
        <f t="shared" si="54"/>
        <v>118.83296255649883</v>
      </c>
      <c r="V242" s="37">
        <f t="shared" si="55"/>
        <v>222.63662935990348</v>
      </c>
      <c r="W242" s="6"/>
    </row>
    <row r="243" spans="1:23" ht="13.5" thickBot="1">
      <c r="A243" s="35"/>
      <c r="B243" s="130" t="s">
        <v>263</v>
      </c>
      <c r="C243" s="36">
        <f>+quantity!H243/население!F243*1000</f>
        <v>400.25212732429878</v>
      </c>
      <c r="D243" s="36">
        <f>+quantity!I243/население!G243*1000</f>
        <v>375.13531518028151</v>
      </c>
      <c r="E243" s="36">
        <f>+quantity!J243/население!H243*1000</f>
        <v>280.02358093313126</v>
      </c>
      <c r="F243" s="36">
        <f>+quantity!K243/население!I243*1000</f>
        <v>270.48203031851477</v>
      </c>
      <c r="G243" s="36">
        <f>+quantity!L243/население!J243*1000</f>
        <v>286.26909467506687</v>
      </c>
      <c r="H243" s="36">
        <f>+quantity!M243/население!K243*1000</f>
        <v>291.49341649341648</v>
      </c>
      <c r="I243" s="36">
        <f>+quantity!N243/население!L243*1000</f>
        <v>289.33948950256996</v>
      </c>
      <c r="J243" s="271">
        <f>+quantity!O243/население!M243*1000</f>
        <v>311.23999999999995</v>
      </c>
      <c r="K243" s="271">
        <f>+quantity!P243/население!N243*1000</f>
        <v>314.64457993365016</v>
      </c>
      <c r="L243" s="37">
        <f t="shared" si="48"/>
        <v>93.724752367482935</v>
      </c>
      <c r="M243" s="37">
        <f t="shared" si="58"/>
        <v>69.961797031561062</v>
      </c>
      <c r="N243" s="37">
        <f t="shared" si="59"/>
        <v>67.577911984302943</v>
      </c>
      <c r="O243" s="37">
        <f t="shared" si="60"/>
        <v>71.522191921573778</v>
      </c>
      <c r="P243" s="37"/>
      <c r="Q243" s="37"/>
      <c r="R243" s="37">
        <f t="shared" si="51"/>
        <v>100.49660400853968</v>
      </c>
      <c r="S243" s="37">
        <f t="shared" si="52"/>
        <v>100.66098240409667</v>
      </c>
      <c r="T243" s="37">
        <f t="shared" si="53"/>
        <v>82.810178887314436</v>
      </c>
      <c r="U243" s="37">
        <f t="shared" si="54"/>
        <v>56.823909043311673</v>
      </c>
      <c r="V243" s="37">
        <f t="shared" si="55"/>
        <v>65.440365367365487</v>
      </c>
      <c r="W243" s="6"/>
    </row>
    <row r="244" spans="1:23" ht="13.5" thickBot="1">
      <c r="A244" s="35"/>
      <c r="B244" s="130" t="s">
        <v>264</v>
      </c>
      <c r="C244" s="36">
        <f>+quantity!H244/население!F244*1000</f>
        <v>535.26405451448045</v>
      </c>
      <c r="D244" s="36">
        <f>+quantity!I244/население!G244*1000</f>
        <v>665.86497165435492</v>
      </c>
      <c r="E244" s="36">
        <f>+quantity!J244/население!H244*1000</f>
        <v>566.66666666666663</v>
      </c>
      <c r="F244" s="36">
        <f>+quantity!K244/население!I244*1000</f>
        <v>1162.6558932021783</v>
      </c>
      <c r="G244" s="36">
        <f>+quantity!L244/население!J244*1000</f>
        <v>1153.6262951053948</v>
      </c>
      <c r="H244" s="36">
        <f>+quantity!M244/население!K244*1000</f>
        <v>1091.6197055080895</v>
      </c>
      <c r="I244" s="36">
        <f>+quantity!N244/население!L244*1000</f>
        <v>266.68398510242088</v>
      </c>
      <c r="J244" s="271">
        <f>+quantity!O244/население!M244*1000</f>
        <v>236.96590909090912</v>
      </c>
      <c r="K244" s="271">
        <f>+quantity!P244/население!N244*1000</f>
        <v>241.16808018504241</v>
      </c>
      <c r="L244" s="37">
        <f t="shared" si="48"/>
        <v>124.39934384503701</v>
      </c>
      <c r="M244" s="37">
        <f t="shared" si="58"/>
        <v>105.8667515382983</v>
      </c>
      <c r="N244" s="37">
        <f t="shared" si="59"/>
        <v>217.21165159442347</v>
      </c>
      <c r="O244" s="37">
        <f t="shared" si="60"/>
        <v>215.52470885641841</v>
      </c>
      <c r="P244" s="37"/>
      <c r="Q244" s="37"/>
      <c r="R244" s="37">
        <f t="shared" si="51"/>
        <v>134.39583715931815</v>
      </c>
      <c r="S244" s="37">
        <f t="shared" si="52"/>
        <v>178.67318666863414</v>
      </c>
      <c r="T244" s="37">
        <f t="shared" si="53"/>
        <v>167.57791568757406</v>
      </c>
      <c r="U244" s="37">
        <f t="shared" si="54"/>
        <v>244.25523812503167</v>
      </c>
      <c r="V244" s="37">
        <f t="shared" si="55"/>
        <v>263.71594996933663</v>
      </c>
      <c r="W244" s="6"/>
    </row>
    <row r="245" spans="1:23" ht="13.5" thickBot="1">
      <c r="A245" s="35"/>
      <c r="B245" s="130" t="s">
        <v>265</v>
      </c>
      <c r="C245" s="36">
        <f>+quantity!H245/население!F245*1000</f>
        <v>540.48211004215761</v>
      </c>
      <c r="D245" s="36">
        <f>+quantity!I245/население!G245*1000</f>
        <v>510.23630928881624</v>
      </c>
      <c r="E245" s="36">
        <f>+quantity!J245/население!H245*1000</f>
        <v>508.18746470920382</v>
      </c>
      <c r="F245" s="36">
        <f>+quantity!K245/население!I245*1000</f>
        <v>376.0553005836025</v>
      </c>
      <c r="G245" s="36">
        <f>+quantity!L245/население!J245*1000</f>
        <v>429.51604628626802</v>
      </c>
      <c r="H245" s="36">
        <f>+quantity!M245/население!K245*1000</f>
        <v>451.5426283560999</v>
      </c>
      <c r="I245" s="36">
        <f>+quantity!N245/население!L245*1000</f>
        <v>457.93439085554326</v>
      </c>
      <c r="J245" s="271">
        <f>+quantity!O245/население!M245*1000</f>
        <v>388.35120690667765</v>
      </c>
      <c r="K245" s="271">
        <f>+quantity!P245/население!N245*1000</f>
        <v>391.98861817535123</v>
      </c>
      <c r="L245" s="37">
        <f t="shared" si="48"/>
        <v>94.403921944616769</v>
      </c>
      <c r="M245" s="37">
        <f t="shared" si="58"/>
        <v>94.024844720496887</v>
      </c>
      <c r="N245" s="37">
        <f t="shared" si="59"/>
        <v>69.577751713978131</v>
      </c>
      <c r="O245" s="37">
        <f t="shared" si="60"/>
        <v>79.46905888388531</v>
      </c>
      <c r="P245" s="37"/>
      <c r="Q245" s="37"/>
      <c r="R245" s="37">
        <f t="shared" si="51"/>
        <v>135.70600348764015</v>
      </c>
      <c r="S245" s="37">
        <f t="shared" si="52"/>
        <v>136.91296466335055</v>
      </c>
      <c r="T245" s="37">
        <f t="shared" si="53"/>
        <v>150.28411079033114</v>
      </c>
      <c r="U245" s="37">
        <f t="shared" si="54"/>
        <v>79.00314919425216</v>
      </c>
      <c r="V245" s="37">
        <f t="shared" si="55"/>
        <v>98.186243373646775</v>
      </c>
      <c r="W245" s="6"/>
    </row>
    <row r="246" spans="1:23" ht="13.5" thickBot="1">
      <c r="A246" s="35"/>
      <c r="B246" s="130" t="s">
        <v>266</v>
      </c>
      <c r="C246" s="36">
        <f>+quantity!H246/население!F246*1000</f>
        <v>397.32329569217899</v>
      </c>
      <c r="D246" s="36">
        <f>+quantity!I246/население!G246*1000</f>
        <v>272.08036835496023</v>
      </c>
      <c r="E246" s="36">
        <f>+quantity!J246/население!H246*1000</f>
        <v>277.65912003417344</v>
      </c>
      <c r="F246" s="36">
        <f>+quantity!K246/население!I246*1000</f>
        <v>288.38625489343195</v>
      </c>
      <c r="G246" s="36">
        <f>+quantity!L246/население!J246*1000</f>
        <v>280.21248339973437</v>
      </c>
      <c r="H246" s="36">
        <f>+quantity!M246/население!K246*1000</f>
        <v>318.656377666818</v>
      </c>
      <c r="I246" s="36">
        <f>+quantity!N246/население!L246*1000</f>
        <v>301.94941451990633</v>
      </c>
      <c r="J246" s="271">
        <f>+quantity!O246/население!M246*1000</f>
        <v>365.51226551226551</v>
      </c>
      <c r="K246" s="271">
        <f>+quantity!P246/население!N246*1000</f>
        <v>371.40762463343106</v>
      </c>
      <c r="L246" s="37">
        <f t="shared" si="48"/>
        <v>68.478332709127372</v>
      </c>
      <c r="M246" s="37">
        <f t="shared" si="58"/>
        <v>69.882416421232492</v>
      </c>
      <c r="N246" s="37">
        <f t="shared" si="59"/>
        <v>72.582266889494292</v>
      </c>
      <c r="O246" s="37">
        <f t="shared" si="60"/>
        <v>70.525057664080521</v>
      </c>
      <c r="P246" s="37"/>
      <c r="Q246" s="37"/>
      <c r="R246" s="37">
        <f t="shared" si="51"/>
        <v>99.761223450518685</v>
      </c>
      <c r="S246" s="37">
        <f t="shared" si="52"/>
        <v>73.007994883970866</v>
      </c>
      <c r="T246" s="37">
        <f t="shared" si="53"/>
        <v>82.110946953481289</v>
      </c>
      <c r="U246" s="37">
        <f t="shared" si="54"/>
        <v>60.585297655849303</v>
      </c>
      <c r="V246" s="37">
        <f t="shared" si="55"/>
        <v>64.055839890747961</v>
      </c>
      <c r="W246" s="6"/>
    </row>
    <row r="247" spans="1:23" ht="13.5" thickBot="1">
      <c r="A247" s="35"/>
      <c r="B247" s="130" t="s">
        <v>267</v>
      </c>
      <c r="C247" s="89">
        <f>+quantity!H247/население!F247*1000</f>
        <v>830.05189255189259</v>
      </c>
      <c r="D247" s="89">
        <f>+quantity!I247/население!G247*1000</f>
        <v>858.26771653543312</v>
      </c>
      <c r="E247" s="89">
        <f>+quantity!J247/население!H247*1000</f>
        <v>875.08990649724285</v>
      </c>
      <c r="F247" s="89">
        <f>+quantity!K247/население!I247*1000</f>
        <v>824.66531440162271</v>
      </c>
      <c r="G247" s="89">
        <f>+quantity!L247/население!J247*1000</f>
        <v>1111.3957524171556</v>
      </c>
      <c r="H247" s="89">
        <f>+quantity!M247/население!K247*1000</f>
        <v>717.4095878889824</v>
      </c>
      <c r="I247" s="89">
        <f>+quantity!N247/население!L247*1000</f>
        <v>725.70710363761157</v>
      </c>
      <c r="J247" s="453">
        <f>+quantity!O247/население!M247*1000</f>
        <v>454.6339589698822</v>
      </c>
      <c r="K247" s="453">
        <f>+quantity!P247/население!N247*1000</f>
        <v>464.2389017650205</v>
      </c>
      <c r="L247" s="37">
        <f t="shared" si="48"/>
        <v>103.39928433833148</v>
      </c>
      <c r="M247" s="37">
        <f t="shared" si="58"/>
        <v>105.42592750519324</v>
      </c>
      <c r="N247" s="37">
        <f t="shared" si="59"/>
        <v>99.351055253460174</v>
      </c>
      <c r="O247" s="37">
        <f t="shared" si="60"/>
        <v>133.89473144869362</v>
      </c>
      <c r="P247" s="37">
        <f t="shared" ref="P247:P248" si="67">+H247/$C247*100</f>
        <v>86.429486436491914</v>
      </c>
      <c r="Q247" s="37">
        <f t="shared" ref="Q247:Q248" si="68">+I247/$C247*100</f>
        <v>87.429124630571494</v>
      </c>
      <c r="R247" s="37">
        <f t="shared" si="51"/>
        <v>208.41212490230859</v>
      </c>
      <c r="S247" s="37">
        <f t="shared" si="52"/>
        <v>230.30108874356023</v>
      </c>
      <c r="T247" s="37">
        <f t="shared" si="53"/>
        <v>258.78660453536833</v>
      </c>
      <c r="U247" s="37">
        <f t="shared" si="54"/>
        <v>173.24887262029756</v>
      </c>
      <c r="V247" s="37">
        <f t="shared" si="55"/>
        <v>254.06215850324307</v>
      </c>
      <c r="W247" s="6"/>
    </row>
    <row r="248" spans="1:23" ht="13.5" thickBot="1">
      <c r="A248" s="35"/>
      <c r="B248" s="130" t="s">
        <v>268</v>
      </c>
      <c r="C248" s="89">
        <f>+quantity!H248/население!F248*1000</f>
        <v>819.15563957151858</v>
      </c>
      <c r="D248" s="89">
        <f>+quantity!I248/население!G248*1000</f>
        <v>788.55469190041686</v>
      </c>
      <c r="E248" s="89">
        <f>+quantity!J248/население!H248*1000</f>
        <v>584.71344829548684</v>
      </c>
      <c r="F248" s="89">
        <f>+quantity!K248/население!I248*1000</f>
        <v>1478.1684476617258</v>
      </c>
      <c r="G248" s="89">
        <f>+quantity!L248/население!J248*1000</f>
        <v>771.09759629307848</v>
      </c>
      <c r="H248" s="89">
        <f>+quantity!M248/население!K248*1000</f>
        <v>861.79003724394784</v>
      </c>
      <c r="I248" s="89">
        <f>+quantity!N248/население!L248*1000</f>
        <v>802.37003652645217</v>
      </c>
      <c r="J248" s="453">
        <f>+quantity!O248/население!M248*1000</f>
        <v>862.29900095147468</v>
      </c>
      <c r="K248" s="453">
        <f>+quantity!P248/население!N248*1000</f>
        <v>865.59336198662845</v>
      </c>
      <c r="L248" s="37">
        <f t="shared" si="48"/>
        <v>96.264330465073968</v>
      </c>
      <c r="M248" s="37">
        <f t="shared" si="58"/>
        <v>71.380018649610591</v>
      </c>
      <c r="N248" s="37">
        <f t="shared" si="59"/>
        <v>180.4502558799353</v>
      </c>
      <c r="O248" s="37">
        <f t="shared" si="60"/>
        <v>94.133221947470417</v>
      </c>
      <c r="P248" s="37">
        <f t="shared" si="67"/>
        <v>105.2046760850881</v>
      </c>
      <c r="Q248" s="37">
        <f t="shared" si="68"/>
        <v>97.950865228267659</v>
      </c>
      <c r="R248" s="37">
        <f t="shared" si="51"/>
        <v>205.67625831674943</v>
      </c>
      <c r="S248" s="37">
        <f t="shared" si="52"/>
        <v>211.59482126578536</v>
      </c>
      <c r="T248" s="37">
        <f t="shared" si="53"/>
        <v>172.9148134232679</v>
      </c>
      <c r="U248" s="37">
        <f t="shared" si="54"/>
        <v>310.53933350659838</v>
      </c>
      <c r="V248" s="37">
        <f t="shared" si="55"/>
        <v>176.27089117877915</v>
      </c>
      <c r="W248" s="6"/>
    </row>
    <row r="249" spans="1:23" ht="13.5" thickBot="1">
      <c r="A249" s="35"/>
      <c r="B249" s="130" t="s">
        <v>269</v>
      </c>
      <c r="C249" s="89">
        <f>+quantity!H249/население!F249*1000</f>
        <v>332.09509658246657</v>
      </c>
      <c r="D249" s="89">
        <f>+quantity!I249/население!G249*1000</f>
        <v>210.50537206526064</v>
      </c>
      <c r="E249" s="89">
        <f>+quantity!J249/население!H249*1000</f>
        <v>224.56424807458453</v>
      </c>
      <c r="F249" s="89">
        <f>+quantity!K249/население!I249*1000</f>
        <v>317.17337715694333</v>
      </c>
      <c r="G249" s="89">
        <f>+quantity!L249/население!J249*1000</f>
        <v>379.38230383973286</v>
      </c>
      <c r="H249" s="89">
        <f>+quantity!M249/население!K249*1000</f>
        <v>135.19222644697928</v>
      </c>
      <c r="I249" s="89">
        <f>+quantity!N249/население!L249*1000</f>
        <v>216.16589668206637</v>
      </c>
      <c r="J249" s="453">
        <f>+quantity!O249/население!M249*1000</f>
        <v>122.63070900391475</v>
      </c>
      <c r="K249" s="453">
        <f>+quantity!P249/население!N249*1000</f>
        <v>125.07897071872226</v>
      </c>
      <c r="L249" s="37">
        <f t="shared" si="48"/>
        <v>63.387076241575123</v>
      </c>
      <c r="M249" s="37">
        <f t="shared" si="58"/>
        <v>67.620464856463258</v>
      </c>
      <c r="N249" s="37">
        <f t="shared" si="59"/>
        <v>95.506793211016941</v>
      </c>
      <c r="O249" s="37">
        <f t="shared" si="60"/>
        <v>114.23905614502918</v>
      </c>
      <c r="P249" s="37"/>
      <c r="Q249" s="37"/>
      <c r="R249" s="37">
        <f t="shared" si="51"/>
        <v>83.383515379506548</v>
      </c>
      <c r="S249" s="37">
        <f t="shared" si="52"/>
        <v>56.485424581382702</v>
      </c>
      <c r="T249" s="37">
        <f t="shared" si="53"/>
        <v>66.409426994622706</v>
      </c>
      <c r="U249" s="37">
        <f t="shared" si="54"/>
        <v>66.633007424938867</v>
      </c>
      <c r="V249" s="37">
        <f t="shared" si="55"/>
        <v>86.725801139536458</v>
      </c>
      <c r="W249" s="6"/>
    </row>
    <row r="250" spans="1:23" ht="13.5" thickBot="1">
      <c r="A250" s="60"/>
      <c r="B250" s="130" t="s">
        <v>270</v>
      </c>
      <c r="C250" s="89">
        <f>+quantity!H250/население!F250*1000</f>
        <v>642.68192968111202</v>
      </c>
      <c r="D250" s="89">
        <f>+quantity!I250/население!G250*1000</f>
        <v>791.56087534760002</v>
      </c>
      <c r="E250" s="89">
        <f>+quantity!J250/население!H250*1000</f>
        <v>713.01486717036312</v>
      </c>
      <c r="F250" s="89">
        <f>+quantity!K250/население!I250*1000</f>
        <v>640.58649581074428</v>
      </c>
      <c r="G250" s="89">
        <f>+quantity!L250/население!J250*1000</f>
        <v>803.00375469336666</v>
      </c>
      <c r="H250" s="89">
        <f>+quantity!M250/население!K250*1000</f>
        <v>1545.2261306532664</v>
      </c>
      <c r="I250" s="89">
        <f>+quantity!N250/население!L250*1000</f>
        <v>218.97858448681117</v>
      </c>
      <c r="J250" s="453">
        <f>+quantity!O250/население!M250*1000</f>
        <v>313.67592346532024</v>
      </c>
      <c r="K250" s="453">
        <f>+quantity!P250/население!N250*1000</f>
        <v>319.53505684894429</v>
      </c>
      <c r="L250" s="37">
        <f t="shared" si="48"/>
        <v>123.16526088423853</v>
      </c>
      <c r="M250" s="37">
        <f t="shared" si="58"/>
        <v>110.94366190195343</v>
      </c>
      <c r="N250" s="37">
        <f t="shared" si="59"/>
        <v>99.673954755285024</v>
      </c>
      <c r="O250" s="37">
        <f t="shared" si="60"/>
        <v>124.94574961704674</v>
      </c>
      <c r="P250" s="37"/>
      <c r="Q250" s="37"/>
      <c r="R250" s="37">
        <f t="shared" si="51"/>
        <v>161.36666611212246</v>
      </c>
      <c r="S250" s="37">
        <f t="shared" si="52"/>
        <v>212.4014778689766</v>
      </c>
      <c r="T250" s="37">
        <f t="shared" si="53"/>
        <v>210.85684463763874</v>
      </c>
      <c r="U250" s="37">
        <f t="shared" si="54"/>
        <v>134.57688383017074</v>
      </c>
      <c r="V250" s="37">
        <f t="shared" si="55"/>
        <v>183.56455543392292</v>
      </c>
      <c r="W250" s="65"/>
    </row>
    <row r="251" spans="1:23" ht="13.5" thickBot="1">
      <c r="A251" s="60"/>
      <c r="B251" s="130" t="s">
        <v>271</v>
      </c>
      <c r="C251" s="89">
        <f>+quantity!H251/население!F251*1000</f>
        <v>240.15972618368511</v>
      </c>
      <c r="D251" s="89">
        <f>+quantity!I251/население!G251*1000</f>
        <v>310.44065105200474</v>
      </c>
      <c r="E251" s="89">
        <f>+quantity!J251/население!H251*1000</f>
        <v>300.05310674455654</v>
      </c>
      <c r="F251" s="89">
        <f>+quantity!K251/население!I251*1000</f>
        <v>242.04923486360613</v>
      </c>
      <c r="G251" s="89">
        <f>+quantity!L251/население!J251*1000</f>
        <v>277.77777777777777</v>
      </c>
      <c r="H251" s="89">
        <f>+quantity!M251/население!K251*1000</f>
        <v>292.07037225905151</v>
      </c>
      <c r="I251" s="89">
        <f>+quantity!N251/население!L251*1000</f>
        <v>319.5999450096233</v>
      </c>
      <c r="J251" s="453">
        <f>+quantity!O251/население!M251*1000</f>
        <v>336.8215819365563</v>
      </c>
      <c r="K251" s="453">
        <f>+quantity!P251/население!N251*1000</f>
        <v>340.31000699790059</v>
      </c>
      <c r="L251" s="37">
        <f t="shared" si="48"/>
        <v>129.26424258768751</v>
      </c>
      <c r="M251" s="37">
        <f t="shared" si="58"/>
        <v>124.93897770147449</v>
      </c>
      <c r="N251" s="37">
        <f t="shared" si="59"/>
        <v>100.78677166648492</v>
      </c>
      <c r="O251" s="37">
        <f t="shared" si="60"/>
        <v>115.6637635259963</v>
      </c>
      <c r="P251" s="37"/>
      <c r="Q251" s="37"/>
      <c r="R251" s="37">
        <f t="shared" si="51"/>
        <v>60.300084005614472</v>
      </c>
      <c r="S251" s="37">
        <f t="shared" si="52"/>
        <v>83.301303952267133</v>
      </c>
      <c r="T251" s="37">
        <f t="shared" si="53"/>
        <v>88.733425100883466</v>
      </c>
      <c r="U251" s="37">
        <f t="shared" si="54"/>
        <v>50.850637617944749</v>
      </c>
      <c r="V251" s="37">
        <f t="shared" si="55"/>
        <v>63.499272561523455</v>
      </c>
      <c r="W251" s="65"/>
    </row>
    <row r="252" spans="1:23" ht="13.5" thickBot="1">
      <c r="A252" s="35"/>
      <c r="B252" s="130" t="s">
        <v>272</v>
      </c>
      <c r="C252" s="89">
        <f>+quantity!H252/население!F252*1000</f>
        <v>621.45925008563677</v>
      </c>
      <c r="D252" s="89">
        <f>+quantity!I252/население!G252*1000</f>
        <v>824.23811030264687</v>
      </c>
      <c r="E252" s="89">
        <f>+quantity!J252/население!H252*1000</f>
        <v>335.68669242040761</v>
      </c>
      <c r="F252" s="89">
        <f>+quantity!K252/население!I252*1000</f>
        <v>361.61735806390828</v>
      </c>
      <c r="G252" s="89">
        <f>+quantity!L252/население!J252*1000</f>
        <v>360.34980657113283</v>
      </c>
      <c r="H252" s="89">
        <f>+quantity!M252/население!K252*1000</f>
        <v>408.60008242890507</v>
      </c>
      <c r="I252" s="89">
        <f>+quantity!N252/население!L252*1000</f>
        <v>435.94859357140871</v>
      </c>
      <c r="J252" s="453">
        <f>+quantity!O252/население!M252*1000</f>
        <v>254.46473146213361</v>
      </c>
      <c r="K252" s="453">
        <f>+quantity!P252/население!N252*1000</f>
        <v>257.01206399908733</v>
      </c>
      <c r="L252" s="37">
        <f t="shared" si="48"/>
        <v>132.62947010428556</v>
      </c>
      <c r="M252" s="37">
        <f t="shared" si="58"/>
        <v>54.015881552032596</v>
      </c>
      <c r="N252" s="37">
        <f t="shared" si="59"/>
        <v>58.188426355240118</v>
      </c>
      <c r="O252" s="37">
        <f t="shared" si="60"/>
        <v>57.984462621077213</v>
      </c>
      <c r="P252" s="37"/>
      <c r="Q252" s="37"/>
      <c r="R252" s="37">
        <f t="shared" si="51"/>
        <v>156.03800679539506</v>
      </c>
      <c r="S252" s="37">
        <f t="shared" si="52"/>
        <v>221.16984074956471</v>
      </c>
      <c r="T252" s="37">
        <f t="shared" si="53"/>
        <v>99.271193364472381</v>
      </c>
      <c r="U252" s="37">
        <f t="shared" si="54"/>
        <v>75.969970496408337</v>
      </c>
      <c r="V252" s="37">
        <f t="shared" si="55"/>
        <v>82.37502210582943</v>
      </c>
      <c r="W252" s="6"/>
    </row>
    <row r="253" spans="1:23" ht="13.5" thickBot="1">
      <c r="A253" s="35"/>
      <c r="B253" s="130" t="s">
        <v>273</v>
      </c>
      <c r="C253" s="89">
        <f>+quantity!H253/население!F253*1000</f>
        <v>536.75190788592852</v>
      </c>
      <c r="D253" s="89">
        <f>+quantity!I253/население!G253*1000</f>
        <v>444.97952203069445</v>
      </c>
      <c r="E253" s="89">
        <f>+quantity!J253/население!H253*1000</f>
        <v>322.17132386623916</v>
      </c>
      <c r="F253" s="89">
        <f>+quantity!K253/население!I253*1000</f>
        <v>318.37477258944813</v>
      </c>
      <c r="G253" s="89">
        <f>+quantity!L253/население!J253*1000</f>
        <v>307.11770863069751</v>
      </c>
      <c r="H253" s="89">
        <f>+quantity!M253/население!K253*1000</f>
        <v>354.30644600168978</v>
      </c>
      <c r="I253" s="89">
        <f>+quantity!N253/население!L253*1000</f>
        <v>333.28168732506998</v>
      </c>
      <c r="J253" s="453">
        <f>+quantity!O253/население!M253*1000</f>
        <v>336.08329938900198</v>
      </c>
      <c r="K253" s="453">
        <f>+quantity!P253/население!N253*1000</f>
        <v>340.76799173980379</v>
      </c>
      <c r="L253" s="37">
        <f t="shared" si="48"/>
        <v>82.902271141113914</v>
      </c>
      <c r="M253" s="37">
        <f t="shared" si="58"/>
        <v>60.022390071263167</v>
      </c>
      <c r="N253" s="37">
        <f t="shared" si="59"/>
        <v>59.315070503132652</v>
      </c>
      <c r="O253" s="37">
        <f t="shared" si="60"/>
        <v>57.217814062426534</v>
      </c>
      <c r="P253" s="37"/>
      <c r="Q253" s="37"/>
      <c r="R253" s="37">
        <f t="shared" si="51"/>
        <v>134.76941221585255</v>
      </c>
      <c r="S253" s="37">
        <f t="shared" si="52"/>
        <v>119.40245032859416</v>
      </c>
      <c r="T253" s="37">
        <f t="shared" si="53"/>
        <v>95.274351084371915</v>
      </c>
      <c r="U253" s="37">
        <f t="shared" si="54"/>
        <v>66.885401215022853</v>
      </c>
      <c r="V253" s="37">
        <f t="shared" si="55"/>
        <v>70.206303919720341</v>
      </c>
      <c r="W253" s="6"/>
    </row>
    <row r="254" spans="1:23" ht="13.5" thickBot="1">
      <c r="A254" s="35"/>
      <c r="B254" s="130" t="s">
        <v>274</v>
      </c>
      <c r="C254" s="89">
        <f>+quantity!H254/население!F254*1000</f>
        <v>714.22527763088317</v>
      </c>
      <c r="D254" s="89">
        <f>+quantity!I254/население!G254*1000</f>
        <v>519.75051975051974</v>
      </c>
      <c r="E254" s="89">
        <f>+quantity!J254/население!H254*1000</f>
        <v>211.10407430863415</v>
      </c>
      <c r="F254" s="89">
        <f>+quantity!K254/население!I254*1000</f>
        <v>288.6100386100386</v>
      </c>
      <c r="G254" s="89">
        <f>+quantity!L254/население!J254*1000</f>
        <v>274.91035531891771</v>
      </c>
      <c r="H254" s="89">
        <f>+quantity!M254/население!K254*1000</f>
        <v>225.88055130168453</v>
      </c>
      <c r="I254" s="89">
        <f>+quantity!N254/население!L254*1000</f>
        <v>252.26525169463275</v>
      </c>
      <c r="J254" s="453">
        <f>+quantity!O254/население!M254*1000</f>
        <v>264.429020311974</v>
      </c>
      <c r="K254" s="453">
        <f>+quantity!P254/население!N254*1000</f>
        <v>267.73400749914782</v>
      </c>
      <c r="L254" s="37">
        <f t="shared" si="48"/>
        <v>72.771230034668505</v>
      </c>
      <c r="M254" s="37">
        <f t="shared" si="58"/>
        <v>29.557071265928265</v>
      </c>
      <c r="N254" s="37">
        <f t="shared" si="59"/>
        <v>40.408824449250922</v>
      </c>
      <c r="O254" s="37">
        <f t="shared" si="60"/>
        <v>38.490706494008094</v>
      </c>
      <c r="P254" s="37"/>
      <c r="Q254" s="37"/>
      <c r="R254" s="37">
        <f t="shared" si="51"/>
        <v>179.33000226330756</v>
      </c>
      <c r="S254" s="37">
        <f t="shared" si="52"/>
        <v>139.46593617288215</v>
      </c>
      <c r="T254" s="37">
        <f t="shared" si="53"/>
        <v>62.428907233757059</v>
      </c>
      <c r="U254" s="37">
        <f t="shared" si="54"/>
        <v>60.63231100288332</v>
      </c>
      <c r="V254" s="37">
        <f t="shared" si="55"/>
        <v>62.843787296572373</v>
      </c>
      <c r="W254" s="6"/>
    </row>
    <row r="255" spans="1:23" ht="13.5" thickBot="1">
      <c r="A255" s="60"/>
      <c r="B255" s="130" t="s">
        <v>275</v>
      </c>
      <c r="C255" s="89">
        <f>+quantity!H255/население!F255*1000</f>
        <v>0</v>
      </c>
      <c r="D255" s="89">
        <f>+quantity!I255/население!G255*1000</f>
        <v>0</v>
      </c>
      <c r="E255" s="89">
        <f>+quantity!J255/население!H255*1000</f>
        <v>0</v>
      </c>
      <c r="F255" s="89">
        <f>+quantity!K255/население!I255*1000</f>
        <v>4.0225261464199518</v>
      </c>
      <c r="G255" s="89">
        <f>+quantity!L255/население!J255*1000</f>
        <v>195.10204081632654</v>
      </c>
      <c r="H255" s="89">
        <f>+quantity!M255/население!K255*1000</f>
        <v>648.84868421052636</v>
      </c>
      <c r="I255" s="89">
        <f>+quantity!N255/население!L255*1000</f>
        <v>198.81578947368422</v>
      </c>
      <c r="J255" s="453">
        <f>+quantity!O255/население!M255*1000</f>
        <v>199.31856899488926</v>
      </c>
      <c r="K255" s="453">
        <f>+quantity!P255/население!N255*1000</f>
        <v>203.30147697654215</v>
      </c>
      <c r="L255" s="37" t="e">
        <f t="shared" si="48"/>
        <v>#DIV/0!</v>
      </c>
      <c r="M255" s="37" t="e">
        <f t="shared" si="58"/>
        <v>#DIV/0!</v>
      </c>
      <c r="N255" s="37" t="e">
        <f t="shared" si="59"/>
        <v>#DIV/0!</v>
      </c>
      <c r="O255" s="37" t="e">
        <f t="shared" si="60"/>
        <v>#DIV/0!</v>
      </c>
      <c r="P255" s="37"/>
      <c r="Q255" s="37"/>
      <c r="R255" s="37">
        <f t="shared" si="51"/>
        <v>0</v>
      </c>
      <c r="S255" s="37">
        <f t="shared" si="52"/>
        <v>0</v>
      </c>
      <c r="T255" s="37">
        <f t="shared" si="53"/>
        <v>0</v>
      </c>
      <c r="U255" s="37">
        <f t="shared" si="54"/>
        <v>0.845067820584398</v>
      </c>
      <c r="V255" s="37">
        <f t="shared" si="55"/>
        <v>44.599815601579415</v>
      </c>
      <c r="W255" s="65"/>
    </row>
    <row r="256" spans="1:23" ht="13.5" thickBot="1">
      <c r="A256" s="60"/>
      <c r="B256" s="130" t="s">
        <v>276</v>
      </c>
      <c r="C256" s="89">
        <f>+quantity!H256/население!F256*1000</f>
        <v>0</v>
      </c>
      <c r="D256" s="89">
        <f>+quantity!I256/население!G256*1000</f>
        <v>0</v>
      </c>
      <c r="E256" s="89">
        <f>+quantity!J256/население!H256*1000</f>
        <v>0</v>
      </c>
      <c r="F256" s="89">
        <f>+quantity!K256/население!I256*1000</f>
        <v>154.68113975576662</v>
      </c>
      <c r="G256" s="89">
        <f>+quantity!L256/население!J256*1000</f>
        <v>4.048582995951417</v>
      </c>
      <c r="H256" s="89">
        <f>+quantity!M256/население!K256*1000</f>
        <v>388.88888888888891</v>
      </c>
      <c r="I256" s="89">
        <f>+quantity!N256/население!L256*1000</f>
        <v>549.48586118251933</v>
      </c>
      <c r="J256" s="453">
        <f>+quantity!O256/население!M256*1000</f>
        <v>332.90684039087949</v>
      </c>
      <c r="K256" s="453">
        <f>+quantity!P256/население!N256*1000</f>
        <v>334.87024901703796</v>
      </c>
      <c r="L256" s="37" t="e">
        <f t="shared" si="48"/>
        <v>#DIV/0!</v>
      </c>
      <c r="M256" s="37" t="e">
        <f t="shared" si="58"/>
        <v>#DIV/0!</v>
      </c>
      <c r="N256" s="37" t="e">
        <f t="shared" si="59"/>
        <v>#DIV/0!</v>
      </c>
      <c r="O256" s="37" t="e">
        <f t="shared" si="60"/>
        <v>#DIV/0!</v>
      </c>
      <c r="P256" s="37" t="e">
        <f t="shared" ref="P256" si="69">+H256/$C256*100</f>
        <v>#DIV/0!</v>
      </c>
      <c r="Q256" s="37" t="e">
        <f t="shared" ref="Q256" si="70">+I256/$C256*100</f>
        <v>#DIV/0!</v>
      </c>
      <c r="R256" s="37">
        <f t="shared" si="51"/>
        <v>0</v>
      </c>
      <c r="S256" s="37">
        <f t="shared" si="52"/>
        <v>0</v>
      </c>
      <c r="T256" s="37">
        <f t="shared" si="53"/>
        <v>0</v>
      </c>
      <c r="U256" s="37">
        <f t="shared" si="54"/>
        <v>32.496010939606613</v>
      </c>
      <c r="V256" s="37">
        <f t="shared" si="55"/>
        <v>0.92549547053232573</v>
      </c>
      <c r="W256" s="65"/>
    </row>
    <row r="257" spans="1:23" ht="13.5" thickBot="1">
      <c r="A257" s="56"/>
      <c r="B257" s="131" t="s">
        <v>277</v>
      </c>
      <c r="C257" s="57">
        <f>+quantity!H257/население!F257*1000</f>
        <v>335.71995222943616</v>
      </c>
      <c r="D257" s="57">
        <f>+quantity!I257/население!G257*1000</f>
        <v>331.06841400478459</v>
      </c>
      <c r="E257" s="57">
        <f>+quantity!J257/население!H257*1000</f>
        <v>328.22769029665585</v>
      </c>
      <c r="F257" s="57">
        <f>+quantity!K257/население!I257*1000</f>
        <v>428.69215242819968</v>
      </c>
      <c r="G257" s="57">
        <f>+quantity!L257/население!J257*1000</f>
        <v>395.86098081545038</v>
      </c>
      <c r="H257" s="57">
        <f>+quantity!M257/население!K257*1000</f>
        <v>317.55031902057431</v>
      </c>
      <c r="I257" s="57">
        <f>+quantity!N257/население!L257*1000</f>
        <v>296.70046394110346</v>
      </c>
      <c r="J257" s="451">
        <f>+quantity!O257/население!M257*1000</f>
        <v>406.44253087909431</v>
      </c>
      <c r="K257" s="451">
        <f>+quantity!P257/население!N257*1000</f>
        <v>412.0260023517809</v>
      </c>
      <c r="L257" s="25">
        <f t="shared" si="48"/>
        <v>98.614458808968067</v>
      </c>
      <c r="M257" s="25">
        <f t="shared" si="58"/>
        <v>97.768300071822964</v>
      </c>
      <c r="N257" s="25">
        <f t="shared" si="59"/>
        <v>127.69337943168327</v>
      </c>
      <c r="O257" s="25">
        <f t="shared" si="60"/>
        <v>117.91404656965783</v>
      </c>
      <c r="P257" s="25"/>
      <c r="Q257" s="25"/>
      <c r="R257" s="25">
        <f t="shared" si="51"/>
        <v>84.293655907620376</v>
      </c>
      <c r="S257" s="25">
        <f t="shared" si="52"/>
        <v>88.836402354367124</v>
      </c>
      <c r="T257" s="25">
        <f t="shared" si="53"/>
        <v>97.065374489753239</v>
      </c>
      <c r="U257" s="25">
        <f t="shared" si="54"/>
        <v>90.061302218397515</v>
      </c>
      <c r="V257" s="25">
        <f t="shared" si="55"/>
        <v>90.492783542180248</v>
      </c>
      <c r="W257" s="26"/>
    </row>
    <row r="258" spans="1:23" ht="13.5" thickBot="1">
      <c r="A258" s="60"/>
      <c r="B258" s="130" t="s">
        <v>278</v>
      </c>
      <c r="C258" s="36">
        <f>+quantity!H258/население!F258*1000</f>
        <v>0</v>
      </c>
      <c r="D258" s="36">
        <f>+quantity!I258/население!G258*1000</f>
        <v>0</v>
      </c>
      <c r="E258" s="36">
        <f>+quantity!J258/население!H258*1000</f>
        <v>0</v>
      </c>
      <c r="F258" s="36">
        <f>+quantity!K258/население!I258*1000</f>
        <v>268.90353505092867</v>
      </c>
      <c r="G258" s="36">
        <f>+quantity!L258/население!J258*1000</f>
        <v>303.21722302854374</v>
      </c>
      <c r="H258" s="36">
        <f>+quantity!M258/население!K258*1000</f>
        <v>285.16470305361867</v>
      </c>
      <c r="I258" s="36">
        <f>+quantity!N258/население!L258*1000</f>
        <v>289.51579711899291</v>
      </c>
      <c r="J258" s="271">
        <f>+quantity!O258/население!M258*1000</f>
        <v>299.80465461747957</v>
      </c>
      <c r="K258" s="271">
        <f>+quantity!P258/население!N258*1000</f>
        <v>310.15435557819666</v>
      </c>
      <c r="L258" s="37" t="e">
        <f t="shared" si="48"/>
        <v>#DIV/0!</v>
      </c>
      <c r="M258" s="37" t="e">
        <f t="shared" si="58"/>
        <v>#DIV/0!</v>
      </c>
      <c r="N258" s="37" t="e">
        <f t="shared" si="59"/>
        <v>#DIV/0!</v>
      </c>
      <c r="O258" s="37" t="e">
        <f t="shared" si="60"/>
        <v>#DIV/0!</v>
      </c>
      <c r="P258" s="37"/>
      <c r="Q258" s="37"/>
      <c r="R258" s="37">
        <f t="shared" si="51"/>
        <v>0</v>
      </c>
      <c r="S258" s="37">
        <f t="shared" si="52"/>
        <v>0</v>
      </c>
      <c r="T258" s="37">
        <f t="shared" si="53"/>
        <v>0</v>
      </c>
      <c r="U258" s="37">
        <f t="shared" si="54"/>
        <v>56.492292664194046</v>
      </c>
      <c r="V258" s="37">
        <f t="shared" si="55"/>
        <v>69.314663125575876</v>
      </c>
      <c r="W258" s="65"/>
    </row>
    <row r="259" spans="1:23" ht="13.5" thickBot="1">
      <c r="A259" s="35"/>
      <c r="B259" s="130" t="s">
        <v>279</v>
      </c>
      <c r="C259" s="36">
        <f>+quantity!H259/население!F259*1000</f>
        <v>251.85608223872075</v>
      </c>
      <c r="D259" s="36">
        <f>+quantity!I259/население!G259*1000</f>
        <v>313.0247998437805</v>
      </c>
      <c r="E259" s="36">
        <f>+quantity!J259/население!H259*1000</f>
        <v>259.6826640548482</v>
      </c>
      <c r="F259" s="36">
        <f>+quantity!K259/население!I259*1000</f>
        <v>60.122215651488276</v>
      </c>
      <c r="G259" s="36">
        <f>+quantity!L259/население!J259*1000</f>
        <v>123.48379399482999</v>
      </c>
      <c r="H259" s="36">
        <f>+quantity!M259/население!K259*1000</f>
        <v>233.98718975180145</v>
      </c>
      <c r="I259" s="36">
        <f>+quantity!N259/население!L259*1000</f>
        <v>293.72056765940437</v>
      </c>
      <c r="J259" s="271">
        <f>+quantity!O259/население!M259*1000</f>
        <v>336.79108356657338</v>
      </c>
      <c r="K259" s="271">
        <f>+quantity!P259/население!N259*1000</f>
        <v>259.79526769600966</v>
      </c>
      <c r="L259" s="37">
        <f t="shared" si="48"/>
        <v>124.28717109443528</v>
      </c>
      <c r="M259" s="37">
        <f t="shared" si="58"/>
        <v>103.10756117007691</v>
      </c>
      <c r="N259" s="37">
        <f t="shared" si="59"/>
        <v>23.871655239400447</v>
      </c>
      <c r="O259" s="37">
        <f t="shared" si="60"/>
        <v>49.029506413820251</v>
      </c>
      <c r="P259" s="37"/>
      <c r="Q259" s="37"/>
      <c r="R259" s="37">
        <f t="shared" si="51"/>
        <v>63.23684306961669</v>
      </c>
      <c r="S259" s="37">
        <f t="shared" si="52"/>
        <v>83.994714957662609</v>
      </c>
      <c r="T259" s="37">
        <f t="shared" si="53"/>
        <v>76.7948463220729</v>
      </c>
      <c r="U259" s="37">
        <f t="shared" si="54"/>
        <v>12.630707147678063</v>
      </c>
      <c r="V259" s="37">
        <f t="shared" si="55"/>
        <v>28.228071930511405</v>
      </c>
      <c r="W259" s="6"/>
    </row>
    <row r="260" spans="1:23" ht="13.5" thickBot="1">
      <c r="A260" s="35"/>
      <c r="B260" s="130" t="s">
        <v>280</v>
      </c>
      <c r="C260" s="36">
        <f>+quantity!H260/население!F260*1000</f>
        <v>329.0541017140439</v>
      </c>
      <c r="D260" s="36">
        <f>+quantity!I260/население!G260*1000</f>
        <v>325.44512057696642</v>
      </c>
      <c r="E260" s="36">
        <f>+quantity!J260/население!H260*1000</f>
        <v>254.16634959287725</v>
      </c>
      <c r="F260" s="36">
        <f>+quantity!K260/население!I260*1000</f>
        <v>347.68160741885629</v>
      </c>
      <c r="G260" s="36">
        <f>+quantity!L260/население!J260*1000</f>
        <v>232.9046424090339</v>
      </c>
      <c r="H260" s="36">
        <f>+quantity!M260/население!K260*1000</f>
        <v>255.72123435132767</v>
      </c>
      <c r="I260" s="36">
        <f>+quantity!N260/население!L260*1000</f>
        <v>299.2271038070856</v>
      </c>
      <c r="J260" s="271">
        <f>+quantity!O260/население!M260*1000</f>
        <v>321.45356298547784</v>
      </c>
      <c r="K260" s="271">
        <f>+quantity!P260/население!N260*1000</f>
        <v>326.25524054982816</v>
      </c>
      <c r="L260" s="37">
        <f t="shared" si="48"/>
        <v>98.90322560385107</v>
      </c>
      <c r="M260" s="37">
        <f t="shared" si="58"/>
        <v>77.241507785170853</v>
      </c>
      <c r="N260" s="37">
        <f t="shared" si="59"/>
        <v>105.66092493841641</v>
      </c>
      <c r="O260" s="37">
        <f t="shared" si="60"/>
        <v>70.78004534689974</v>
      </c>
      <c r="P260" s="37"/>
      <c r="Q260" s="37"/>
      <c r="R260" s="37">
        <f t="shared" si="51"/>
        <v>82.619972511847379</v>
      </c>
      <c r="S260" s="37">
        <f t="shared" si="52"/>
        <v>87.32749018884985</v>
      </c>
      <c r="T260" s="37">
        <f t="shared" si="53"/>
        <v>75.163530181224118</v>
      </c>
      <c r="U260" s="37">
        <f t="shared" si="54"/>
        <v>73.042294206149066</v>
      </c>
      <c r="V260" s="37">
        <f t="shared" si="55"/>
        <v>53.241391329031437</v>
      </c>
      <c r="W260" s="6"/>
    </row>
    <row r="261" spans="1:23" ht="13.5" thickBot="1">
      <c r="A261" s="35"/>
      <c r="B261" s="130" t="s">
        <v>281</v>
      </c>
      <c r="C261" s="36">
        <f>+quantity!H261/население!F261*1000</f>
        <v>347.27157861486216</v>
      </c>
      <c r="D261" s="36">
        <f>+quantity!I261/население!G261*1000</f>
        <v>336.30508099740149</v>
      </c>
      <c r="E261" s="36">
        <f>+quantity!J261/население!H261*1000</f>
        <v>347.12573266320464</v>
      </c>
      <c r="F261" s="36">
        <f>+quantity!K261/население!I261*1000</f>
        <v>187.02937670896728</v>
      </c>
      <c r="G261" s="36">
        <f>+quantity!L261/население!J261*1000</f>
        <v>134.42099161636011</v>
      </c>
      <c r="H261" s="36">
        <f>+quantity!M261/население!K261*1000</f>
        <v>88.357484474266542</v>
      </c>
      <c r="I261" s="36">
        <f>+quantity!N261/население!L261*1000</f>
        <v>124.89543467562169</v>
      </c>
      <c r="J261" s="271">
        <f>+quantity!O261/население!M261*1000</f>
        <v>279.22768579972285</v>
      </c>
      <c r="K261" s="271">
        <f>+quantity!P261/население!N261*1000</f>
        <v>352.47077969680083</v>
      </c>
      <c r="L261" s="37">
        <f t="shared" si="48"/>
        <v>96.84209757066732</v>
      </c>
      <c r="M261" s="37">
        <f t="shared" si="58"/>
        <v>99.958002335739877</v>
      </c>
      <c r="N261" s="37">
        <f t="shared" si="59"/>
        <v>53.85680494066294</v>
      </c>
      <c r="O261" s="37">
        <f t="shared" si="60"/>
        <v>38.707743418714458</v>
      </c>
      <c r="P261" s="37"/>
      <c r="Q261" s="37"/>
      <c r="R261" s="37">
        <f t="shared" si="51"/>
        <v>87.194075776145269</v>
      </c>
      <c r="S261" s="37">
        <f t="shared" si="52"/>
        <v>90.241570096963144</v>
      </c>
      <c r="T261" s="37">
        <f t="shared" si="53"/>
        <v>102.65401193156805</v>
      </c>
      <c r="U261" s="37">
        <f t="shared" si="54"/>
        <v>39.291853429311345</v>
      </c>
      <c r="V261" s="37">
        <f t="shared" si="55"/>
        <v>30.728286664695037</v>
      </c>
      <c r="W261" s="6"/>
    </row>
    <row r="262" spans="1:23" ht="13.5" thickBot="1">
      <c r="A262" s="35"/>
      <c r="B262" s="130" t="s">
        <v>282</v>
      </c>
      <c r="C262" s="36">
        <f>+quantity!H262/население!F262*1000</f>
        <v>250.37037037037035</v>
      </c>
      <c r="D262" s="36">
        <f>+quantity!I262/население!G262*1000</f>
        <v>312.94857929407141</v>
      </c>
      <c r="E262" s="36">
        <f>+quantity!J262/население!H262*1000</f>
        <v>258.54912037952164</v>
      </c>
      <c r="F262" s="36">
        <f>+quantity!K262/население!I262*1000</f>
        <v>522.61406654712096</v>
      </c>
      <c r="G262" s="36">
        <f>+quantity!L262/население!J262*1000</f>
        <v>626.23016670014067</v>
      </c>
      <c r="H262" s="36">
        <f>+quantity!M262/население!K262*1000</f>
        <v>373.05122494432067</v>
      </c>
      <c r="I262" s="36">
        <f>+quantity!N262/население!L262*1000</f>
        <v>311.26449974606396</v>
      </c>
      <c r="J262" s="271">
        <f>+quantity!O262/население!M262*1000</f>
        <v>279.98722534491571</v>
      </c>
      <c r="K262" s="271">
        <f>+quantity!P262/население!N262*1000</f>
        <v>343.24836193447737</v>
      </c>
      <c r="L262" s="37">
        <f t="shared" si="48"/>
        <v>124.99425504349007</v>
      </c>
      <c r="M262" s="37">
        <f t="shared" si="58"/>
        <v>103.26666050661369</v>
      </c>
      <c r="N262" s="37">
        <f t="shared" si="59"/>
        <v>208.73638752621696</v>
      </c>
      <c r="O262" s="37">
        <f t="shared" si="60"/>
        <v>250.12151628555915</v>
      </c>
      <c r="P262" s="37"/>
      <c r="Q262" s="37"/>
      <c r="R262" s="37">
        <f t="shared" si="51"/>
        <v>62.863805708634914</v>
      </c>
      <c r="S262" s="37">
        <f t="shared" si="52"/>
        <v>83.974262509965413</v>
      </c>
      <c r="T262" s="37">
        <f t="shared" si="53"/>
        <v>76.4596282871575</v>
      </c>
      <c r="U262" s="37">
        <f t="shared" si="54"/>
        <v>109.79278049361805</v>
      </c>
      <c r="V262" s="37">
        <f t="shared" si="55"/>
        <v>143.15457614954582</v>
      </c>
      <c r="W262" s="6"/>
    </row>
    <row r="263" spans="1:23" ht="13.5" thickBot="1">
      <c r="A263" s="60"/>
      <c r="B263" s="130" t="s">
        <v>283</v>
      </c>
      <c r="C263" s="36">
        <f>+quantity!H263/население!F263*1000</f>
        <v>193.33471330987373</v>
      </c>
      <c r="D263" s="36">
        <f>+quantity!I263/население!G263*1000</f>
        <v>0</v>
      </c>
      <c r="E263" s="36">
        <f>+quantity!J263/население!H263*1000</f>
        <v>204.10490307867732</v>
      </c>
      <c r="F263" s="36">
        <f>+quantity!K263/население!I263*1000</f>
        <v>136.10671489938954</v>
      </c>
      <c r="G263" s="36">
        <f>+quantity!L263/население!J263*1000</f>
        <v>135.73033707865167</v>
      </c>
      <c r="H263" s="36">
        <f>+quantity!M263/население!K263*1000</f>
        <v>210.78541060639964</v>
      </c>
      <c r="I263" s="36">
        <f>+quantity!N263/население!L263*1000</f>
        <v>127.06565430995981</v>
      </c>
      <c r="J263" s="271">
        <f>+quantity!O263/население!M263*1000</f>
        <v>141.33095926997552</v>
      </c>
      <c r="K263" s="271">
        <f>+quantity!P263/население!N263*1000</f>
        <v>150.7492730932677</v>
      </c>
      <c r="L263" s="37">
        <f t="shared" si="48"/>
        <v>0</v>
      </c>
      <c r="M263" s="37">
        <f t="shared" si="58"/>
        <v>105.57074804851072</v>
      </c>
      <c r="N263" s="37">
        <f t="shared" si="59"/>
        <v>70.399522449566476</v>
      </c>
      <c r="O263" s="37">
        <f t="shared" si="60"/>
        <v>70.204845655992102</v>
      </c>
      <c r="P263" s="37"/>
      <c r="Q263" s="37"/>
      <c r="R263" s="37">
        <f t="shared" si="51"/>
        <v>48.543107701872259</v>
      </c>
      <c r="S263" s="37">
        <f t="shared" si="52"/>
        <v>0</v>
      </c>
      <c r="T263" s="37">
        <f t="shared" si="53"/>
        <v>60.35907218742188</v>
      </c>
      <c r="U263" s="37">
        <f t="shared" si="54"/>
        <v>28.593824064834582</v>
      </c>
      <c r="V263" s="37">
        <f t="shared" si="55"/>
        <v>31.027599608489119</v>
      </c>
      <c r="W263" s="65"/>
    </row>
    <row r="264" spans="1:23" ht="13.5" thickBot="1">
      <c r="A264" s="60"/>
      <c r="B264" s="130" t="s">
        <v>284</v>
      </c>
      <c r="C264" s="36">
        <f>+quantity!H264/население!F264*1000</f>
        <v>0</v>
      </c>
      <c r="D264" s="36">
        <f>+quantity!I264/население!G264*1000</f>
        <v>0</v>
      </c>
      <c r="E264" s="36">
        <f>+quantity!J264/население!H264*1000</f>
        <v>0</v>
      </c>
      <c r="F264" s="36">
        <f>+quantity!K264/население!I264*1000</f>
        <v>146.42986589343965</v>
      </c>
      <c r="G264" s="36">
        <f>+quantity!L264/население!J264*1000</f>
        <v>145.01288185498711</v>
      </c>
      <c r="H264" s="36">
        <f>+quantity!M264/население!K264*1000</f>
        <v>1326.1538461538462</v>
      </c>
      <c r="I264" s="36">
        <f>+quantity!N264/население!L264*1000</f>
        <v>16.787485692483784</v>
      </c>
      <c r="J264" s="271">
        <f>+quantity!O264/население!M264*1000</f>
        <v>87.412367073651055</v>
      </c>
      <c r="K264" s="271">
        <f>+quantity!P264/население!N264*1000</f>
        <v>105.17618469015797</v>
      </c>
      <c r="L264" s="37" t="e">
        <f t="shared" si="48"/>
        <v>#DIV/0!</v>
      </c>
      <c r="M264" s="37" t="e">
        <f t="shared" si="58"/>
        <v>#DIV/0!</v>
      </c>
      <c r="N264" s="37" t="e">
        <f t="shared" si="59"/>
        <v>#DIV/0!</v>
      </c>
      <c r="O264" s="37" t="e">
        <f t="shared" si="60"/>
        <v>#DIV/0!</v>
      </c>
      <c r="P264" s="37"/>
      <c r="Q264" s="37"/>
      <c r="R264" s="37">
        <f t="shared" si="51"/>
        <v>0</v>
      </c>
      <c r="S264" s="37">
        <f t="shared" si="52"/>
        <v>0</v>
      </c>
      <c r="T264" s="37">
        <f t="shared" si="53"/>
        <v>0</v>
      </c>
      <c r="U264" s="37">
        <f t="shared" si="54"/>
        <v>30.762551475064033</v>
      </c>
      <c r="V264" s="37">
        <f t="shared" si="55"/>
        <v>33.14956503543057</v>
      </c>
      <c r="W264" s="65"/>
    </row>
    <row r="265" spans="1:23" ht="13.5" thickBot="1">
      <c r="A265" s="35"/>
      <c r="B265" s="130" t="s">
        <v>285</v>
      </c>
      <c r="C265" s="36">
        <f>+quantity!H265/население!F265*1000</f>
        <v>205.99302182390366</v>
      </c>
      <c r="D265" s="36">
        <f>+quantity!I265/население!G265*1000</f>
        <v>139.32457255899391</v>
      </c>
      <c r="E265" s="36">
        <f>+quantity!J265/население!H265*1000</f>
        <v>124.62633451957296</v>
      </c>
      <c r="F265" s="36">
        <f>+quantity!K265/население!I265*1000</f>
        <v>258.80749085168975</v>
      </c>
      <c r="G265" s="36">
        <f>+quantity!L265/население!J265*1000</f>
        <v>235.19176393822954</v>
      </c>
      <c r="H265" s="36">
        <f>+quantity!M265/население!K265*1000</f>
        <v>291.20597495789707</v>
      </c>
      <c r="I265" s="36">
        <f>+quantity!N265/население!L265*1000</f>
        <v>268.45769660827432</v>
      </c>
      <c r="J265" s="271">
        <f>+quantity!O265/население!M265*1000</f>
        <v>222.07799985028817</v>
      </c>
      <c r="K265" s="271">
        <f>+quantity!P265/население!N265*1000</f>
        <v>242.75909194442335</v>
      </c>
      <c r="L265" s="37">
        <f t="shared" si="48"/>
        <v>67.635578780963598</v>
      </c>
      <c r="M265" s="37">
        <f t="shared" si="58"/>
        <v>60.500270065513064</v>
      </c>
      <c r="N265" s="37">
        <f t="shared" si="59"/>
        <v>125.6389602716423</v>
      </c>
      <c r="O265" s="37">
        <f t="shared" si="60"/>
        <v>114.17462681783796</v>
      </c>
      <c r="P265" s="37"/>
      <c r="Q265" s="37"/>
      <c r="R265" s="37">
        <f t="shared" si="51"/>
        <v>51.721396913366377</v>
      </c>
      <c r="S265" s="37">
        <f t="shared" si="52"/>
        <v>37.385305459922627</v>
      </c>
      <c r="T265" s="37">
        <f t="shared" si="53"/>
        <v>36.855214197480706</v>
      </c>
      <c r="U265" s="37">
        <f t="shared" si="54"/>
        <v>54.371276726095566</v>
      </c>
      <c r="V265" s="37">
        <f t="shared" si="55"/>
        <v>53.764221321140838</v>
      </c>
      <c r="W265" s="6"/>
    </row>
    <row r="266" spans="1:23" ht="13.5" thickBot="1">
      <c r="A266" s="35"/>
      <c r="B266" s="130" t="s">
        <v>286</v>
      </c>
      <c r="C266" s="36">
        <f>+quantity!H266/население!F266*1000</f>
        <v>409.44592483690155</v>
      </c>
      <c r="D266" s="36">
        <f>+quantity!I266/население!G266*1000</f>
        <v>404.18848167539267</v>
      </c>
      <c r="E266" s="36">
        <f>+quantity!J266/население!H266*1000</f>
        <v>270.31242139155808</v>
      </c>
      <c r="F266" s="36">
        <f>+quantity!K266/население!I266*1000</f>
        <v>545.33408083176198</v>
      </c>
      <c r="G266" s="36">
        <f>+quantity!L266/население!J266*1000</f>
        <v>421.38266998341624</v>
      </c>
      <c r="H266" s="36">
        <f>+quantity!M266/население!K266*1000</f>
        <v>336.81324475376988</v>
      </c>
      <c r="I266" s="36">
        <f>+quantity!N266/население!L266*1000</f>
        <v>393.7799188092016</v>
      </c>
      <c r="J266" s="271">
        <f>+quantity!O266/население!M266*1000</f>
        <v>381.67236076018895</v>
      </c>
      <c r="K266" s="271">
        <f>+quantity!P266/население!N266*1000</f>
        <v>399.03977177378755</v>
      </c>
      <c r="L266" s="37">
        <f t="shared" si="48"/>
        <v>98.715961536653921</v>
      </c>
      <c r="M266" s="37">
        <f t="shared" si="58"/>
        <v>66.019077244262263</v>
      </c>
      <c r="N266" s="37">
        <f t="shared" si="59"/>
        <v>133.18830344910381</v>
      </c>
      <c r="O266" s="37">
        <f t="shared" si="60"/>
        <v>102.91534105542009</v>
      </c>
      <c r="P266" s="37"/>
      <c r="Q266" s="37"/>
      <c r="R266" s="37">
        <f t="shared" si="51"/>
        <v>102.80501254626651</v>
      </c>
      <c r="S266" s="37">
        <f t="shared" si="52"/>
        <v>108.45689007528516</v>
      </c>
      <c r="T266" s="37">
        <f t="shared" si="53"/>
        <v>79.938339108103264</v>
      </c>
      <c r="U266" s="37">
        <f t="shared" si="54"/>
        <v>114.56588879827281</v>
      </c>
      <c r="V266" s="37">
        <f t="shared" si="55"/>
        <v>96.326974850325968</v>
      </c>
      <c r="W266" s="6"/>
    </row>
    <row r="267" spans="1:23" ht="13.5" thickBot="1">
      <c r="A267" s="35"/>
      <c r="B267" s="130" t="s">
        <v>277</v>
      </c>
      <c r="C267" s="36">
        <f>+quantity!H267/население!F267*1000</f>
        <v>369.02394690934818</v>
      </c>
      <c r="D267" s="36">
        <f>+quantity!I267/население!G267*1000</f>
        <v>378.84954976392351</v>
      </c>
      <c r="E267" s="36">
        <f>+quantity!J267/население!H267*1000</f>
        <v>386.34481200742937</v>
      </c>
      <c r="F267" s="36">
        <f>+quantity!K267/население!I267*1000</f>
        <v>586.19328399827054</v>
      </c>
      <c r="G267" s="36">
        <f>+quantity!L267/население!J267*1000</f>
        <v>561.24611295014552</v>
      </c>
      <c r="H267" s="36">
        <f>+quantity!M267/население!K267*1000</f>
        <v>429.69393853606368</v>
      </c>
      <c r="I267" s="36">
        <f>+quantity!N267/население!L267*1000</f>
        <v>377.62888122227702</v>
      </c>
      <c r="J267" s="271">
        <f>+quantity!O267/население!M267*1000</f>
        <v>532.58794562968797</v>
      </c>
      <c r="K267" s="271">
        <f>+quantity!P267/население!N267*1000</f>
        <v>504.31982269684738</v>
      </c>
      <c r="L267" s="37">
        <f t="shared" si="48"/>
        <v>102.66259220759704</v>
      </c>
      <c r="M267" s="37">
        <f t="shared" si="58"/>
        <v>104.69369677581821</v>
      </c>
      <c r="N267" s="37">
        <f t="shared" si="59"/>
        <v>158.84965973286026</v>
      </c>
      <c r="O267" s="37">
        <f t="shared" si="60"/>
        <v>152.08934749375959</v>
      </c>
      <c r="P267" s="37"/>
      <c r="Q267" s="37"/>
      <c r="R267" s="37">
        <f t="shared" si="51"/>
        <v>92.655731051665313</v>
      </c>
      <c r="S267" s="37">
        <f t="shared" si="52"/>
        <v>101.65763211138695</v>
      </c>
      <c r="T267" s="37">
        <f t="shared" si="53"/>
        <v>114.25210294043411</v>
      </c>
      <c r="U267" s="37">
        <f t="shared" si="54"/>
        <v>123.14974792407791</v>
      </c>
      <c r="V267" s="37">
        <f t="shared" si="55"/>
        <v>128.29939164114072</v>
      </c>
      <c r="W267" s="6"/>
    </row>
    <row r="268" spans="1:23" ht="13.5" thickBot="1">
      <c r="A268" s="35"/>
      <c r="B268" s="130" t="s">
        <v>287</v>
      </c>
      <c r="C268" s="36">
        <f>+quantity!H268/население!F268*1000</f>
        <v>360.35571594277616</v>
      </c>
      <c r="D268" s="36">
        <f>+quantity!I268/население!G268*1000</f>
        <v>276.13082811412664</v>
      </c>
      <c r="E268" s="36">
        <f>+quantity!J268/население!H268*1000</f>
        <v>310.8222263938427</v>
      </c>
      <c r="F268" s="36">
        <f>+quantity!K268/население!I268*1000</f>
        <v>312.06995412844037</v>
      </c>
      <c r="G268" s="36">
        <f>+quantity!L268/население!J268*1000</f>
        <v>278.75718320833738</v>
      </c>
      <c r="H268" s="36">
        <f>+quantity!M268/население!K268*1000</f>
        <v>282.19313410718695</v>
      </c>
      <c r="I268" s="36">
        <f>+quantity!N268/население!L268*1000</f>
        <v>248.28569266471598</v>
      </c>
      <c r="J268" s="271">
        <f>+quantity!O268/население!M268*1000</f>
        <v>264.30744138634049</v>
      </c>
      <c r="K268" s="271">
        <f>+quantity!P268/население!N268*1000</f>
        <v>269.35184615384617</v>
      </c>
      <c r="L268" s="37">
        <f t="shared" si="48"/>
        <v>76.627292394045369</v>
      </c>
      <c r="M268" s="37">
        <f t="shared" si="58"/>
        <v>86.254279491767718</v>
      </c>
      <c r="N268" s="37">
        <f t="shared" si="59"/>
        <v>86.600528400664118</v>
      </c>
      <c r="O268" s="37">
        <f t="shared" si="60"/>
        <v>77.3561153259474</v>
      </c>
      <c r="P268" s="37"/>
      <c r="Q268" s="37"/>
      <c r="R268" s="37">
        <f t="shared" si="51"/>
        <v>90.479283469173566</v>
      </c>
      <c r="S268" s="37">
        <f t="shared" si="52"/>
        <v>74.094864720125869</v>
      </c>
      <c r="T268" s="37">
        <f t="shared" si="53"/>
        <v>91.918130909031944</v>
      </c>
      <c r="U268" s="37">
        <f t="shared" si="54"/>
        <v>65.560860614891268</v>
      </c>
      <c r="V268" s="37">
        <f t="shared" si="55"/>
        <v>63.723162078103478</v>
      </c>
      <c r="W268" s="6"/>
    </row>
    <row r="269" spans="1:23" ht="13.5" thickBot="1">
      <c r="A269" s="56"/>
      <c r="B269" s="131" t="s">
        <v>288</v>
      </c>
      <c r="C269" s="57">
        <f>+quantity!H269/население!F269*1000</f>
        <v>310.21948832657625</v>
      </c>
      <c r="D269" s="57">
        <f>+quantity!I269/население!G269*1000</f>
        <v>265.19850859055168</v>
      </c>
      <c r="E269" s="57">
        <f>+quantity!J269/население!H269*1000</f>
        <v>255.19379844961242</v>
      </c>
      <c r="F269" s="57">
        <f>+quantity!K269/население!I269*1000</f>
        <v>307.61164621616365</v>
      </c>
      <c r="G269" s="57">
        <f>+quantity!L269/население!J269*1000</f>
        <v>387.09649864609759</v>
      </c>
      <c r="H269" s="57">
        <f>+quantity!M269/население!K269*1000</f>
        <v>328.03839335898653</v>
      </c>
      <c r="I269" s="57">
        <f>+quantity!N269/население!L269*1000</f>
        <v>301.5095255686316</v>
      </c>
      <c r="J269" s="451">
        <f>+quantity!O269/население!M269*1000</f>
        <v>314.87550900652599</v>
      </c>
      <c r="K269" s="451">
        <f>+quantity!P269/население!N269*1000</f>
        <v>301.63448838230414</v>
      </c>
      <c r="L269" s="25">
        <f t="shared" si="48"/>
        <v>85.487378636692938</v>
      </c>
      <c r="M269" s="25">
        <f t="shared" si="58"/>
        <v>82.262336201445592</v>
      </c>
      <c r="N269" s="25">
        <f t="shared" si="59"/>
        <v>99.159355808211743</v>
      </c>
      <c r="O269" s="25">
        <f t="shared" si="60"/>
        <v>124.78148962665779</v>
      </c>
      <c r="P269" s="25"/>
      <c r="Q269" s="25"/>
      <c r="R269" s="25">
        <f t="shared" si="51"/>
        <v>77.890916614236502</v>
      </c>
      <c r="S269" s="25">
        <f t="shared" si="52"/>
        <v>71.161368515777085</v>
      </c>
      <c r="T269" s="25">
        <f t="shared" si="53"/>
        <v>75.467373248083973</v>
      </c>
      <c r="U269" s="25">
        <f t="shared" si="54"/>
        <v>64.624242078732081</v>
      </c>
      <c r="V269" s="25">
        <f t="shared" si="55"/>
        <v>88.489245870503808</v>
      </c>
      <c r="W269" s="26"/>
    </row>
    <row r="270" spans="1:23" ht="13.5" thickBot="1">
      <c r="A270" s="35"/>
      <c r="B270" s="130" t="s">
        <v>289</v>
      </c>
      <c r="C270" s="36">
        <f>+quantity!H270/население!F270*1000</f>
        <v>213.9203224306309</v>
      </c>
      <c r="D270" s="36">
        <f>+quantity!I270/население!G270*1000</f>
        <v>257.85760102629888</v>
      </c>
      <c r="E270" s="36">
        <f>+quantity!J270/население!H270*1000</f>
        <v>199.21363040629095</v>
      </c>
      <c r="F270" s="36">
        <f>+quantity!K270/население!I270*1000</f>
        <v>219.89265347198926</v>
      </c>
      <c r="G270" s="36">
        <f>+quantity!L270/население!J270*1000</f>
        <v>207.61775208297908</v>
      </c>
      <c r="H270" s="36">
        <f>+quantity!M270/население!K270*1000</f>
        <v>301.3215859030837</v>
      </c>
      <c r="I270" s="36">
        <f>+quantity!N270/население!L270*1000</f>
        <v>268.53364714086467</v>
      </c>
      <c r="J270" s="271">
        <f>+quantity!O270/население!M270*1000</f>
        <v>227.04580690627202</v>
      </c>
      <c r="K270" s="271">
        <f>+quantity!P270/население!N270*1000</f>
        <v>202.39049660593071</v>
      </c>
      <c r="L270" s="37">
        <f t="shared" ref="L270:L303" si="71">+D270/$C270*100</f>
        <v>120.53908581309088</v>
      </c>
      <c r="M270" s="37">
        <f t="shared" si="58"/>
        <v>93.125154329781367</v>
      </c>
      <c r="N270" s="37">
        <f t="shared" si="59"/>
        <v>102.7918483730292</v>
      </c>
      <c r="O270" s="37">
        <f t="shared" si="60"/>
        <v>97.053776716470878</v>
      </c>
      <c r="P270" s="37"/>
      <c r="Q270" s="37"/>
      <c r="R270" s="37">
        <f t="shared" ref="R270:R303" si="72">+C270/C$3*100</f>
        <v>53.711809294823723</v>
      </c>
      <c r="S270" s="37">
        <f t="shared" ref="S270:S303" si="73">+D270/D$3*100</f>
        <v>69.191564721644212</v>
      </c>
      <c r="T270" s="37">
        <f t="shared" ref="T270:T303" si="74">+E270/E$3*100</f>
        <v>58.912596988307584</v>
      </c>
      <c r="U270" s="37">
        <f t="shared" ref="U270:U303" si="75">+F270/F$3*100</f>
        <v>46.195897470418622</v>
      </c>
      <c r="V270" s="37">
        <f t="shared" ref="V270:V303" si="76">+G270/G$3*100</f>
        <v>47.460874421260421</v>
      </c>
      <c r="W270" s="6"/>
    </row>
    <row r="271" spans="1:23" ht="13.5" thickBot="1">
      <c r="A271" s="35"/>
      <c r="B271" s="130" t="s">
        <v>290</v>
      </c>
      <c r="C271" s="36">
        <f>+quantity!H271/население!F271*1000</f>
        <v>137.92242383885466</v>
      </c>
      <c r="D271" s="36">
        <f>+quantity!I271/население!G271*1000</f>
        <v>154.13138017853058</v>
      </c>
      <c r="E271" s="36">
        <f>+quantity!J271/население!H271*1000</f>
        <v>164.31752444791331</v>
      </c>
      <c r="F271" s="36">
        <f>+quantity!K271/население!I271*1000</f>
        <v>255.36233221089532</v>
      </c>
      <c r="G271" s="36">
        <f>+quantity!L271/население!J271*1000</f>
        <v>204.80304719435156</v>
      </c>
      <c r="H271" s="36">
        <f>+quantity!M271/население!K271*1000</f>
        <v>197.7893853185337</v>
      </c>
      <c r="I271" s="36">
        <f>+quantity!N271/население!L271*1000</f>
        <v>230.10874704491727</v>
      </c>
      <c r="J271" s="271">
        <f>+quantity!O271/население!M271*1000</f>
        <v>187.21109672469188</v>
      </c>
      <c r="K271" s="271">
        <f>+quantity!P271/население!N271*1000</f>
        <v>204.72538188106446</v>
      </c>
      <c r="L271" s="37">
        <f t="shared" si="71"/>
        <v>111.75222700451819</v>
      </c>
      <c r="M271" s="37">
        <f t="shared" si="58"/>
        <v>119.13764265040621</v>
      </c>
      <c r="N271" s="37">
        <f t="shared" si="59"/>
        <v>185.14924919623999</v>
      </c>
      <c r="O271" s="37">
        <f t="shared" si="60"/>
        <v>148.49147911846347</v>
      </c>
      <c r="P271" s="37"/>
      <c r="Q271" s="37"/>
      <c r="R271" s="37">
        <f t="shared" si="72"/>
        <v>34.630010101609976</v>
      </c>
      <c r="S271" s="37">
        <f t="shared" si="73"/>
        <v>41.358452590937844</v>
      </c>
      <c r="T271" s="37">
        <f t="shared" si="74"/>
        <v>48.592920455158783</v>
      </c>
      <c r="U271" s="37">
        <f t="shared" si="75"/>
        <v>53.647504499845446</v>
      </c>
      <c r="V271" s="37">
        <f t="shared" si="76"/>
        <v>46.817440254808858</v>
      </c>
      <c r="W271" s="6"/>
    </row>
    <row r="272" spans="1:23" ht="13.5" thickBot="1">
      <c r="A272" s="35"/>
      <c r="B272" s="130" t="s">
        <v>291</v>
      </c>
      <c r="C272" s="36">
        <f>+quantity!H272/население!F272*1000</f>
        <v>137.96620046620049</v>
      </c>
      <c r="D272" s="36">
        <f>+quantity!I272/население!G272*1000</f>
        <v>124.86772486772486</v>
      </c>
      <c r="E272" s="36">
        <f>+quantity!J272/население!H272*1000</f>
        <v>150.75222597482346</v>
      </c>
      <c r="F272" s="36">
        <f>+quantity!K272/население!I272*1000</f>
        <v>140.04647560030983</v>
      </c>
      <c r="G272" s="36">
        <f>+quantity!L272/население!J272*1000</f>
        <v>137.80641106222501</v>
      </c>
      <c r="H272" s="36">
        <f>+quantity!M272/население!K272*1000</f>
        <v>140.79822616407984</v>
      </c>
      <c r="I272" s="36">
        <f>+quantity!N272/население!L272*1000</f>
        <v>145.18997574777686</v>
      </c>
      <c r="J272" s="271">
        <f>+quantity!O272/население!M272*1000</f>
        <v>140.12163050624591</v>
      </c>
      <c r="K272" s="271">
        <f>+quantity!P272/население!N272*1000</f>
        <v>238.95693135935394</v>
      </c>
      <c r="L272" s="37">
        <f t="shared" si="71"/>
        <v>90.506025711939103</v>
      </c>
      <c r="M272" s="37">
        <f t="shared" si="58"/>
        <v>109.26750571184667</v>
      </c>
      <c r="N272" s="37">
        <f t="shared" si="59"/>
        <v>101.507815049686</v>
      </c>
      <c r="O272" s="37">
        <f t="shared" si="60"/>
        <v>99.884182210254735</v>
      </c>
      <c r="P272" s="37"/>
      <c r="Q272" s="37"/>
      <c r="R272" s="37">
        <f t="shared" si="72"/>
        <v>34.641001679375258</v>
      </c>
      <c r="S272" s="37">
        <f t="shared" si="73"/>
        <v>33.506063937779658</v>
      </c>
      <c r="T272" s="37">
        <f t="shared" si="74"/>
        <v>44.581312613158381</v>
      </c>
      <c r="U272" s="37">
        <f t="shared" si="75"/>
        <v>29.421504201137459</v>
      </c>
      <c r="V272" s="37">
        <f t="shared" si="76"/>
        <v>31.502184684356045</v>
      </c>
      <c r="W272" s="6"/>
    </row>
    <row r="273" spans="1:23" ht="13.5" thickBot="1">
      <c r="A273" s="35"/>
      <c r="B273" s="130" t="s">
        <v>292</v>
      </c>
      <c r="C273" s="36">
        <f>+quantity!H273/население!F273*1000</f>
        <v>375.15607491595966</v>
      </c>
      <c r="D273" s="36">
        <f>+quantity!I273/население!G273*1000</f>
        <v>304.25673080280757</v>
      </c>
      <c r="E273" s="36">
        <f>+quantity!J273/население!H273*1000</f>
        <v>289.91611510282092</v>
      </c>
      <c r="F273" s="36">
        <f>+quantity!K273/население!I273*1000</f>
        <v>264.19629084908706</v>
      </c>
      <c r="G273" s="36">
        <f>+quantity!L273/население!J273*1000</f>
        <v>274.46552791637833</v>
      </c>
      <c r="H273" s="36">
        <f>+quantity!M273/население!K273*1000</f>
        <v>271.92721871518756</v>
      </c>
      <c r="I273" s="36">
        <f>+quantity!N273/население!L273*1000</f>
        <v>253.20824584844436</v>
      </c>
      <c r="J273" s="271">
        <f>+quantity!O273/население!M273*1000</f>
        <v>258.10810705671827</v>
      </c>
      <c r="K273" s="271">
        <f>+quantity!P273/население!N273*1000</f>
        <v>267.31840342463045</v>
      </c>
      <c r="L273" s="37">
        <f t="shared" si="71"/>
        <v>81.101373840465058</v>
      </c>
      <c r="M273" s="37">
        <f t="shared" si="58"/>
        <v>77.278800607924651</v>
      </c>
      <c r="N273" s="37">
        <f t="shared" si="59"/>
        <v>70.423034175381758</v>
      </c>
      <c r="O273" s="37">
        <f t="shared" si="60"/>
        <v>73.160358119713919</v>
      </c>
      <c r="P273" s="37"/>
      <c r="Q273" s="37"/>
      <c r="R273" s="37">
        <f t="shared" si="72"/>
        <v>94.195405666588215</v>
      </c>
      <c r="S273" s="37">
        <f t="shared" si="73"/>
        <v>81.641957411956412</v>
      </c>
      <c r="T273" s="37">
        <f t="shared" si="74"/>
        <v>85.735655811475681</v>
      </c>
      <c r="U273" s="37">
        <f t="shared" si="75"/>
        <v>55.503376631379886</v>
      </c>
      <c r="V273" s="37">
        <f t="shared" si="76"/>
        <v>62.742100917256316</v>
      </c>
      <c r="W273" s="6"/>
    </row>
    <row r="274" spans="1:23" ht="13.5" thickBot="1">
      <c r="A274" s="35"/>
      <c r="B274" s="130" t="s">
        <v>288</v>
      </c>
      <c r="C274" s="36">
        <f>+quantity!H274/население!F274*1000</f>
        <v>375.26588673225211</v>
      </c>
      <c r="D274" s="36">
        <f>+quantity!I274/население!G274*1000</f>
        <v>305.16727973375373</v>
      </c>
      <c r="E274" s="36">
        <f>+quantity!J274/население!H274*1000</f>
        <v>290.84396449808554</v>
      </c>
      <c r="F274" s="36">
        <f>+quantity!K274/население!I274*1000</f>
        <v>377.75408670931063</v>
      </c>
      <c r="G274" s="36">
        <f>+quantity!L274/население!J274*1000</f>
        <v>560.07449990150246</v>
      </c>
      <c r="H274" s="36">
        <f>+quantity!M274/население!K274*1000</f>
        <v>430.00813964004703</v>
      </c>
      <c r="I274" s="36">
        <f>+quantity!N274/население!L274*1000</f>
        <v>373.74007863599616</v>
      </c>
      <c r="J274" s="271">
        <f>+quantity!O274/население!M274*1000</f>
        <v>419.81822546394608</v>
      </c>
      <c r="K274" s="271">
        <f>+quantity!P274/население!N274*1000</f>
        <v>372.20437712931414</v>
      </c>
      <c r="L274" s="37">
        <f t="shared" si="71"/>
        <v>81.32028263775733</v>
      </c>
      <c r="M274" s="37">
        <f t="shared" si="58"/>
        <v>77.503438170387</v>
      </c>
      <c r="N274" s="37">
        <f t="shared" si="59"/>
        <v>100.6630498707797</v>
      </c>
      <c r="O274" s="37">
        <f t="shared" si="60"/>
        <v>149.24737891273051</v>
      </c>
      <c r="P274" s="37"/>
      <c r="Q274" s="37"/>
      <c r="R274" s="37">
        <f t="shared" si="72"/>
        <v>94.222977574053573</v>
      </c>
      <c r="S274" s="37">
        <f t="shared" si="73"/>
        <v>81.886287247637142</v>
      </c>
      <c r="T274" s="37">
        <f t="shared" si="74"/>
        <v>86.01004475452936</v>
      </c>
      <c r="U274" s="37">
        <f t="shared" si="75"/>
        <v>79.360036741190513</v>
      </c>
      <c r="V274" s="37">
        <f t="shared" si="76"/>
        <v>128.03156396641603</v>
      </c>
      <c r="W274" s="6"/>
    </row>
    <row r="275" spans="1:23" ht="13.5" thickBot="1">
      <c r="A275" s="56"/>
      <c r="B275" s="131" t="s">
        <v>293</v>
      </c>
      <c r="C275" s="57">
        <f>+quantity!H275/население!F275*1000</f>
        <v>459.87510156338931</v>
      </c>
      <c r="D275" s="57">
        <f>+quantity!I275/население!G275*1000</f>
        <v>338.95492262839201</v>
      </c>
      <c r="E275" s="57">
        <f>+quantity!J275/население!H275*1000</f>
        <v>315.68759884027412</v>
      </c>
      <c r="F275" s="57">
        <f>+quantity!K275/население!I275*1000</f>
        <v>298.24860495480135</v>
      </c>
      <c r="G275" s="57">
        <f>+quantity!L275/население!J275*1000</f>
        <v>391.54590587367079</v>
      </c>
      <c r="H275" s="57">
        <f>+quantity!M275/население!K275*1000</f>
        <v>327.50275818048857</v>
      </c>
      <c r="I275" s="57">
        <f>+quantity!N275/население!L275*1000</f>
        <v>299.04929417560999</v>
      </c>
      <c r="J275" s="451">
        <f>+quantity!O275/население!M275*1000</f>
        <v>328.23595184973794</v>
      </c>
      <c r="K275" s="451">
        <f>+quantity!P275/население!N275*1000</f>
        <v>316.12282754962939</v>
      </c>
      <c r="L275" s="25">
        <f t="shared" si="71"/>
        <v>73.705865239514466</v>
      </c>
      <c r="M275" s="25">
        <f t="shared" si="58"/>
        <v>68.646377628852704</v>
      </c>
      <c r="N275" s="25">
        <f t="shared" si="59"/>
        <v>64.854262372734851</v>
      </c>
      <c r="O275" s="25">
        <f t="shared" si="60"/>
        <v>85.141792748199038</v>
      </c>
      <c r="P275" s="25"/>
      <c r="Q275" s="25"/>
      <c r="R275" s="25">
        <f t="shared" si="72"/>
        <v>115.46693401521165</v>
      </c>
      <c r="S275" s="25">
        <f t="shared" si="73"/>
        <v>90.952608623588105</v>
      </c>
      <c r="T275" s="25">
        <f t="shared" si="74"/>
        <v>93.356946744826175</v>
      </c>
      <c r="U275" s="25">
        <f t="shared" si="75"/>
        <v>62.657218227358683</v>
      </c>
      <c r="V275" s="25">
        <f t="shared" si="76"/>
        <v>89.506368710714995</v>
      </c>
      <c r="W275" s="26"/>
    </row>
    <row r="276" spans="1:23" ht="13.5" thickBot="1">
      <c r="A276" s="35"/>
      <c r="B276" s="130" t="s">
        <v>294</v>
      </c>
      <c r="C276" s="36">
        <f>+quantity!H276/население!F276*1000</f>
        <v>402.03991130820401</v>
      </c>
      <c r="D276" s="36">
        <f>+quantity!I276/население!G276*1000</f>
        <v>220.33357723119641</v>
      </c>
      <c r="E276" s="36">
        <f>+quantity!J276/население!H276*1000</f>
        <v>384.63586739448806</v>
      </c>
      <c r="F276" s="36">
        <f>+quantity!K276/население!I276*1000</f>
        <v>137.21105091673252</v>
      </c>
      <c r="G276" s="36">
        <f>+quantity!L276/население!J276*1000</f>
        <v>166.7743135067426</v>
      </c>
      <c r="H276" s="36">
        <f>+quantity!M276/население!K276*1000</f>
        <v>232.45308551073609</v>
      </c>
      <c r="I276" s="36">
        <f>+quantity!N276/население!L276*1000</f>
        <v>355.25525366380629</v>
      </c>
      <c r="J276" s="271">
        <f>+quantity!O276/население!M276*1000</f>
        <v>371.29245771309076</v>
      </c>
      <c r="K276" s="271">
        <f>+quantity!P276/население!N276*1000</f>
        <v>358.27599551673819</v>
      </c>
      <c r="L276" s="37">
        <f t="shared" si="71"/>
        <v>54.803906536107206</v>
      </c>
      <c r="M276" s="37">
        <f t="shared" si="58"/>
        <v>95.671065627020795</v>
      </c>
      <c r="N276" s="37">
        <f t="shared" si="59"/>
        <v>34.12871385586056</v>
      </c>
      <c r="O276" s="37">
        <f t="shared" si="60"/>
        <v>41.482029225425165</v>
      </c>
      <c r="P276" s="37"/>
      <c r="Q276" s="37"/>
      <c r="R276" s="37">
        <f t="shared" si="72"/>
        <v>100.94548661732033</v>
      </c>
      <c r="S276" s="37">
        <f t="shared" si="73"/>
        <v>59.122651062703632</v>
      </c>
      <c r="T276" s="37">
        <f t="shared" si="74"/>
        <v>113.74672404114786</v>
      </c>
      <c r="U276" s="37">
        <f t="shared" si="75"/>
        <v>28.825827238312883</v>
      </c>
      <c r="V276" s="37">
        <f t="shared" si="76"/>
        <v>38.124171322652202</v>
      </c>
      <c r="W276" s="6"/>
    </row>
    <row r="277" spans="1:23" ht="13.5" thickBot="1">
      <c r="A277" s="60"/>
      <c r="B277" s="130" t="s">
        <v>295</v>
      </c>
      <c r="C277" s="36">
        <f>+quantity!H277/население!F277*1000</f>
        <v>715.63201196709042</v>
      </c>
      <c r="D277" s="36">
        <f>+quantity!I277/население!G277*1000</f>
        <v>0</v>
      </c>
      <c r="E277" s="36">
        <f>+quantity!J277/население!H277*1000</f>
        <v>133.04721030042919</v>
      </c>
      <c r="F277" s="36">
        <f>+quantity!K277/население!I277*1000</f>
        <v>307.19482619240097</v>
      </c>
      <c r="G277" s="36">
        <f>+quantity!L277/население!J277*1000</f>
        <v>251.27698138078765</v>
      </c>
      <c r="H277" s="36">
        <f>+quantity!M277/население!K277*1000</f>
        <v>280.29678483099752</v>
      </c>
      <c r="I277" s="36">
        <f>+quantity!N277/население!L277*1000</f>
        <v>266.13439787092477</v>
      </c>
      <c r="J277" s="271">
        <f>+quantity!O277/население!M277*1000</f>
        <v>256.50136798905612</v>
      </c>
      <c r="K277" s="271">
        <f>+quantity!P277/население!N277*1000</f>
        <v>352.95151089248066</v>
      </c>
      <c r="L277" s="37">
        <f t="shared" si="71"/>
        <v>0</v>
      </c>
      <c r="M277" s="37">
        <f t="shared" si="58"/>
        <v>18.591567743695009</v>
      </c>
      <c r="N277" s="37">
        <f t="shared" si="59"/>
        <v>42.926367330606205</v>
      </c>
      <c r="O277" s="37">
        <f t="shared" si="60"/>
        <v>35.112596582996773</v>
      </c>
      <c r="P277" s="37"/>
      <c r="Q277" s="37"/>
      <c r="R277" s="37">
        <f t="shared" si="72"/>
        <v>179.68320968902725</v>
      </c>
      <c r="S277" s="37">
        <f t="shared" si="73"/>
        <v>0</v>
      </c>
      <c r="T277" s="37">
        <f t="shared" si="74"/>
        <v>39.345483865045168</v>
      </c>
      <c r="U277" s="37">
        <f t="shared" si="75"/>
        <v>64.536674919132508</v>
      </c>
      <c r="V277" s="37">
        <f t="shared" si="76"/>
        <v>57.441259904887765</v>
      </c>
      <c r="W277" s="6"/>
    </row>
    <row r="278" spans="1:23" ht="13.5" thickBot="1">
      <c r="A278" s="35"/>
      <c r="B278" s="130" t="s">
        <v>296</v>
      </c>
      <c r="C278" s="36">
        <f>+quantity!H278/население!F278*1000</f>
        <v>377.28547934603853</v>
      </c>
      <c r="D278" s="36">
        <f>+quantity!I278/население!G278*1000</f>
        <v>373.90534291055786</v>
      </c>
      <c r="E278" s="36">
        <f>+quantity!J278/население!H278*1000</f>
        <v>205.46578894873329</v>
      </c>
      <c r="F278" s="36">
        <f>+quantity!K278/население!I278*1000</f>
        <v>128.099173553719</v>
      </c>
      <c r="G278" s="36">
        <f>+quantity!L278/население!J278*1000</f>
        <v>242.99255937213331</v>
      </c>
      <c r="H278" s="36">
        <f>+quantity!M278/население!K278*1000</f>
        <v>182.47646632874728</v>
      </c>
      <c r="I278" s="36">
        <f>+quantity!N278/население!L278*1000</f>
        <v>137.75973751058427</v>
      </c>
      <c r="J278" s="271">
        <f>+quantity!O278/население!M278*1000</f>
        <v>174.44203985429613</v>
      </c>
      <c r="K278" s="271">
        <f>+quantity!P278/население!N278*1000</f>
        <v>172.71346425084087</v>
      </c>
      <c r="L278" s="37">
        <f t="shared" si="71"/>
        <v>99.104090504267589</v>
      </c>
      <c r="M278" s="37">
        <f t="shared" si="58"/>
        <v>54.458970778539893</v>
      </c>
      <c r="N278" s="37">
        <f t="shared" si="59"/>
        <v>33.952850180122901</v>
      </c>
      <c r="O278" s="37">
        <f t="shared" si="60"/>
        <v>64.405489390506204</v>
      </c>
      <c r="P278" s="37"/>
      <c r="Q278" s="37"/>
      <c r="R278" s="37">
        <f t="shared" si="72"/>
        <v>94.730063446458743</v>
      </c>
      <c r="S278" s="37">
        <f t="shared" si="73"/>
        <v>100.33094091775811</v>
      </c>
      <c r="T278" s="37">
        <f t="shared" si="74"/>
        <v>60.761521159644204</v>
      </c>
      <c r="U278" s="37">
        <f t="shared" si="75"/>
        <v>26.911568868246782</v>
      </c>
      <c r="V278" s="37">
        <f t="shared" si="76"/>
        <v>55.547462728775756</v>
      </c>
      <c r="W278" s="6"/>
    </row>
    <row r="279" spans="1:23" ht="13.5" thickBot="1">
      <c r="A279" s="35"/>
      <c r="B279" s="130" t="s">
        <v>297</v>
      </c>
      <c r="C279" s="36">
        <f>+quantity!H279/население!F279*1000</f>
        <v>282.6681246582832</v>
      </c>
      <c r="D279" s="36">
        <f>+quantity!I279/население!G279*1000</f>
        <v>637.71428571428567</v>
      </c>
      <c r="E279" s="36">
        <f>+quantity!J279/население!H279*1000</f>
        <v>203.10765815760269</v>
      </c>
      <c r="F279" s="36">
        <f>+quantity!K279/население!I279*1000</f>
        <v>240.73017683970335</v>
      </c>
      <c r="G279" s="36">
        <f>+quantity!L279/население!J279*1000</f>
        <v>467.35395189003435</v>
      </c>
      <c r="H279" s="36">
        <f>+quantity!M279/население!K279*1000</f>
        <v>528.91287586738622</v>
      </c>
      <c r="I279" s="36">
        <f>+quantity!N279/население!L279*1000</f>
        <v>224.89681159420292</v>
      </c>
      <c r="J279" s="271">
        <f>+quantity!O279/население!M279*1000</f>
        <v>242.19172494172494</v>
      </c>
      <c r="K279" s="271">
        <f>+quantity!P279/население!N279*1000</f>
        <v>162.92641975308641</v>
      </c>
      <c r="L279" s="37">
        <f t="shared" si="71"/>
        <v>225.60530533296489</v>
      </c>
      <c r="M279" s="37">
        <f t="shared" si="58"/>
        <v>71.853753727322115</v>
      </c>
      <c r="N279" s="37">
        <f t="shared" si="59"/>
        <v>85.163538382943415</v>
      </c>
      <c r="O279" s="37">
        <f t="shared" si="60"/>
        <v>165.33663017541059</v>
      </c>
      <c r="P279" s="37"/>
      <c r="Q279" s="37"/>
      <c r="R279" s="37">
        <f t="shared" si="72"/>
        <v>70.973230747137251</v>
      </c>
      <c r="S279" s="37">
        <f t="shared" si="73"/>
        <v>171.11944382596215</v>
      </c>
      <c r="T279" s="37">
        <f t="shared" si="74"/>
        <v>60.064161201591816</v>
      </c>
      <c r="U279" s="37">
        <f t="shared" si="75"/>
        <v>50.573524816459049</v>
      </c>
      <c r="V279" s="37">
        <f t="shared" si="76"/>
        <v>106.83588950557348</v>
      </c>
      <c r="W279" s="6"/>
    </row>
    <row r="280" spans="1:23" ht="13.5" thickBot="1">
      <c r="A280" s="35"/>
      <c r="B280" s="130" t="s">
        <v>298</v>
      </c>
      <c r="C280" s="36">
        <f>+quantity!H280/население!F280*1000</f>
        <v>402.16727716727718</v>
      </c>
      <c r="D280" s="36">
        <f>+quantity!I280/население!G280*1000</f>
        <v>178.88114266281244</v>
      </c>
      <c r="E280" s="36">
        <f>+quantity!J280/население!H280*1000</f>
        <v>389.04948138071757</v>
      </c>
      <c r="F280" s="36">
        <f>+quantity!K280/население!I280*1000</f>
        <v>210.07121057985759</v>
      </c>
      <c r="G280" s="36">
        <f>+quantity!L280/население!J280*1000</f>
        <v>278.44112769485901</v>
      </c>
      <c r="H280" s="36">
        <f>+quantity!M280/население!K280*1000</f>
        <v>359.4023207757113</v>
      </c>
      <c r="I280" s="36">
        <f>+quantity!N280/население!L280*1000</f>
        <v>464.08137317228227</v>
      </c>
      <c r="J280" s="271">
        <f>+quantity!O280/население!M280*1000</f>
        <v>290.79857743291302</v>
      </c>
      <c r="K280" s="271">
        <f>+quantity!P280/население!N280*1000</f>
        <v>308.2961260669731</v>
      </c>
      <c r="L280" s="37">
        <f t="shared" si="71"/>
        <v>44.479288300825317</v>
      </c>
      <c r="M280" s="37">
        <f t="shared" si="58"/>
        <v>96.738223985064948</v>
      </c>
      <c r="N280" s="37">
        <f t="shared" si="59"/>
        <v>52.234784505473506</v>
      </c>
      <c r="O280" s="37">
        <f t="shared" si="60"/>
        <v>69.235152510691307</v>
      </c>
      <c r="P280" s="37"/>
      <c r="Q280" s="37"/>
      <c r="R280" s="37">
        <f t="shared" si="72"/>
        <v>100.97746605085649</v>
      </c>
      <c r="S280" s="37">
        <f t="shared" si="73"/>
        <v>47.999617272377101</v>
      </c>
      <c r="T280" s="37">
        <f t="shared" si="74"/>
        <v>115.05194327490406</v>
      </c>
      <c r="U280" s="37">
        <f t="shared" si="75"/>
        <v>44.132570834932451</v>
      </c>
      <c r="V280" s="37">
        <f t="shared" si="76"/>
        <v>63.650912615401708</v>
      </c>
      <c r="W280" s="6"/>
    </row>
    <row r="281" spans="1:23" ht="13.5" thickBot="1">
      <c r="A281" s="35"/>
      <c r="B281" s="130" t="s">
        <v>299</v>
      </c>
      <c r="C281" s="36">
        <f>+quantity!H281/население!F281*1000</f>
        <v>1134.3470110393669</v>
      </c>
      <c r="D281" s="36">
        <f>+quantity!I281/население!G281*1000</f>
        <v>607.20665766197556</v>
      </c>
      <c r="E281" s="36">
        <f>+quantity!J281/население!H281*1000</f>
        <v>206.50413621044339</v>
      </c>
      <c r="F281" s="36">
        <f>+quantity!K281/население!I281*1000</f>
        <v>316.2974336477298</v>
      </c>
      <c r="G281" s="36">
        <f>+quantity!L281/население!J281*1000</f>
        <v>275.30062318967788</v>
      </c>
      <c r="H281" s="36">
        <f>+quantity!M281/население!K281*1000</f>
        <v>237.1270718232044</v>
      </c>
      <c r="I281" s="36">
        <f>+quantity!N281/население!L281*1000</f>
        <v>289.78604839435104</v>
      </c>
      <c r="J281" s="271">
        <f>+quantity!O281/население!M281*1000</f>
        <v>291.7278892985571</v>
      </c>
      <c r="K281" s="271">
        <f>+quantity!P281/население!N281*1000</f>
        <v>287.35474020265582</v>
      </c>
      <c r="L281" s="37">
        <f t="shared" si="71"/>
        <v>53.529180378904599</v>
      </c>
      <c r="M281" s="37">
        <f t="shared" si="58"/>
        <v>18.204670546205264</v>
      </c>
      <c r="N281" s="37">
        <f t="shared" si="59"/>
        <v>27.883657343789032</v>
      </c>
      <c r="O281" s="37">
        <f t="shared" si="60"/>
        <v>24.269524273478581</v>
      </c>
      <c r="P281" s="37"/>
      <c r="Q281" s="37"/>
      <c r="R281" s="37">
        <f t="shared" si="72"/>
        <v>284.81553149704683</v>
      </c>
      <c r="S281" s="37">
        <f t="shared" si="73"/>
        <v>162.93325690541457</v>
      </c>
      <c r="T281" s="37">
        <f t="shared" si="74"/>
        <v>61.068587165309992</v>
      </c>
      <c r="U281" s="37">
        <f t="shared" si="75"/>
        <v>66.448985831208546</v>
      </c>
      <c r="V281" s="37">
        <f t="shared" si="76"/>
        <v>62.933001509803034</v>
      </c>
      <c r="W281" s="6"/>
    </row>
    <row r="282" spans="1:23" ht="13.5" thickBot="1">
      <c r="A282" s="35"/>
      <c r="B282" s="130" t="s">
        <v>300</v>
      </c>
      <c r="C282" s="36">
        <f>+quantity!H282/население!F282*1000</f>
        <v>484.65266558966073</v>
      </c>
      <c r="D282" s="36">
        <f>+quantity!I282/население!G282*1000</f>
        <v>605.82101524005964</v>
      </c>
      <c r="E282" s="36">
        <f>+quantity!J282/население!H282*1000</f>
        <v>205.33642691415312</v>
      </c>
      <c r="F282" s="36">
        <f>+quantity!K282/население!I282*1000</f>
        <v>188.6280523770202</v>
      </c>
      <c r="G282" s="36">
        <f>+quantity!L282/население!J282*1000</f>
        <v>154.14304667711974</v>
      </c>
      <c r="H282" s="36">
        <f>+quantity!M282/население!K282*1000</f>
        <v>175.71884984025559</v>
      </c>
      <c r="I282" s="36">
        <f>+quantity!N282/население!L282*1000</f>
        <v>197.78633012620267</v>
      </c>
      <c r="J282" s="271">
        <f>+quantity!O282/население!M282*1000</f>
        <v>193.02271673620768</v>
      </c>
      <c r="K282" s="271">
        <f>+quantity!P282/население!N282*1000</f>
        <v>163.95906765207505</v>
      </c>
      <c r="L282" s="37">
        <f t="shared" si="71"/>
        <v>125.00106947786564</v>
      </c>
      <c r="M282" s="37">
        <f t="shared" si="58"/>
        <v>42.36774941995359</v>
      </c>
      <c r="N282" s="37">
        <f t="shared" si="59"/>
        <v>38.920254807125168</v>
      </c>
      <c r="O282" s="37">
        <f t="shared" si="60"/>
        <v>31.804848631045708</v>
      </c>
      <c r="P282" s="37"/>
      <c r="Q282" s="37"/>
      <c r="R282" s="37">
        <f t="shared" si="72"/>
        <v>121.68816525985385</v>
      </c>
      <c r="S282" s="37">
        <f t="shared" si="73"/>
        <v>162.56144406400341</v>
      </c>
      <c r="T282" s="37">
        <f t="shared" si="74"/>
        <v>60.723265477072353</v>
      </c>
      <c r="U282" s="37">
        <f t="shared" si="75"/>
        <v>39.627709384859372</v>
      </c>
      <c r="V282" s="37">
        <f t="shared" si="76"/>
        <v>35.236696803890617</v>
      </c>
      <c r="W282" s="6"/>
    </row>
    <row r="283" spans="1:23" ht="13.5" thickBot="1">
      <c r="A283" s="35"/>
      <c r="B283" s="130" t="s">
        <v>301</v>
      </c>
      <c r="C283" s="36">
        <f>+quantity!H283/население!F283*1000</f>
        <v>282.12290502793297</v>
      </c>
      <c r="D283" s="36">
        <f>+quantity!I283/население!G283*1000</f>
        <v>610.74727120067178</v>
      </c>
      <c r="E283" s="36">
        <f>+quantity!J283/население!H283*1000</f>
        <v>206.05042016806723</v>
      </c>
      <c r="F283" s="36">
        <f>+quantity!K283/население!I283*1000</f>
        <v>198.03156287120314</v>
      </c>
      <c r="G283" s="36">
        <f>+quantity!L283/население!J283*1000</f>
        <v>192.73221259976228</v>
      </c>
      <c r="H283" s="36">
        <f>+quantity!M283/население!K283*1000</f>
        <v>191.07629427792915</v>
      </c>
      <c r="I283" s="36">
        <f>+quantity!N283/население!L283*1000</f>
        <v>176.02239448751075</v>
      </c>
      <c r="J283" s="271">
        <f>+quantity!O283/население!M283*1000</f>
        <v>173.98149764356782</v>
      </c>
      <c r="K283" s="271">
        <f>+quantity!P283/население!N283*1000</f>
        <v>172.37185056472632</v>
      </c>
      <c r="L283" s="37">
        <f t="shared" si="71"/>
        <v>216.48269612855495</v>
      </c>
      <c r="M283" s="37">
        <f t="shared" si="58"/>
        <v>73.035693485314908</v>
      </c>
      <c r="N283" s="37">
        <f t="shared" si="59"/>
        <v>70.193365849396756</v>
      </c>
      <c r="O283" s="37">
        <f t="shared" si="60"/>
        <v>68.314982287836528</v>
      </c>
      <c r="P283" s="37"/>
      <c r="Q283" s="37"/>
      <c r="R283" s="37">
        <f t="shared" si="72"/>
        <v>70.836335231664833</v>
      </c>
      <c r="S283" s="37">
        <f t="shared" si="73"/>
        <v>163.883318450399</v>
      </c>
      <c r="T283" s="37">
        <f t="shared" si="74"/>
        <v>60.934411655847498</v>
      </c>
      <c r="U283" s="37">
        <f t="shared" si="75"/>
        <v>41.603235168882968</v>
      </c>
      <c r="V283" s="37">
        <f t="shared" si="76"/>
        <v>44.058079077328046</v>
      </c>
      <c r="W283" s="6"/>
    </row>
    <row r="284" spans="1:23" ht="13.5" thickBot="1">
      <c r="A284" s="35"/>
      <c r="B284" s="130" t="s">
        <v>302</v>
      </c>
      <c r="C284" s="36">
        <f>+quantity!H284/население!F284*1000</f>
        <v>282.27826958409889</v>
      </c>
      <c r="D284" s="36">
        <f>+quantity!I284/население!G284*1000</f>
        <v>601.05691761240575</v>
      </c>
      <c r="E284" s="36">
        <f>+quantity!J284/население!H284*1000</f>
        <v>204.17777777777781</v>
      </c>
      <c r="F284" s="36">
        <f>+quantity!K284/население!I284*1000</f>
        <v>126.61804922515951</v>
      </c>
      <c r="G284" s="36">
        <f>+quantity!L284/население!J284*1000</f>
        <v>18.222596019063641</v>
      </c>
      <c r="H284" s="36">
        <f>+quantity!M284/население!K284*1000</f>
        <v>151.99547127087462</v>
      </c>
      <c r="I284" s="36">
        <f>+quantity!N284/население!L284*1000</f>
        <v>174.95413729844549</v>
      </c>
      <c r="J284" s="271">
        <f>+quantity!O284/население!M284*1000</f>
        <v>182.06923916278149</v>
      </c>
      <c r="K284" s="271">
        <f>+quantity!P284/население!N284*1000</f>
        <v>197.41863075196409</v>
      </c>
      <c r="L284" s="37">
        <f t="shared" si="71"/>
        <v>212.93063702635936</v>
      </c>
      <c r="M284" s="37">
        <f t="shared" si="58"/>
        <v>72.332092044707437</v>
      </c>
      <c r="N284" s="37">
        <f t="shared" si="59"/>
        <v>44.855755071658578</v>
      </c>
      <c r="O284" s="37">
        <f t="shared" si="60"/>
        <v>6.4555433352742027</v>
      </c>
      <c r="P284" s="37"/>
      <c r="Q284" s="37"/>
      <c r="R284" s="37">
        <f t="shared" si="72"/>
        <v>70.875344668997116</v>
      </c>
      <c r="S284" s="37">
        <f t="shared" si="73"/>
        <v>161.28308202219404</v>
      </c>
      <c r="T284" s="37">
        <f t="shared" si="74"/>
        <v>60.380623111271802</v>
      </c>
      <c r="U284" s="37">
        <f t="shared" si="75"/>
        <v>26.600408551870895</v>
      </c>
      <c r="V284" s="37">
        <f t="shared" si="76"/>
        <v>4.1656377290149962</v>
      </c>
      <c r="W284" s="6"/>
    </row>
    <row r="285" spans="1:23" ht="13.5" thickBot="1">
      <c r="A285" s="60"/>
      <c r="B285" s="130" t="s">
        <v>303</v>
      </c>
      <c r="C285" s="36">
        <f>+quantity!H285/население!F285*1000</f>
        <v>784.83839373163562</v>
      </c>
      <c r="D285" s="36">
        <f>+quantity!I285/население!G285*1000</f>
        <v>221.12517127428063</v>
      </c>
      <c r="E285" s="36">
        <f>+quantity!J285/население!H285*1000</f>
        <v>407.74719673802241</v>
      </c>
      <c r="F285" s="36">
        <f>+quantity!K285/население!I285*1000</f>
        <v>415.79878977483224</v>
      </c>
      <c r="G285" s="36">
        <f>+quantity!L285/население!J285*1000</f>
        <v>300.24025736042677</v>
      </c>
      <c r="H285" s="36">
        <f>+quantity!M285/население!K285*1000</f>
        <v>714.69006510048121</v>
      </c>
      <c r="I285" s="36">
        <f>+quantity!N285/население!L285*1000</f>
        <v>323.33598646518249</v>
      </c>
      <c r="J285" s="271">
        <f>+quantity!O285/население!M285*1000</f>
        <v>334.88655462184869</v>
      </c>
      <c r="K285" s="271">
        <f>+quantity!P285/население!N285*1000</f>
        <v>281.91201045420343</v>
      </c>
      <c r="L285" s="37">
        <f t="shared" si="71"/>
        <v>28.174611874287493</v>
      </c>
      <c r="M285" s="37">
        <f t="shared" ref="M285:M303" si="77">+E285/$C285*100</f>
        <v>51.953013511396307</v>
      </c>
      <c r="N285" s="37">
        <f t="shared" ref="N285:N303" si="78">+F285/$C285*100</f>
        <v>52.978905351183514</v>
      </c>
      <c r="O285" s="37">
        <f t="shared" ref="O285:O303" si="79">+G285/$C285*100</f>
        <v>38.255042026281103</v>
      </c>
      <c r="P285" s="37"/>
      <c r="Q285" s="37"/>
      <c r="R285" s="37">
        <f t="shared" si="72"/>
        <v>197.05977278077097</v>
      </c>
      <c r="S285" s="37">
        <f t="shared" si="73"/>
        <v>59.335061440553019</v>
      </c>
      <c r="T285" s="37">
        <f t="shared" si="74"/>
        <v>120.58133886495706</v>
      </c>
      <c r="U285" s="37">
        <f t="shared" si="75"/>
        <v>87.352614821254633</v>
      </c>
      <c r="V285" s="37">
        <f t="shared" si="76"/>
        <v>68.634136569858086</v>
      </c>
      <c r="W285" s="6"/>
    </row>
    <row r="286" spans="1:23" ht="13.5" thickBot="1">
      <c r="A286" s="110"/>
      <c r="B286" s="134" t="s">
        <v>293</v>
      </c>
      <c r="C286" s="111">
        <f>+quantity!H286/население!F286*1000</f>
        <v>268.43123790498782</v>
      </c>
      <c r="D286" s="111">
        <f>+quantity!I286/население!G286*1000</f>
        <v>321.32839911696016</v>
      </c>
      <c r="E286" s="111">
        <f>+quantity!J286/население!H286*1000</f>
        <v>293.24964802734104</v>
      </c>
      <c r="F286" s="111">
        <f>+quantity!K286/население!I286*1000</f>
        <v>343.71856034790511</v>
      </c>
      <c r="G286" s="111">
        <f>+quantity!L286/население!J286*1000</f>
        <v>379.64268152761844</v>
      </c>
      <c r="H286" s="111">
        <f>+quantity!M286/население!K286*1000</f>
        <v>1649.9648794193397</v>
      </c>
      <c r="I286" s="111">
        <f>+quantity!N286/население!L286*1000</f>
        <v>303.99923138655606</v>
      </c>
      <c r="J286" s="454">
        <f>+quantity!O286/население!M286*1000</f>
        <v>377.33064479380272</v>
      </c>
      <c r="K286" s="454">
        <f>+quantity!P286/население!N286*1000</f>
        <v>365.67147360035096</v>
      </c>
      <c r="L286" s="112">
        <f t="shared" si="71"/>
        <v>119.7060378012694</v>
      </c>
      <c r="M286" s="112">
        <f t="shared" si="77"/>
        <v>109.24572352906921</v>
      </c>
      <c r="N286" s="112">
        <f t="shared" si="78"/>
        <v>128.04715391193238</v>
      </c>
      <c r="O286" s="112">
        <f t="shared" si="79"/>
        <v>141.43014221839348</v>
      </c>
      <c r="P286" s="112"/>
      <c r="Q286" s="112"/>
      <c r="R286" s="112">
        <f t="shared" si="72"/>
        <v>67.398586984654258</v>
      </c>
      <c r="S286" s="112">
        <f t="shared" si="73"/>
        <v>86.222840187425419</v>
      </c>
      <c r="T286" s="112">
        <f t="shared" si="74"/>
        <v>86.721467280946811</v>
      </c>
      <c r="U286" s="112">
        <f t="shared" si="75"/>
        <v>72.209721979340102</v>
      </c>
      <c r="V286" s="112">
        <f t="shared" si="76"/>
        <v>86.785322797115612</v>
      </c>
      <c r="W286" s="113"/>
    </row>
    <row r="287" spans="1:23" ht="13.5" thickBot="1">
      <c r="A287" s="56"/>
      <c r="B287" s="131" t="s">
        <v>304</v>
      </c>
      <c r="C287" s="57">
        <f>+quantity!H287/население!F287*1000</f>
        <v>231.99946155001115</v>
      </c>
      <c r="D287" s="57">
        <f>+quantity!I287/население!G287*1000</f>
        <v>267.06402721586778</v>
      </c>
      <c r="E287" s="57">
        <f>+quantity!J287/население!H287*1000</f>
        <v>257.9432161168483</v>
      </c>
      <c r="F287" s="57">
        <f>+quantity!K287/население!I287*1000</f>
        <v>348.44791158784335</v>
      </c>
      <c r="G287" s="57">
        <f>+quantity!L287/население!J287*1000</f>
        <v>388.46602401221458</v>
      </c>
      <c r="H287" s="57">
        <f>+quantity!M287/население!K287*1000</f>
        <v>299.23492681045582</v>
      </c>
      <c r="I287" s="57">
        <f>+quantity!N287/население!L287*1000</f>
        <v>289.28751232261175</v>
      </c>
      <c r="J287" s="451">
        <f>+quantity!O287/население!M287*1000</f>
        <v>358.3966791161269</v>
      </c>
      <c r="K287" s="451">
        <f>+quantity!P287/население!N287*1000</f>
        <v>304.74048910678539</v>
      </c>
      <c r="L287" s="25">
        <f t="shared" si="71"/>
        <v>115.11407200326538</v>
      </c>
      <c r="M287" s="25">
        <f t="shared" si="77"/>
        <v>111.18267878446974</v>
      </c>
      <c r="N287" s="25">
        <f t="shared" si="78"/>
        <v>150.19341392425167</v>
      </c>
      <c r="O287" s="25">
        <f t="shared" si="79"/>
        <v>167.44264034788486</v>
      </c>
      <c r="P287" s="25"/>
      <c r="Q287" s="25"/>
      <c r="R287" s="25">
        <f t="shared" si="72"/>
        <v>58.251178259685076</v>
      </c>
      <c r="S287" s="25">
        <f t="shared" si="73"/>
        <v>71.661947719916313</v>
      </c>
      <c r="T287" s="25">
        <f t="shared" si="74"/>
        <v>76.280446804607479</v>
      </c>
      <c r="U287" s="25">
        <f t="shared" si="75"/>
        <v>73.203282344055125</v>
      </c>
      <c r="V287" s="25">
        <f t="shared" si="76"/>
        <v>88.802315782714544</v>
      </c>
      <c r="W287" s="26"/>
    </row>
    <row r="288" spans="1:23" ht="13.5" thickBot="1">
      <c r="A288" s="35"/>
      <c r="B288" s="130" t="s">
        <v>305</v>
      </c>
      <c r="C288" s="36">
        <f>+quantity!H288/население!F288*1000</f>
        <v>266.17521226880802</v>
      </c>
      <c r="D288" s="36">
        <f>+quantity!I288/население!G288*1000</f>
        <v>272.04559088182361</v>
      </c>
      <c r="E288" s="36">
        <f>+quantity!J288/население!H288*1000</f>
        <v>261.07367305216934</v>
      </c>
      <c r="F288" s="36">
        <f>+quantity!K288/население!I288*1000</f>
        <v>292.69409878616688</v>
      </c>
      <c r="G288" s="36">
        <f>+quantity!L288/население!J288*1000</f>
        <v>370.33323048441838</v>
      </c>
      <c r="H288" s="36">
        <f>+quantity!M288/население!K288*1000</f>
        <v>289.50042998983662</v>
      </c>
      <c r="I288" s="36">
        <f>+quantity!N288/население!L288*1000</f>
        <v>476.10528827037774</v>
      </c>
      <c r="J288" s="271">
        <f>+quantity!O288/население!M288*1000</f>
        <v>436.55153225806447</v>
      </c>
      <c r="K288" s="271">
        <f>+quantity!P288/население!N288*1000</f>
        <v>289.84775143090764</v>
      </c>
      <c r="L288" s="37">
        <f t="shared" si="71"/>
        <v>102.20545653480578</v>
      </c>
      <c r="M288" s="37">
        <f t="shared" si="77"/>
        <v>98.083390570761836</v>
      </c>
      <c r="N288" s="37">
        <f t="shared" si="78"/>
        <v>109.96294369085639</v>
      </c>
      <c r="O288" s="37">
        <f t="shared" si="79"/>
        <v>139.13137415306053</v>
      </c>
      <c r="P288" s="37"/>
      <c r="Q288" s="37"/>
      <c r="R288" s="37">
        <f t="shared" si="72"/>
        <v>66.832136741134192</v>
      </c>
      <c r="S288" s="37">
        <f t="shared" si="73"/>
        <v>72.99866295900992</v>
      </c>
      <c r="T288" s="37">
        <f t="shared" si="74"/>
        <v>77.206203478203022</v>
      </c>
      <c r="U288" s="37">
        <f t="shared" si="75"/>
        <v>61.490306129962335</v>
      </c>
      <c r="V288" s="37">
        <f t="shared" si="76"/>
        <v>84.657206668030454</v>
      </c>
      <c r="W288" s="6"/>
    </row>
    <row r="289" spans="1:23" ht="13.5" thickBot="1">
      <c r="A289" s="60"/>
      <c r="B289" s="130" t="s">
        <v>306</v>
      </c>
      <c r="C289" s="36">
        <f>+quantity!H289/население!F289*1000</f>
        <v>87.27272727272728</v>
      </c>
      <c r="D289" s="36">
        <f>+quantity!I289/население!G289*1000</f>
        <v>267.65119549929676</v>
      </c>
      <c r="E289" s="36">
        <f>+quantity!J289/население!H289*1000</f>
        <v>280.64971751412435</v>
      </c>
      <c r="F289" s="36">
        <f>+quantity!K289/население!I289*1000</f>
        <v>166.21832082684412</v>
      </c>
      <c r="G289" s="36">
        <f>+quantity!L289/население!J289*1000</f>
        <v>149.56053303090445</v>
      </c>
      <c r="H289" s="36">
        <f>+quantity!M289/население!K289*1000</f>
        <v>14.172335600907029</v>
      </c>
      <c r="I289" s="36">
        <f>+quantity!N289/население!L289*1000</f>
        <v>130.60417843026539</v>
      </c>
      <c r="J289" s="271">
        <f>+quantity!O289/население!M289*1000</f>
        <v>142.51151752059192</v>
      </c>
      <c r="K289" s="271">
        <f>+quantity!P289/население!N289*1000</f>
        <v>143.56589467879789</v>
      </c>
      <c r="L289" s="37">
        <f t="shared" si="71"/>
        <v>306.68366150961089</v>
      </c>
      <c r="M289" s="37">
        <f t="shared" si="77"/>
        <v>321.5778013182674</v>
      </c>
      <c r="N289" s="37">
        <f t="shared" si="78"/>
        <v>190.45849261409219</v>
      </c>
      <c r="O289" s="37">
        <f t="shared" si="79"/>
        <v>171.37144409791134</v>
      </c>
      <c r="P289" s="37"/>
      <c r="Q289" s="37"/>
      <c r="R289" s="37">
        <f t="shared" si="72"/>
        <v>21.912719795156228</v>
      </c>
      <c r="S289" s="37">
        <f t="shared" si="73"/>
        <v>71.819504030545403</v>
      </c>
      <c r="T289" s="37">
        <f t="shared" si="74"/>
        <v>82.995343587041319</v>
      </c>
      <c r="U289" s="37">
        <f t="shared" si="75"/>
        <v>34.919786474813577</v>
      </c>
      <c r="V289" s="37">
        <f t="shared" si="76"/>
        <v>34.189146184954083</v>
      </c>
      <c r="W289" s="6"/>
    </row>
    <row r="290" spans="1:23" ht="13.5" thickBot="1">
      <c r="A290" s="35"/>
      <c r="B290" s="130" t="s">
        <v>307</v>
      </c>
      <c r="C290" s="36">
        <f>+quantity!H290/население!F290*1000</f>
        <v>138.01057184046132</v>
      </c>
      <c r="D290" s="36">
        <f>+quantity!I290/население!G290*1000</f>
        <v>159.6452328159645</v>
      </c>
      <c r="E290" s="36">
        <f>+quantity!J290/население!H290*1000</f>
        <v>164.30924239488471</v>
      </c>
      <c r="F290" s="36">
        <f>+quantity!K290/население!I290*1000</f>
        <v>199.04613587697099</v>
      </c>
      <c r="G290" s="36">
        <f>+quantity!L290/население!J290*1000</f>
        <v>77.93224985314275</v>
      </c>
      <c r="H290" s="36">
        <f>+quantity!M290/население!K290*1000</f>
        <v>83.454633672974282</v>
      </c>
      <c r="I290" s="36">
        <f>+quantity!N290/население!L290*1000</f>
        <v>134.15719514544404</v>
      </c>
      <c r="J290" s="271">
        <f>+quantity!O290/население!M290*1000</f>
        <v>105.54848660111819</v>
      </c>
      <c r="K290" s="271">
        <f>+quantity!P290/население!N290*1000</f>
        <v>115.20331470418192</v>
      </c>
      <c r="L290" s="37">
        <f t="shared" si="71"/>
        <v>115.67608965530019</v>
      </c>
      <c r="M290" s="37">
        <f t="shared" si="77"/>
        <v>119.05554784949688</v>
      </c>
      <c r="N290" s="37">
        <f t="shared" si="78"/>
        <v>144.22528160166317</v>
      </c>
      <c r="O290" s="37">
        <f t="shared" si="79"/>
        <v>56.468318922141378</v>
      </c>
      <c r="P290" s="37"/>
      <c r="Q290" s="37"/>
      <c r="R290" s="37">
        <f t="shared" si="72"/>
        <v>34.652142588127482</v>
      </c>
      <c r="S290" s="37">
        <f t="shared" si="73"/>
        <v>42.837998239815995</v>
      </c>
      <c r="T290" s="37">
        <f t="shared" si="74"/>
        <v>48.590471238951459</v>
      </c>
      <c r="U290" s="37">
        <f t="shared" si="75"/>
        <v>41.816380582386643</v>
      </c>
      <c r="V290" s="37">
        <f t="shared" si="76"/>
        <v>17.815108229126849</v>
      </c>
      <c r="W290" s="6"/>
    </row>
    <row r="291" spans="1:23" ht="13.5" thickBot="1">
      <c r="A291" s="35"/>
      <c r="B291" s="130" t="s">
        <v>308</v>
      </c>
      <c r="C291" s="36">
        <f>+quantity!H291/население!F291*1000</f>
        <v>190.79108498652951</v>
      </c>
      <c r="D291" s="36">
        <f>+quantity!I291/население!G291*1000</f>
        <v>273.29038652130822</v>
      </c>
      <c r="E291" s="36">
        <f>+quantity!J291/население!H291*1000</f>
        <v>263.37008392298833</v>
      </c>
      <c r="F291" s="36">
        <f>+quantity!K291/население!I291*1000</f>
        <v>88.905216752387958</v>
      </c>
      <c r="G291" s="36">
        <f>+quantity!L291/население!J291*1000</f>
        <v>92.302727126028728</v>
      </c>
      <c r="H291" s="36">
        <f>+quantity!M291/население!K291*1000</f>
        <v>121.30177514792899</v>
      </c>
      <c r="I291" s="36">
        <f>+quantity!N291/население!L291*1000</f>
        <v>94.209226356465635</v>
      </c>
      <c r="J291" s="271">
        <f>+quantity!O291/население!M291*1000</f>
        <v>107.67531235173178</v>
      </c>
      <c r="K291" s="271">
        <f>+quantity!P291/население!N291*1000</f>
        <v>93.806279852791477</v>
      </c>
      <c r="L291" s="37">
        <f t="shared" si="71"/>
        <v>143.2406480316433</v>
      </c>
      <c r="M291" s="37">
        <f t="shared" si="77"/>
        <v>138.0410850651555</v>
      </c>
      <c r="N291" s="37">
        <f t="shared" si="78"/>
        <v>46.598202824133509</v>
      </c>
      <c r="O291" s="37">
        <f t="shared" si="79"/>
        <v>48.37895184282096</v>
      </c>
      <c r="P291" s="37"/>
      <c r="Q291" s="37"/>
      <c r="R291" s="37">
        <f t="shared" si="72"/>
        <v>47.904445241625268</v>
      </c>
      <c r="S291" s="37">
        <f t="shared" si="73"/>
        <v>73.332682036639653</v>
      </c>
      <c r="T291" s="37">
        <f t="shared" si="74"/>
        <v>77.885311267545603</v>
      </c>
      <c r="U291" s="37">
        <f t="shared" si="75"/>
        <v>18.677551127017665</v>
      </c>
      <c r="V291" s="37">
        <f t="shared" si="76"/>
        <v>21.100161700611441</v>
      </c>
      <c r="W291" s="6"/>
    </row>
    <row r="292" spans="1:23" ht="13.5" thickBot="1">
      <c r="A292" s="35"/>
      <c r="B292" s="130" t="s">
        <v>309</v>
      </c>
      <c r="C292" s="36">
        <f>+quantity!H292/население!F292*1000</f>
        <v>200.66051702539576</v>
      </c>
      <c r="D292" s="36">
        <f>+quantity!I292/население!G292*1000</f>
        <v>272.67026213470461</v>
      </c>
      <c r="E292" s="36">
        <f>+quantity!J292/население!H292*1000</f>
        <v>261.72465960665659</v>
      </c>
      <c r="F292" s="36">
        <f>+quantity!K292/население!I292*1000</f>
        <v>331.25635808748729</v>
      </c>
      <c r="G292" s="36">
        <f>+quantity!L292/население!J292*1000</f>
        <v>1085.7915754218729</v>
      </c>
      <c r="H292" s="36">
        <f>+quantity!M292/население!K292*1000</f>
        <v>358.01506884905172</v>
      </c>
      <c r="I292" s="36">
        <f>+quantity!N292/население!L292*1000</f>
        <v>350.50980132450331</v>
      </c>
      <c r="J292" s="271">
        <f>+quantity!O292/население!M292*1000</f>
        <v>314.43291616202396</v>
      </c>
      <c r="K292" s="271">
        <f>+quantity!P292/население!N292*1000</f>
        <v>450.27035562268298</v>
      </c>
      <c r="L292" s="37">
        <f t="shared" si="71"/>
        <v>135.88635481298758</v>
      </c>
      <c r="M292" s="37">
        <f t="shared" si="77"/>
        <v>130.43156844529236</v>
      </c>
      <c r="N292" s="37">
        <f t="shared" si="78"/>
        <v>165.08297845438284</v>
      </c>
      <c r="O292" s="37">
        <f t="shared" si="79"/>
        <v>541.10873006693896</v>
      </c>
      <c r="P292" s="37"/>
      <c r="Q292" s="37"/>
      <c r="R292" s="37">
        <f t="shared" si="72"/>
        <v>50.38249429043271</v>
      </c>
      <c r="S292" s="37">
        <f t="shared" si="73"/>
        <v>73.166282533734247</v>
      </c>
      <c r="T292" s="37">
        <f t="shared" si="74"/>
        <v>77.398716954570574</v>
      </c>
      <c r="U292" s="37">
        <f t="shared" si="75"/>
        <v>69.59161442191224</v>
      </c>
      <c r="V292" s="37">
        <f t="shared" si="76"/>
        <v>248.20911069379008</v>
      </c>
      <c r="W292" s="6"/>
    </row>
    <row r="293" spans="1:23" ht="13.5" thickBot="1">
      <c r="A293" s="60"/>
      <c r="B293" s="130" t="s">
        <v>310</v>
      </c>
      <c r="C293" s="36">
        <f>+quantity!H293/население!F293*1000</f>
        <v>89.10891089108911</v>
      </c>
      <c r="D293" s="36">
        <f>+quantity!I293/население!G293*1000</f>
        <v>311.77337481578513</v>
      </c>
      <c r="E293" s="36">
        <f>+quantity!J293/население!H293*1000</f>
        <v>292.13666830145496</v>
      </c>
      <c r="F293" s="36">
        <f>+quantity!K293/население!I293*1000</f>
        <v>106.42833715972449</v>
      </c>
      <c r="G293" s="36">
        <f>+quantity!L293/население!J293*1000</f>
        <v>105.92872392839547</v>
      </c>
      <c r="H293" s="36">
        <f>+quantity!M293/население!K293*1000</f>
        <v>100.04912395611592</v>
      </c>
      <c r="I293" s="36">
        <f>+quantity!N293/население!L293*1000</f>
        <v>96.295028524857372</v>
      </c>
      <c r="J293" s="271">
        <f>+quantity!O293/население!M293*1000</f>
        <v>84.20986460348162</v>
      </c>
      <c r="K293" s="271">
        <f>+quantity!P293/население!N293*1000</f>
        <v>89.910198845413717</v>
      </c>
      <c r="L293" s="37">
        <f t="shared" si="71"/>
        <v>349.87900951549216</v>
      </c>
      <c r="M293" s="37">
        <f t="shared" si="77"/>
        <v>327.84226109385497</v>
      </c>
      <c r="N293" s="37">
        <f t="shared" si="78"/>
        <v>119.43624503480193</v>
      </c>
      <c r="O293" s="37">
        <f t="shared" si="79"/>
        <v>118.87556796408825</v>
      </c>
      <c r="P293" s="37"/>
      <c r="Q293" s="37"/>
      <c r="R293" s="37">
        <f t="shared" si="72"/>
        <v>22.373754741341443</v>
      </c>
      <c r="S293" s="37">
        <f t="shared" si="73"/>
        <v>83.658916999897556</v>
      </c>
      <c r="T293" s="37">
        <f t="shared" si="74"/>
        <v>86.39233053506473</v>
      </c>
      <c r="U293" s="37">
        <f t="shared" si="75"/>
        <v>22.358875904892685</v>
      </c>
      <c r="V293" s="37">
        <f t="shared" si="76"/>
        <v>24.215028886164802</v>
      </c>
      <c r="W293" s="6"/>
    </row>
    <row r="294" spans="1:23" ht="13.5" thickBot="1">
      <c r="A294" s="35"/>
      <c r="B294" s="130" t="s">
        <v>311</v>
      </c>
      <c r="C294" s="36">
        <f>+quantity!H294/население!F294*1000</f>
        <v>266.2065967505298</v>
      </c>
      <c r="D294" s="36">
        <f>+quantity!I294/население!G294*1000</f>
        <v>272.40356083086056</v>
      </c>
      <c r="E294" s="36">
        <f>+quantity!J294/население!H294*1000</f>
        <v>261.44376718059044</v>
      </c>
      <c r="F294" s="36">
        <f>+quantity!K294/население!I294*1000</f>
        <v>399.4962820820341</v>
      </c>
      <c r="G294" s="36">
        <f>+quantity!L294/население!J294*1000</f>
        <v>804.99248120300751</v>
      </c>
      <c r="H294" s="36">
        <f>+quantity!M294/население!K294*1000</f>
        <v>347.95763993948566</v>
      </c>
      <c r="I294" s="36">
        <f>+quantity!N294/население!L294*1000</f>
        <v>319.98591892715632</v>
      </c>
      <c r="J294" s="271">
        <f>+quantity!O294/население!M294*1000</f>
        <v>340.02645372140347</v>
      </c>
      <c r="K294" s="271">
        <f>+quantity!P294/население!N294*1000</f>
        <v>322.17587596899227</v>
      </c>
      <c r="L294" s="37">
        <f t="shared" si="71"/>
        <v>102.3278777295433</v>
      </c>
      <c r="M294" s="37">
        <f t="shared" si="77"/>
        <v>98.210852162163832</v>
      </c>
      <c r="N294" s="37">
        <f t="shared" si="78"/>
        <v>150.07001590438199</v>
      </c>
      <c r="O294" s="37">
        <f t="shared" si="79"/>
        <v>302.39388919328326</v>
      </c>
      <c r="P294" s="37"/>
      <c r="Q294" s="37"/>
      <c r="R294" s="37">
        <f t="shared" si="72"/>
        <v>66.840016858730806</v>
      </c>
      <c r="S294" s="37">
        <f t="shared" si="73"/>
        <v>73.094717916469435</v>
      </c>
      <c r="T294" s="37">
        <f t="shared" si="74"/>
        <v>77.315649835818945</v>
      </c>
      <c r="U294" s="37">
        <f t="shared" si="75"/>
        <v>83.927721074255729</v>
      </c>
      <c r="V294" s="37">
        <f t="shared" si="76"/>
        <v>184.01917310599256</v>
      </c>
      <c r="W294" s="6"/>
    </row>
    <row r="295" spans="1:23" ht="13.5" thickBot="1">
      <c r="A295" s="35"/>
      <c r="B295" s="130" t="s">
        <v>312</v>
      </c>
      <c r="C295" s="36">
        <f>+quantity!H295/население!F295*1000</f>
        <v>120.32231630701993</v>
      </c>
      <c r="D295" s="36">
        <f>+quantity!I295/население!G295*1000</f>
        <v>270.83960276858261</v>
      </c>
      <c r="E295" s="36">
        <f>+quantity!J295/население!H295*1000</f>
        <v>260.51062528665341</v>
      </c>
      <c r="F295" s="36">
        <f>+quantity!K295/население!I295*1000</f>
        <v>258.54037267080741</v>
      </c>
      <c r="G295" s="36">
        <f>+quantity!L295/население!J295*1000</f>
        <v>254.6369066331342</v>
      </c>
      <c r="H295" s="36">
        <f>+quantity!M295/население!K295*1000</f>
        <v>241.16523400191022</v>
      </c>
      <c r="I295" s="36">
        <f>+quantity!N295/население!L295*1000</f>
        <v>234.05399288716455</v>
      </c>
      <c r="J295" s="271">
        <f>+quantity!O295/население!M295*1000</f>
        <v>239.08237986270021</v>
      </c>
      <c r="K295" s="271">
        <f>+quantity!P295/население!N295*1000</f>
        <v>225.69432530517983</v>
      </c>
      <c r="L295" s="37">
        <f t="shared" si="71"/>
        <v>225.0950705416075</v>
      </c>
      <c r="M295" s="37">
        <f t="shared" si="77"/>
        <v>216.51064680463978</v>
      </c>
      <c r="N295" s="37">
        <f t="shared" si="78"/>
        <v>214.87316784286628</v>
      </c>
      <c r="O295" s="37">
        <f t="shared" si="79"/>
        <v>211.62899323130634</v>
      </c>
      <c r="P295" s="37"/>
      <c r="Q295" s="37"/>
      <c r="R295" s="37">
        <f t="shared" si="72"/>
        <v>30.210917943477845</v>
      </c>
      <c r="S295" s="37">
        <f t="shared" si="73"/>
        <v>72.67505720041008</v>
      </c>
      <c r="T295" s="37">
        <f t="shared" si="74"/>
        <v>77.03969576471296</v>
      </c>
      <c r="U295" s="37">
        <f t="shared" si="75"/>
        <v>54.315159507526921</v>
      </c>
      <c r="V295" s="37">
        <f t="shared" si="76"/>
        <v>58.209330018674123</v>
      </c>
      <c r="W295" s="6"/>
    </row>
    <row r="296" spans="1:23" ht="13.5" thickBot="1">
      <c r="A296" s="35"/>
      <c r="B296" s="130" t="s">
        <v>313</v>
      </c>
      <c r="C296" s="36">
        <f>+quantity!H296/население!F296*1000</f>
        <v>266.07818411097099</v>
      </c>
      <c r="D296" s="36">
        <f>+quantity!I296/население!G296*1000</f>
        <v>273.00465713826884</v>
      </c>
      <c r="E296" s="36">
        <f>+quantity!J296/население!H296*1000</f>
        <v>262.72683475188694</v>
      </c>
      <c r="F296" s="36">
        <f>+quantity!K296/население!I296*1000</f>
        <v>278.75680871515539</v>
      </c>
      <c r="G296" s="36">
        <f>+quantity!L296/население!J296*1000</f>
        <v>247.59349850086792</v>
      </c>
      <c r="H296" s="36">
        <f>+quantity!M296/население!K296*1000</f>
        <v>237.77846534653466</v>
      </c>
      <c r="I296" s="36">
        <f>+quantity!N296/население!L296*1000</f>
        <v>468.27117863720076</v>
      </c>
      <c r="J296" s="271">
        <f>+quantity!O296/население!M296*1000</f>
        <v>252.12548784148902</v>
      </c>
      <c r="K296" s="271">
        <f>+quantity!P296/население!N296*1000</f>
        <v>230.96747486694264</v>
      </c>
      <c r="L296" s="37">
        <f t="shared" si="71"/>
        <v>102.60317209035412</v>
      </c>
      <c r="M296" s="37">
        <f t="shared" si="77"/>
        <v>98.740464435187832</v>
      </c>
      <c r="N296" s="37">
        <f t="shared" si="78"/>
        <v>104.76499967351573</v>
      </c>
      <c r="O296" s="37">
        <f t="shared" si="79"/>
        <v>93.05291199582382</v>
      </c>
      <c r="P296" s="37"/>
      <c r="Q296" s="37"/>
      <c r="R296" s="37">
        <f t="shared" si="72"/>
        <v>66.807774596150708</v>
      </c>
      <c r="S296" s="37">
        <f t="shared" si="73"/>
        <v>73.256011568052486</v>
      </c>
      <c r="T296" s="37">
        <f t="shared" si="74"/>
        <v>77.695085934555735</v>
      </c>
      <c r="U296" s="37">
        <f t="shared" si="75"/>
        <v>58.562306431155001</v>
      </c>
      <c r="V296" s="37">
        <f t="shared" si="76"/>
        <v>56.599225364763939</v>
      </c>
      <c r="W296" s="6"/>
    </row>
    <row r="297" spans="1:23" ht="13.5" thickBot="1">
      <c r="A297" s="35"/>
      <c r="B297" s="130" t="s">
        <v>304</v>
      </c>
      <c r="C297" s="36">
        <f>+quantity!H297/население!F297*1000</f>
        <v>262.7751650001976</v>
      </c>
      <c r="D297" s="36">
        <f>+quantity!I297/население!G297*1000</f>
        <v>272.39752190800243</v>
      </c>
      <c r="E297" s="36">
        <f>+quantity!J297/население!H297*1000</f>
        <v>261.75384979607645</v>
      </c>
      <c r="F297" s="36">
        <f>+quantity!K297/население!I297*1000</f>
        <v>440.46434135364376</v>
      </c>
      <c r="G297" s="36">
        <f>+quantity!L297/население!J297*1000</f>
        <v>387.25720081578345</v>
      </c>
      <c r="H297" s="36">
        <f>+quantity!M297/население!K297*1000</f>
        <v>369.82702475963396</v>
      </c>
      <c r="I297" s="36">
        <f>+quantity!N297/население!L297*1000</f>
        <v>314.28930768194675</v>
      </c>
      <c r="J297" s="271">
        <f>+quantity!O297/население!M297*1000</f>
        <v>473.8886736333489</v>
      </c>
      <c r="K297" s="271">
        <f>+quantity!P297/население!N297*1000</f>
        <v>384.84155091000775</v>
      </c>
      <c r="L297" s="37">
        <f t="shared" si="71"/>
        <v>103.66182127896204</v>
      </c>
      <c r="M297" s="37">
        <f t="shared" si="77"/>
        <v>99.611334958491838</v>
      </c>
      <c r="N297" s="37">
        <f t="shared" si="78"/>
        <v>167.62023205401186</v>
      </c>
      <c r="O297" s="37">
        <f t="shared" si="79"/>
        <v>147.3720702698416</v>
      </c>
      <c r="P297" s="37"/>
      <c r="Q297" s="37"/>
      <c r="R297" s="37">
        <f t="shared" si="72"/>
        <v>65.978441830758356</v>
      </c>
      <c r="S297" s="37">
        <f t="shared" si="73"/>
        <v>73.093097477435933</v>
      </c>
      <c r="T297" s="37">
        <f t="shared" si="74"/>
        <v>77.407349244749696</v>
      </c>
      <c r="U297" s="37">
        <f t="shared" si="75"/>
        <v>92.5344491108265</v>
      </c>
      <c r="V297" s="37">
        <f t="shared" si="76"/>
        <v>88.525981965650601</v>
      </c>
      <c r="W297" s="6"/>
    </row>
    <row r="298" spans="1:23" ht="13.5" thickBot="1">
      <c r="A298" s="56"/>
      <c r="B298" s="131" t="s">
        <v>314</v>
      </c>
      <c r="C298" s="57">
        <f>+quantity!H298/население!F298*1000</f>
        <v>295.57106497181326</v>
      </c>
      <c r="D298" s="57">
        <f>+quantity!I298/население!G298*1000</f>
        <v>278.88290877954802</v>
      </c>
      <c r="E298" s="57">
        <f>+quantity!J298/население!H298*1000</f>
        <v>261.87255030807171</v>
      </c>
      <c r="F298" s="57">
        <f>+quantity!K298/население!I298*1000</f>
        <v>335.20439673840815</v>
      </c>
      <c r="G298" s="57">
        <f>+quantity!L298/население!J298*1000</f>
        <v>313.44404903123763</v>
      </c>
      <c r="H298" s="57">
        <f>+quantity!M298/население!K298*1000</f>
        <v>299.19133145792762</v>
      </c>
      <c r="I298" s="57">
        <f>+quantity!N298/население!L298*1000</f>
        <v>281.35244855899771</v>
      </c>
      <c r="J298" s="451">
        <f>+quantity!O298/население!M298*1000</f>
        <v>342.65732547522202</v>
      </c>
      <c r="K298" s="451">
        <f>+quantity!P298/население!N298*1000</f>
        <v>317.1442340849643</v>
      </c>
      <c r="L298" s="25">
        <f t="shared" si="71"/>
        <v>94.353927643811588</v>
      </c>
      <c r="M298" s="25">
        <f t="shared" si="77"/>
        <v>88.598845199223021</v>
      </c>
      <c r="N298" s="25">
        <f t="shared" si="78"/>
        <v>113.40907025874623</v>
      </c>
      <c r="O298" s="25">
        <f t="shared" si="79"/>
        <v>106.04693293003116</v>
      </c>
      <c r="P298" s="25"/>
      <c r="Q298" s="25"/>
      <c r="R298" s="25">
        <f t="shared" si="72"/>
        <v>74.212942905329029</v>
      </c>
      <c r="S298" s="25">
        <f t="shared" si="73"/>
        <v>74.833337298490051</v>
      </c>
      <c r="T298" s="25">
        <f t="shared" si="74"/>
        <v>77.442452040734196</v>
      </c>
      <c r="U298" s="25">
        <f t="shared" si="75"/>
        <v>70.421033621905764</v>
      </c>
      <c r="V298" s="25">
        <f t="shared" si="76"/>
        <v>71.652488767999486</v>
      </c>
      <c r="W298" s="26"/>
    </row>
    <row r="299" spans="1:23" ht="13.5" thickBot="1">
      <c r="A299" s="35"/>
      <c r="B299" s="130" t="s">
        <v>315</v>
      </c>
      <c r="C299" s="36">
        <f>+quantity!H299/население!F299*1000</f>
        <v>73.187259995482265</v>
      </c>
      <c r="D299" s="36">
        <f>+quantity!I299/население!G299*1000</f>
        <v>65.821550463188686</v>
      </c>
      <c r="E299" s="36">
        <f>+quantity!J299/население!H299*1000</f>
        <v>86.428925210500239</v>
      </c>
      <c r="F299" s="36">
        <f>+quantity!K299/население!I299*1000</f>
        <v>180.71985904857792</v>
      </c>
      <c r="G299" s="36">
        <f>+quantity!L299/население!J299*1000</f>
        <v>98.406988694758468</v>
      </c>
      <c r="H299" s="36">
        <f>+quantity!M299/население!K299*1000</f>
        <v>90.144546649145852</v>
      </c>
      <c r="I299" s="36">
        <f>+quantity!N299/население!L299*1000</f>
        <v>92.564033432191962</v>
      </c>
      <c r="J299" s="271">
        <f>+quantity!O299/население!M299*1000</f>
        <v>94.921161825726145</v>
      </c>
      <c r="K299" s="271">
        <f>+quantity!P299/население!N299*1000</f>
        <v>92.30207748455922</v>
      </c>
      <c r="L299" s="37">
        <f t="shared" si="71"/>
        <v>89.93580367300504</v>
      </c>
      <c r="M299" s="37">
        <f t="shared" si="77"/>
        <v>118.09285552681624</v>
      </c>
      <c r="N299" s="37">
        <f t="shared" si="78"/>
        <v>246.9280296321156</v>
      </c>
      <c r="O299" s="37">
        <f t="shared" si="79"/>
        <v>134.45917868879496</v>
      </c>
      <c r="P299" s="37"/>
      <c r="Q299" s="37"/>
      <c r="R299" s="37">
        <f t="shared" si="72"/>
        <v>18.376094926477862</v>
      </c>
      <c r="S299" s="37">
        <f t="shared" si="73"/>
        <v>17.662058635565288</v>
      </c>
      <c r="T299" s="37">
        <f t="shared" si="74"/>
        <v>25.559257309222684</v>
      </c>
      <c r="U299" s="37">
        <f t="shared" si="75"/>
        <v>37.966325603233827</v>
      </c>
      <c r="V299" s="37">
        <f t="shared" si="76"/>
        <v>22.495579909514014</v>
      </c>
      <c r="W299" s="6"/>
    </row>
    <row r="300" spans="1:23" ht="13.5" thickBot="1">
      <c r="A300" s="35"/>
      <c r="B300" s="130" t="s">
        <v>316</v>
      </c>
      <c r="C300" s="36">
        <f>+quantity!H300/население!F300*1000</f>
        <v>213.97485493230172</v>
      </c>
      <c r="D300" s="36">
        <f>+quantity!I300/население!G300*1000</f>
        <v>92.961240310077514</v>
      </c>
      <c r="E300" s="36">
        <f>+quantity!J300/население!H300*1000</f>
        <v>86.425965530255368</v>
      </c>
      <c r="F300" s="36">
        <f>+quantity!K300/население!I300*1000</f>
        <v>84.909276769741894</v>
      </c>
      <c r="G300" s="36">
        <f>+quantity!L300/население!J300*1000</f>
        <v>98.779854620976124</v>
      </c>
      <c r="H300" s="36">
        <f>+quantity!M300/население!K300*1000</f>
        <v>133.22314049586777</v>
      </c>
      <c r="I300" s="36">
        <f>+quantity!N300/население!L300*1000</f>
        <v>117.50339581635424</v>
      </c>
      <c r="J300" s="271">
        <f>+quantity!O300/население!M300*1000</f>
        <v>121.00250278086763</v>
      </c>
      <c r="K300" s="271">
        <f>+quantity!P300/население!N300*1000</f>
        <v>121.25895742588169</v>
      </c>
      <c r="L300" s="37">
        <f t="shared" si="71"/>
        <v>43.444936714404591</v>
      </c>
      <c r="M300" s="37">
        <f t="shared" si="77"/>
        <v>40.390711122388275</v>
      </c>
      <c r="N300" s="37">
        <f t="shared" si="78"/>
        <v>39.681894770582204</v>
      </c>
      <c r="O300" s="37">
        <f t="shared" si="79"/>
        <v>46.16423488275224</v>
      </c>
      <c r="P300" s="37"/>
      <c r="Q300" s="37"/>
      <c r="R300" s="37">
        <f t="shared" si="72"/>
        <v>53.725501492445872</v>
      </c>
      <c r="S300" s="37">
        <f t="shared" si="73"/>
        <v>24.944518408294027</v>
      </c>
      <c r="T300" s="37">
        <f t="shared" si="74"/>
        <v>25.558382055611151</v>
      </c>
      <c r="U300" s="37">
        <f t="shared" si="75"/>
        <v>17.838068630346722</v>
      </c>
      <c r="V300" s="37">
        <f t="shared" si="76"/>
        <v>22.58081608379409</v>
      </c>
      <c r="W300" s="6"/>
    </row>
    <row r="301" spans="1:23" ht="13.5" thickBot="1">
      <c r="A301" s="35"/>
      <c r="B301" s="130" t="s">
        <v>317</v>
      </c>
      <c r="C301" s="36">
        <f>+quantity!H301/население!F301*1000</f>
        <v>311.27541589648797</v>
      </c>
      <c r="D301" s="36">
        <f>+quantity!I301/население!G301*1000</f>
        <v>365.62598054596799</v>
      </c>
      <c r="E301" s="36">
        <f>+quantity!J301/население!H301*1000</f>
        <v>324.56835102170123</v>
      </c>
      <c r="F301" s="36">
        <f>+quantity!K301/население!I301*1000</f>
        <v>401.98590647021143</v>
      </c>
      <c r="G301" s="36">
        <f>+quantity!L301/население!J301*1000</f>
        <v>312.8794624787501</v>
      </c>
      <c r="H301" s="36">
        <f>+quantity!M301/население!K301*1000</f>
        <v>257.20366732154554</v>
      </c>
      <c r="I301" s="36">
        <f>+quantity!N301/население!L301*1000</f>
        <v>229.41010487764274</v>
      </c>
      <c r="J301" s="271">
        <f>+quantity!O301/население!M301*1000</f>
        <v>264.28285568933359</v>
      </c>
      <c r="K301" s="271">
        <f>+quantity!P301/население!N301*1000</f>
        <v>262.64242581090406</v>
      </c>
      <c r="L301" s="37">
        <f t="shared" si="71"/>
        <v>117.46060301387689</v>
      </c>
      <c r="M301" s="37">
        <f t="shared" si="77"/>
        <v>104.27047381397885</v>
      </c>
      <c r="N301" s="37">
        <f t="shared" si="78"/>
        <v>129.14155308811425</v>
      </c>
      <c r="O301" s="37">
        <f t="shared" si="79"/>
        <v>100.51531425237756</v>
      </c>
      <c r="P301" s="37"/>
      <c r="Q301" s="37"/>
      <c r="R301" s="37">
        <f t="shared" si="72"/>
        <v>78.1560423377761</v>
      </c>
      <c r="S301" s="37">
        <f t="shared" si="73"/>
        <v>98.109319237329004</v>
      </c>
      <c r="T301" s="37">
        <f t="shared" si="74"/>
        <v>95.983213698299281</v>
      </c>
      <c r="U301" s="37">
        <f t="shared" si="75"/>
        <v>84.45075097616531</v>
      </c>
      <c r="V301" s="37">
        <f t="shared" si="76"/>
        <v>71.523425760627973</v>
      </c>
      <c r="W301" s="6"/>
    </row>
    <row r="302" spans="1:23" ht="13.5" thickBot="1">
      <c r="A302" s="35"/>
      <c r="B302" s="130" t="s">
        <v>318</v>
      </c>
      <c r="C302" s="36">
        <f>+quantity!H302/население!F302*1000</f>
        <v>297.55034967707417</v>
      </c>
      <c r="D302" s="36">
        <f>+quantity!I302/население!G302*1000</f>
        <v>208.7656678011123</v>
      </c>
      <c r="E302" s="36">
        <f>+quantity!J302/население!H302*1000</f>
        <v>203.21440592393134</v>
      </c>
      <c r="F302" s="36">
        <f>+quantity!K302/население!I302*1000</f>
        <v>168.95251157208986</v>
      </c>
      <c r="G302" s="36">
        <f>+quantity!L302/население!J302*1000</f>
        <v>141.30008283559314</v>
      </c>
      <c r="H302" s="36">
        <f>+quantity!M302/население!K302*1000</f>
        <v>64.658016274466689</v>
      </c>
      <c r="I302" s="36">
        <f>+quantity!N302/население!L302*1000</f>
        <v>174.0455422443577</v>
      </c>
      <c r="J302" s="271">
        <f>+quantity!O302/население!M302*1000</f>
        <v>257.11996701937613</v>
      </c>
      <c r="K302" s="271">
        <f>+quantity!P302/население!N302*1000</f>
        <v>251.60517844646608</v>
      </c>
      <c r="L302" s="37">
        <f t="shared" si="71"/>
        <v>70.161459406007012</v>
      </c>
      <c r="M302" s="37">
        <f t="shared" si="77"/>
        <v>68.295804775385463</v>
      </c>
      <c r="N302" s="37">
        <f t="shared" si="78"/>
        <v>56.78115040209191</v>
      </c>
      <c r="O302" s="37">
        <f t="shared" si="79"/>
        <v>47.48778920574064</v>
      </c>
      <c r="P302" s="37"/>
      <c r="Q302" s="37"/>
      <c r="R302" s="37">
        <f t="shared" si="72"/>
        <v>74.709908137155509</v>
      </c>
      <c r="S302" s="37">
        <f t="shared" si="73"/>
        <v>56.018605454429519</v>
      </c>
      <c r="T302" s="37">
        <f t="shared" si="74"/>
        <v>60.095729263095919</v>
      </c>
      <c r="U302" s="37">
        <f t="shared" si="75"/>
        <v>35.494195821090486</v>
      </c>
      <c r="V302" s="37">
        <f t="shared" si="76"/>
        <v>32.30082890259542</v>
      </c>
      <c r="W302" s="6"/>
    </row>
    <row r="303" spans="1:23" ht="13.5" thickBot="1">
      <c r="A303" s="35"/>
      <c r="B303" s="130" t="s">
        <v>314</v>
      </c>
      <c r="C303" s="36">
        <f>+quantity!H303/население!F303*1000</f>
        <v>322.64772816448243</v>
      </c>
      <c r="D303" s="36">
        <f>+quantity!I303/население!G303*1000</f>
        <v>339.30969010646231</v>
      </c>
      <c r="E303" s="36">
        <f>+quantity!J303/население!H303*1000</f>
        <v>318.02308861591553</v>
      </c>
      <c r="F303" s="36">
        <f>+quantity!K303/население!I303*1000</f>
        <v>439.75271844124302</v>
      </c>
      <c r="G303" s="36">
        <f>+quantity!L303/население!J303*1000</f>
        <v>426.16198163094907</v>
      </c>
      <c r="H303" s="36">
        <f>+quantity!M303/население!K303*1000</f>
        <v>428.27923772445797</v>
      </c>
      <c r="I303" s="36">
        <f>+quantity!N303/население!L303*1000</f>
        <v>369.47637398981908</v>
      </c>
      <c r="J303" s="271">
        <f>+quantity!O303/население!M303*1000</f>
        <v>442.52607268396127</v>
      </c>
      <c r="K303" s="271">
        <f>+quantity!P303/население!N303*1000</f>
        <v>399.78567441313862</v>
      </c>
      <c r="L303" s="37">
        <f t="shared" si="71"/>
        <v>105.16413428254043</v>
      </c>
      <c r="M303" s="37">
        <f t="shared" si="77"/>
        <v>98.566659813513596</v>
      </c>
      <c r="N303" s="37">
        <f t="shared" si="78"/>
        <v>136.2949991754046</v>
      </c>
      <c r="O303" s="37">
        <f t="shared" si="79"/>
        <v>132.08274673290003</v>
      </c>
      <c r="P303" s="37"/>
      <c r="Q303" s="37"/>
      <c r="R303" s="37">
        <f t="shared" si="72"/>
        <v>81.01143943534629</v>
      </c>
      <c r="S303" s="37">
        <f t="shared" si="73"/>
        <v>91.047804254131222</v>
      </c>
      <c r="T303" s="37">
        <f t="shared" si="74"/>
        <v>94.047611171964334</v>
      </c>
      <c r="U303" s="37">
        <f t="shared" si="75"/>
        <v>92.384948622384528</v>
      </c>
      <c r="V303" s="37">
        <f t="shared" si="76"/>
        <v>97.419512976993317</v>
      </c>
      <c r="W303" s="6"/>
    </row>
    <row r="304" spans="1:23">
      <c r="A304" s="1"/>
    </row>
    <row r="317" spans="8:11" ht="13.5" thickBot="1"/>
    <row r="318" spans="8:11" ht="13.5" thickBot="1">
      <c r="H318" s="11"/>
      <c r="I318" s="12"/>
      <c r="J318" s="12"/>
      <c r="K318" s="12"/>
    </row>
  </sheetData>
  <autoFilter ref="A2:V303"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16" sqref="M16"/>
    </sheetView>
  </sheetViews>
  <sheetFormatPr defaultRowHeight="12.75"/>
  <cols>
    <col min="1" max="1" width="11" customWidth="1"/>
    <col min="3" max="3" width="10.85546875" customWidth="1"/>
    <col min="4" max="4" width="16" customWidth="1"/>
    <col min="5" max="8" width="9.85546875" bestFit="1" customWidth="1"/>
    <col min="9" max="9" width="11.140625" customWidth="1"/>
    <col min="10" max="10" width="11.5703125" customWidth="1"/>
    <col min="11" max="11" width="9.28515625" bestFit="1" customWidth="1"/>
    <col min="12" max="12" width="17.42578125" customWidth="1"/>
    <col min="13" max="13" width="14.42578125" customWidth="1"/>
    <col min="14" max="14" width="9.28515625" bestFit="1" customWidth="1"/>
  </cols>
  <sheetData>
    <row r="1" spans="1:14" ht="30" customHeight="1">
      <c r="A1" s="143" t="s">
        <v>336</v>
      </c>
      <c r="B1" s="144"/>
      <c r="C1" s="143"/>
      <c r="D1" s="443" t="s">
        <v>338</v>
      </c>
      <c r="E1" s="445" t="s">
        <v>339</v>
      </c>
      <c r="F1" s="445"/>
      <c r="G1" s="445"/>
      <c r="H1" s="444" t="s">
        <v>349</v>
      </c>
      <c r="I1" s="444"/>
      <c r="J1" s="444"/>
      <c r="K1" s="444"/>
      <c r="L1" s="444"/>
      <c r="M1" s="444"/>
      <c r="N1" s="143"/>
    </row>
    <row r="2" spans="1:14" ht="24" customHeight="1">
      <c r="A2" s="143" t="s">
        <v>337</v>
      </c>
      <c r="B2" s="144" t="s">
        <v>350</v>
      </c>
      <c r="C2" s="143" t="s">
        <v>351</v>
      </c>
      <c r="D2" s="443"/>
      <c r="E2" s="144" t="s">
        <v>340</v>
      </c>
      <c r="F2" s="144" t="s">
        <v>341</v>
      </c>
      <c r="G2" s="144" t="s">
        <v>342</v>
      </c>
      <c r="H2" s="144" t="s">
        <v>340</v>
      </c>
      <c r="I2" s="144" t="s">
        <v>343</v>
      </c>
      <c r="J2" s="144" t="s">
        <v>344</v>
      </c>
      <c r="K2" s="144" t="s">
        <v>345</v>
      </c>
      <c r="L2" s="144" t="s">
        <v>346</v>
      </c>
      <c r="M2" s="144" t="s">
        <v>347</v>
      </c>
      <c r="N2" s="144" t="s">
        <v>348</v>
      </c>
    </row>
    <row r="3" spans="1:14">
      <c r="A3" s="143">
        <v>2014</v>
      </c>
      <c r="B3" s="143">
        <v>610585</v>
      </c>
      <c r="C3" s="145">
        <f>+D3+E3+H3+N3</f>
        <v>144557241</v>
      </c>
      <c r="D3" s="145">
        <v>53062924</v>
      </c>
      <c r="E3" s="145">
        <f>+F3+G3</f>
        <v>50342000</v>
      </c>
      <c r="F3" s="145">
        <v>31342000</v>
      </c>
      <c r="G3" s="145">
        <v>19000000</v>
      </c>
      <c r="H3" s="145">
        <f>+I3+J3+K3+L3+M3</f>
        <v>35552317</v>
      </c>
      <c r="I3" s="145">
        <v>500000</v>
      </c>
      <c r="J3" s="145">
        <v>5722037</v>
      </c>
      <c r="K3" s="145">
        <v>3700000</v>
      </c>
      <c r="L3" s="145">
        <v>16417928</v>
      </c>
      <c r="M3" s="145">
        <v>9212352</v>
      </c>
      <c r="N3" s="145">
        <v>5600000</v>
      </c>
    </row>
    <row r="4" spans="1:14">
      <c r="A4" s="143"/>
      <c r="B4" s="143" t="s">
        <v>352</v>
      </c>
      <c r="C4" s="146">
        <f>+C3/$B3</f>
        <v>236.75203452426771</v>
      </c>
      <c r="D4" s="146">
        <f t="shared" ref="D4:N4" si="0">+D3/$B3</f>
        <v>86.905056626022585</v>
      </c>
      <c r="E4" s="146">
        <f t="shared" si="0"/>
        <v>82.448799102500061</v>
      </c>
      <c r="F4" s="146">
        <f t="shared" si="0"/>
        <v>51.331100501977609</v>
      </c>
      <c r="G4" s="146">
        <f t="shared" si="0"/>
        <v>31.117698600522449</v>
      </c>
      <c r="H4" s="146">
        <f t="shared" si="0"/>
        <v>58.226646576643709</v>
      </c>
      <c r="I4" s="146">
        <f t="shared" si="0"/>
        <v>0.8188868052769066</v>
      </c>
      <c r="J4" s="146">
        <f t="shared" si="0"/>
        <v>9.37140119721251</v>
      </c>
      <c r="K4" s="146">
        <f t="shared" si="0"/>
        <v>6.0597623590491088</v>
      </c>
      <c r="L4" s="146">
        <f t="shared" si="0"/>
        <v>26.888849218372545</v>
      </c>
      <c r="M4" s="146">
        <f t="shared" si="0"/>
        <v>15.087746996732642</v>
      </c>
      <c r="N4" s="146">
        <f t="shared" si="0"/>
        <v>9.1715322191013531</v>
      </c>
    </row>
    <row r="5" spans="1:14">
      <c r="A5" s="143">
        <v>2013</v>
      </c>
      <c r="B5" s="147">
        <v>566130</v>
      </c>
      <c r="C5" s="145">
        <f>+D5+E5+H5+N5</f>
        <v>154681364</v>
      </c>
      <c r="D5" s="145">
        <v>54006894</v>
      </c>
      <c r="E5" s="145">
        <f>+F5+G5</f>
        <v>50538065</v>
      </c>
      <c r="F5" s="145">
        <v>31701065</v>
      </c>
      <c r="G5" s="145">
        <v>18837000</v>
      </c>
      <c r="H5" s="145">
        <f>+I5+J5+K5+L5+M5</f>
        <v>44598527</v>
      </c>
      <c r="I5" s="145">
        <v>400000</v>
      </c>
      <c r="J5" s="145">
        <v>12956578</v>
      </c>
      <c r="K5" s="145">
        <v>3500000</v>
      </c>
      <c r="L5" s="145">
        <v>16856100</v>
      </c>
      <c r="M5" s="145">
        <v>10885849</v>
      </c>
      <c r="N5" s="145">
        <v>5537878</v>
      </c>
    </row>
    <row r="6" spans="1:14">
      <c r="A6" s="143"/>
      <c r="B6" s="143" t="s">
        <v>352</v>
      </c>
      <c r="C6" s="146">
        <f t="shared" ref="C6:N6" si="1">+C5/$B5</f>
        <v>273.22587391588502</v>
      </c>
      <c r="D6" s="146">
        <f t="shared" si="1"/>
        <v>95.396629749350851</v>
      </c>
      <c r="E6" s="146">
        <f t="shared" si="1"/>
        <v>89.269363927013231</v>
      </c>
      <c r="F6" s="146">
        <f t="shared" si="1"/>
        <v>55.996087471075548</v>
      </c>
      <c r="G6" s="146">
        <f t="shared" si="1"/>
        <v>33.273276455937683</v>
      </c>
      <c r="H6" s="146">
        <f t="shared" si="1"/>
        <v>78.777890237224668</v>
      </c>
      <c r="I6" s="146">
        <f t="shared" si="1"/>
        <v>0.70655149877236678</v>
      </c>
      <c r="J6" s="146">
        <f t="shared" si="1"/>
        <v>22.886224012152685</v>
      </c>
      <c r="K6" s="146">
        <f t="shared" si="1"/>
        <v>6.1823256142582093</v>
      </c>
      <c r="L6" s="146">
        <f t="shared" si="1"/>
        <v>29.774256796142229</v>
      </c>
      <c r="M6" s="146">
        <f>+M5/$B5</f>
        <v>19.228532315899177</v>
      </c>
      <c r="N6" s="146">
        <f t="shared" si="1"/>
        <v>9.7819900022962916</v>
      </c>
    </row>
    <row r="7" spans="1:14">
      <c r="A7" s="143">
        <v>2012</v>
      </c>
      <c r="B7" s="147">
        <v>269305</v>
      </c>
      <c r="C7" s="145">
        <f>+D7+E7+H7+N7</f>
        <v>151440273</v>
      </c>
      <c r="D7" s="145">
        <v>54880214</v>
      </c>
      <c r="E7" s="145">
        <f>+F7+G7</f>
        <v>48904835</v>
      </c>
      <c r="F7" s="145">
        <v>33267835</v>
      </c>
      <c r="G7" s="145">
        <v>15637000</v>
      </c>
      <c r="H7" s="145">
        <f>+I7+J7+K7+L7+M7</f>
        <v>41892408</v>
      </c>
      <c r="I7" s="145">
        <v>1401000</v>
      </c>
      <c r="J7" s="145">
        <v>11043408</v>
      </c>
      <c r="K7" s="145">
        <v>4000000</v>
      </c>
      <c r="L7" s="145">
        <v>13584400</v>
      </c>
      <c r="M7" s="145">
        <v>11863600</v>
      </c>
      <c r="N7" s="145">
        <v>5762816</v>
      </c>
    </row>
    <row r="8" spans="1:14">
      <c r="A8" s="143"/>
      <c r="B8" s="143" t="s">
        <v>352</v>
      </c>
      <c r="C8" s="146">
        <f t="shared" ref="C8:N8" si="2">+C7/$B7</f>
        <v>562.33739811737621</v>
      </c>
      <c r="D8" s="146">
        <f t="shared" si="2"/>
        <v>203.78460852936263</v>
      </c>
      <c r="E8" s="146">
        <f t="shared" si="2"/>
        <v>181.59646126139506</v>
      </c>
      <c r="F8" s="146">
        <f t="shared" si="2"/>
        <v>123.53218469764765</v>
      </c>
      <c r="G8" s="146">
        <f t="shared" si="2"/>
        <v>58.064276563747427</v>
      </c>
      <c r="H8" s="146">
        <f t="shared" si="2"/>
        <v>155.55748315107405</v>
      </c>
      <c r="I8" s="146">
        <f t="shared" si="2"/>
        <v>5.2022799428157667</v>
      </c>
      <c r="J8" s="146">
        <f t="shared" si="2"/>
        <v>41.007066337424114</v>
      </c>
      <c r="K8" s="146">
        <f t="shared" si="2"/>
        <v>14.853047659716678</v>
      </c>
      <c r="L8" s="146">
        <f t="shared" si="2"/>
        <v>50.442435157163814</v>
      </c>
      <c r="M8" s="146">
        <f t="shared" si="2"/>
        <v>44.052654053953695</v>
      </c>
      <c r="N8" s="146">
        <f t="shared" si="2"/>
        <v>21.398845175544459</v>
      </c>
    </row>
    <row r="12" spans="1:14" ht="29.25" customHeight="1">
      <c r="A12" s="442" t="s">
        <v>353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</row>
    <row r="13" spans="1:14">
      <c r="B13" t="s">
        <v>355</v>
      </c>
    </row>
    <row r="14" spans="1:14">
      <c r="B14" t="s">
        <v>356</v>
      </c>
    </row>
    <row r="15" spans="1:14" ht="36" customHeight="1">
      <c r="A15" s="442" t="s">
        <v>354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</row>
    <row r="16" spans="1:14">
      <c r="B16" t="s">
        <v>357</v>
      </c>
      <c r="M16">
        <f>+M5/15</f>
        <v>725723.26666666672</v>
      </c>
    </row>
    <row r="17" spans="13:13">
      <c r="M17">
        <f>+M3/22</f>
        <v>418743.27272727271</v>
      </c>
    </row>
  </sheetData>
  <mergeCells count="5">
    <mergeCell ref="A15:N15"/>
    <mergeCell ref="D1:D2"/>
    <mergeCell ref="H1:M1"/>
    <mergeCell ref="E1:G1"/>
    <mergeCell ref="A12:N1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16"/>
  <sheetViews>
    <sheetView workbookViewId="0">
      <pane xSplit="1" ySplit="2" topLeftCell="M96" activePane="bottomRight" state="frozen"/>
      <selection pane="topRight" activeCell="B1" sqref="B1"/>
      <selection pane="bottomLeft" activeCell="A3" sqref="A3"/>
      <selection pane="bottomRight" activeCell="P12" sqref="P12:P303"/>
    </sheetView>
  </sheetViews>
  <sheetFormatPr defaultRowHeight="12.75"/>
  <cols>
    <col min="1" max="1" width="15" customWidth="1"/>
    <col min="2" max="2" width="11.140625" style="211" bestFit="1" customWidth="1"/>
    <col min="3" max="3" width="10.7109375" customWidth="1"/>
    <col min="4" max="4" width="11.140625" style="211" bestFit="1" customWidth="1"/>
    <col min="13" max="16" width="8.85546875" style="212" customWidth="1"/>
    <col min="21" max="22" width="9.140625" style="225"/>
    <col min="32" max="32" width="14" customWidth="1"/>
    <col min="33" max="36" width="10.85546875" customWidth="1"/>
    <col min="37" max="37" width="11" customWidth="1"/>
    <col min="38" max="39" width="10.85546875" customWidth="1"/>
    <col min="40" max="40" width="10.85546875" bestFit="1" customWidth="1"/>
  </cols>
  <sheetData>
    <row r="1" spans="1:45" ht="21.75" thickBot="1">
      <c r="A1" s="7" t="s">
        <v>319</v>
      </c>
      <c r="B1" s="211" t="s">
        <v>418</v>
      </c>
      <c r="C1" s="211"/>
      <c r="D1" s="211" t="s">
        <v>418</v>
      </c>
      <c r="F1" s="8"/>
      <c r="G1" s="7"/>
      <c r="H1" s="8"/>
      <c r="I1" s="7"/>
      <c r="J1" s="7"/>
      <c r="K1" s="7"/>
      <c r="L1" s="7"/>
      <c r="Q1" s="8" t="s">
        <v>330</v>
      </c>
      <c r="W1" t="s">
        <v>358</v>
      </c>
    </row>
    <row r="2" spans="1:45" ht="33.75" customHeight="1" thickBot="1">
      <c r="A2" s="2"/>
      <c r="B2" s="211" t="s">
        <v>420</v>
      </c>
      <c r="C2" s="211"/>
      <c r="D2" s="211" t="s">
        <v>420</v>
      </c>
      <c r="E2" s="5">
        <v>2007</v>
      </c>
      <c r="F2" s="123">
        <v>2008</v>
      </c>
      <c r="G2" s="5">
        <v>2009</v>
      </c>
      <c r="H2" s="123">
        <v>2010</v>
      </c>
      <c r="I2" s="5">
        <v>2011</v>
      </c>
      <c r="J2" s="123">
        <v>2012</v>
      </c>
      <c r="K2" s="5">
        <v>2013</v>
      </c>
      <c r="L2" s="123">
        <v>2014</v>
      </c>
      <c r="M2" s="406">
        <v>2015</v>
      </c>
      <c r="N2" s="407">
        <v>2016</v>
      </c>
      <c r="O2" s="406">
        <v>2017</v>
      </c>
      <c r="P2" s="407">
        <v>2018</v>
      </c>
      <c r="Q2" s="5">
        <v>2011</v>
      </c>
      <c r="R2" s="123">
        <v>2012</v>
      </c>
      <c r="S2" s="5">
        <v>2013</v>
      </c>
      <c r="T2" s="123">
        <v>2014</v>
      </c>
      <c r="U2" s="5">
        <v>2015</v>
      </c>
      <c r="V2" s="408">
        <v>2016</v>
      </c>
      <c r="W2" s="123">
        <v>2010</v>
      </c>
      <c r="X2" s="5">
        <v>2011</v>
      </c>
      <c r="Y2" s="123">
        <v>2012</v>
      </c>
      <c r="Z2" s="5">
        <v>2013</v>
      </c>
      <c r="AA2" s="123">
        <v>2014</v>
      </c>
      <c r="AB2" s="5">
        <v>2015</v>
      </c>
      <c r="AC2" s="408">
        <v>2016</v>
      </c>
      <c r="AF2" s="392" t="s">
        <v>422</v>
      </c>
      <c r="AG2" t="s">
        <v>423</v>
      </c>
      <c r="AH2" t="s">
        <v>424</v>
      </c>
      <c r="AI2" t="s">
        <v>425</v>
      </c>
      <c r="AJ2" t="s">
        <v>426</v>
      </c>
      <c r="AK2" t="s">
        <v>427</v>
      </c>
      <c r="AL2" t="s">
        <v>429</v>
      </c>
      <c r="AM2" t="s">
        <v>430</v>
      </c>
      <c r="AN2" t="s">
        <v>428</v>
      </c>
    </row>
    <row r="3" spans="1:45" ht="13.5" thickBot="1">
      <c r="A3" s="9" t="s">
        <v>321</v>
      </c>
      <c r="C3" s="211"/>
      <c r="E3" s="13">
        <v>2747605</v>
      </c>
      <c r="F3" s="13">
        <v>3115781</v>
      </c>
      <c r="G3" s="13">
        <v>3186982</v>
      </c>
      <c r="H3" s="13">
        <v>2722323</v>
      </c>
      <c r="I3" s="13">
        <v>2484320</v>
      </c>
      <c r="J3" s="13">
        <v>2240595</v>
      </c>
      <c r="K3" s="10">
        <v>3135218</v>
      </c>
      <c r="L3" s="13">
        <v>2864007</v>
      </c>
      <c r="M3" s="213">
        <v>3010694</v>
      </c>
      <c r="N3" s="213">
        <f>+N4+N9</f>
        <v>2881329.838</v>
      </c>
      <c r="O3" s="213">
        <f>+O4+O9</f>
        <v>3079544.523</v>
      </c>
      <c r="P3" s="213">
        <f>+P4+P9</f>
        <v>2861511.2960000001</v>
      </c>
      <c r="Q3" s="13">
        <f t="shared" ref="Q3:Q11" si="0">IF($H3=0,"-",+I3/$H3*100)</f>
        <v>91.25735630929907</v>
      </c>
      <c r="R3" s="13">
        <f t="shared" ref="R3:R11" si="1">IF($H3=0,"-",+J3/$H3*100)</f>
        <v>82.304524481481451</v>
      </c>
      <c r="S3" s="13">
        <f t="shared" ref="S3:S11" si="2">IF($H3=0,"-",+K3/$H3*100)</f>
        <v>115.16700993967284</v>
      </c>
      <c r="T3" s="13">
        <f>IF($H3=0,"-",+L3/$H3*100)</f>
        <v>105.20452569368146</v>
      </c>
      <c r="U3" s="12">
        <f>IF($H3=0,"-",+M3/$H3*100)</f>
        <v>110.59282825733759</v>
      </c>
      <c r="V3" s="12">
        <f>IF($H3=0,"-",+N3/$H3*100)</f>
        <v>105.84085128766864</v>
      </c>
      <c r="W3" s="148">
        <f t="shared" ref="W3:AC18" si="3">+H3/H$3</f>
        <v>1</v>
      </c>
      <c r="X3" s="148">
        <f t="shared" si="3"/>
        <v>1</v>
      </c>
      <c r="Y3" s="148">
        <f t="shared" si="3"/>
        <v>1</v>
      </c>
      <c r="Z3" s="148">
        <f t="shared" si="3"/>
        <v>1</v>
      </c>
      <c r="AA3" s="148">
        <f t="shared" si="3"/>
        <v>1</v>
      </c>
      <c r="AB3" s="148">
        <f t="shared" si="3"/>
        <v>1</v>
      </c>
      <c r="AC3" s="148">
        <f t="shared" si="3"/>
        <v>1</v>
      </c>
      <c r="AF3" s="124" t="s">
        <v>289</v>
      </c>
      <c r="AG3" s="391">
        <v>1105</v>
      </c>
      <c r="AH3" s="391">
        <v>1234</v>
      </c>
      <c r="AI3" s="391">
        <v>1380</v>
      </c>
      <c r="AJ3" s="391">
        <v>1608</v>
      </c>
      <c r="AK3" s="391">
        <v>1216</v>
      </c>
      <c r="AL3" s="391">
        <v>1311</v>
      </c>
      <c r="AM3" s="391">
        <v>1221</v>
      </c>
      <c r="AN3" s="391">
        <v>1710</v>
      </c>
    </row>
    <row r="4" spans="1:45" ht="31.5">
      <c r="A4" s="14" t="s">
        <v>322</v>
      </c>
      <c r="C4" s="211"/>
      <c r="E4" s="15">
        <v>1579942</v>
      </c>
      <c r="F4" s="15">
        <v>1716512</v>
      </c>
      <c r="G4" s="15">
        <v>1632445</v>
      </c>
      <c r="H4" s="15">
        <v>1481760</v>
      </c>
      <c r="I4" s="15">
        <v>1403515</v>
      </c>
      <c r="J4" s="15">
        <v>1282000</v>
      </c>
      <c r="K4" s="15">
        <v>1596300</v>
      </c>
      <c r="L4" s="15">
        <v>1615250</v>
      </c>
      <c r="M4" s="214">
        <v>1411921</v>
      </c>
      <c r="N4" s="214">
        <f>+N5+N6+N7+N8</f>
        <v>1260667.361</v>
      </c>
      <c r="O4" s="214">
        <f>+O5+O6+O7+O8</f>
        <v>1425487.04</v>
      </c>
      <c r="P4" s="214">
        <f>+P5+P6+P7+P8</f>
        <v>1375612.0690000001</v>
      </c>
      <c r="Q4" s="15">
        <f t="shared" si="0"/>
        <v>94.719455242414426</v>
      </c>
      <c r="R4" s="15">
        <f t="shared" si="1"/>
        <v>86.518734477918144</v>
      </c>
      <c r="S4" s="15">
        <f t="shared" si="2"/>
        <v>107.72999676060901</v>
      </c>
      <c r="T4" s="15">
        <f>IF($H4=0,"-",+L4/$H4*100)</f>
        <v>109.0088813303099</v>
      </c>
      <c r="U4" s="193">
        <f t="shared" ref="U4:U67" si="4">IF($H4=0,"-",+M4/$H4*100)</f>
        <v>95.28675359032502</v>
      </c>
      <c r="V4" s="193">
        <f t="shared" ref="V4:V67" si="5">IF($H4=0,"-",+N4/$H4*100)</f>
        <v>85.079052005722929</v>
      </c>
      <c r="W4" s="149">
        <f>+H4/H$3</f>
        <v>0.54429984979739732</v>
      </c>
      <c r="X4" s="149">
        <f>+I4/I$3</f>
        <v>0.56494936240097893</v>
      </c>
      <c r="Y4" s="149">
        <f>+J4/J$3</f>
        <v>0.57216944606231823</v>
      </c>
      <c r="Z4" s="149">
        <f>+K4/K$3</f>
        <v>0.50915119777954831</v>
      </c>
      <c r="AA4" s="149">
        <f>+L4/L$3</f>
        <v>0.56398256009849135</v>
      </c>
      <c r="AB4" s="245">
        <f t="shared" ref="AB4:AC67" si="6">+M4/M$3</f>
        <v>0.46896861653824667</v>
      </c>
      <c r="AC4" s="149">
        <f t="shared" si="3"/>
        <v>0.43752969353729365</v>
      </c>
      <c r="AF4" s="124" t="s">
        <v>201</v>
      </c>
      <c r="AG4" s="391">
        <v>42672</v>
      </c>
      <c r="AH4" s="391">
        <v>59468</v>
      </c>
      <c r="AI4" s="391">
        <v>55410</v>
      </c>
      <c r="AJ4" s="391">
        <v>36573</v>
      </c>
      <c r="AK4" s="391">
        <v>23703</v>
      </c>
      <c r="AL4" s="391">
        <v>27201</v>
      </c>
      <c r="AM4" s="391">
        <v>38827</v>
      </c>
      <c r="AN4" s="391">
        <v>50091</v>
      </c>
    </row>
    <row r="5" spans="1:45" ht="21">
      <c r="A5" s="17" t="s">
        <v>323</v>
      </c>
      <c r="C5" s="211"/>
      <c r="E5" s="18">
        <v>384201</v>
      </c>
      <c r="F5" s="18">
        <v>421313</v>
      </c>
      <c r="G5" s="18">
        <v>378376</v>
      </c>
      <c r="H5" s="18">
        <v>322413</v>
      </c>
      <c r="I5" s="18">
        <v>326157</v>
      </c>
      <c r="J5" s="18">
        <v>283214</v>
      </c>
      <c r="K5" s="18">
        <v>263170</v>
      </c>
      <c r="L5" s="18">
        <v>277966</v>
      </c>
      <c r="M5" s="215">
        <v>227475</v>
      </c>
      <c r="N5" s="215">
        <f>+N65+N77+N120+N129+N161</f>
        <v>216978.01</v>
      </c>
      <c r="O5" s="215">
        <f>+O65+O77+O120+O129+O161</f>
        <v>237744.40799999997</v>
      </c>
      <c r="P5" s="215">
        <f>+P65+P77+P120+P129+P161</f>
        <v>244011.39899999998</v>
      </c>
      <c r="Q5" s="18">
        <f t="shared" si="0"/>
        <v>101.16124349824605</v>
      </c>
      <c r="R5" s="18">
        <f t="shared" si="1"/>
        <v>87.841991482973697</v>
      </c>
      <c r="S5" s="18">
        <f t="shared" si="2"/>
        <v>81.62512057516291</v>
      </c>
      <c r="T5" s="18">
        <f t="shared" ref="T5:T11" si="7">IF($H5=0,"-",+L5/$H5*100)</f>
        <v>86.214265553808318</v>
      </c>
      <c r="U5" s="281">
        <f t="shared" si="4"/>
        <v>70.553916870597661</v>
      </c>
      <c r="V5" s="281">
        <f t="shared" si="5"/>
        <v>67.298157952688015</v>
      </c>
      <c r="W5" s="150">
        <f t="shared" ref="W5:W68" si="8">+H5/H$3</f>
        <v>0.1184330441317948</v>
      </c>
      <c r="X5" s="150">
        <f t="shared" ref="X5:X68" si="9">+I5/I$3</f>
        <v>0.1312862272171057</v>
      </c>
      <c r="Y5" s="150">
        <f t="shared" ref="Y5:Y68" si="10">+J5/J$3</f>
        <v>0.12640124609757675</v>
      </c>
      <c r="Z5" s="150">
        <f t="shared" ref="Z5:Z68" si="11">+K5/K$3</f>
        <v>8.3939936553056274E-2</v>
      </c>
      <c r="AA5" s="150">
        <f t="shared" ref="AA5:AA68" si="12">+L5/L$3</f>
        <v>9.7054930382502555E-2</v>
      </c>
      <c r="AB5" s="283">
        <f t="shared" si="6"/>
        <v>7.555566922443796E-2</v>
      </c>
      <c r="AC5" s="150">
        <f t="shared" si="3"/>
        <v>7.5304814859589148E-2</v>
      </c>
      <c r="AF5" s="124" t="s">
        <v>2</v>
      </c>
      <c r="AG5" s="391">
        <v>51663</v>
      </c>
      <c r="AH5" s="391">
        <v>65220</v>
      </c>
      <c r="AI5" s="391">
        <v>56472</v>
      </c>
      <c r="AJ5" s="391">
        <v>46493</v>
      </c>
      <c r="AK5" s="391">
        <v>39642</v>
      </c>
      <c r="AL5" s="391">
        <v>38261</v>
      </c>
      <c r="AM5" s="391">
        <v>43697</v>
      </c>
      <c r="AN5" s="391">
        <v>42234</v>
      </c>
    </row>
    <row r="6" spans="1:45" ht="21">
      <c r="A6" s="17" t="s">
        <v>324</v>
      </c>
      <c r="C6" s="211"/>
      <c r="E6" s="18">
        <v>305396</v>
      </c>
      <c r="F6" s="18">
        <v>365240</v>
      </c>
      <c r="G6" s="18">
        <v>401845</v>
      </c>
      <c r="H6" s="18">
        <v>358636</v>
      </c>
      <c r="I6" s="18">
        <v>343279</v>
      </c>
      <c r="J6" s="18">
        <v>305508</v>
      </c>
      <c r="K6" s="18">
        <v>370898</v>
      </c>
      <c r="L6" s="18">
        <v>388395</v>
      </c>
      <c r="M6" s="215">
        <v>368027</v>
      </c>
      <c r="N6" s="215">
        <f>+N54+N88+N192+N200+N209</f>
        <v>317628.37300000002</v>
      </c>
      <c r="O6" s="215">
        <f>+O54+O88+O192+O200+O209</f>
        <v>363970.82500000001</v>
      </c>
      <c r="P6" s="215">
        <f>+P54+P88+P192+P200+P209</f>
        <v>338411.24</v>
      </c>
      <c r="Q6" s="18">
        <f t="shared" si="0"/>
        <v>95.717942426304106</v>
      </c>
      <c r="R6" s="18">
        <f t="shared" si="1"/>
        <v>85.186093978295546</v>
      </c>
      <c r="S6" s="18">
        <f t="shared" si="2"/>
        <v>103.41906557066218</v>
      </c>
      <c r="T6" s="18">
        <f t="shared" si="7"/>
        <v>108.29782843886279</v>
      </c>
      <c r="U6" s="281">
        <f t="shared" si="4"/>
        <v>102.61853243957661</v>
      </c>
      <c r="V6" s="281">
        <f t="shared" si="5"/>
        <v>88.56566909066575</v>
      </c>
      <c r="W6" s="150">
        <f t="shared" si="8"/>
        <v>0.13173895970463462</v>
      </c>
      <c r="X6" s="150">
        <f t="shared" si="9"/>
        <v>0.13817825400914535</v>
      </c>
      <c r="Y6" s="150">
        <f t="shared" si="10"/>
        <v>0.13635128169080088</v>
      </c>
      <c r="Z6" s="150">
        <f t="shared" si="11"/>
        <v>0.11830054560799282</v>
      </c>
      <c r="AA6" s="150">
        <f t="shared" si="12"/>
        <v>0.13561244787460366</v>
      </c>
      <c r="AB6" s="283">
        <f t="shared" si="6"/>
        <v>0.12223992209105276</v>
      </c>
      <c r="AC6" s="150">
        <f t="shared" si="3"/>
        <v>0.11023672778138913</v>
      </c>
      <c r="AF6" s="124" t="s">
        <v>257</v>
      </c>
      <c r="AG6" s="391">
        <v>4693</v>
      </c>
      <c r="AH6" s="391">
        <v>4520</v>
      </c>
      <c r="AI6" s="391">
        <v>7185</v>
      </c>
      <c r="AJ6" s="391">
        <v>15446</v>
      </c>
      <c r="AK6" s="391">
        <v>13285</v>
      </c>
      <c r="AL6" s="391">
        <v>18974</v>
      </c>
      <c r="AM6" s="391">
        <v>20399</v>
      </c>
      <c r="AN6" s="391">
        <v>21045</v>
      </c>
    </row>
    <row r="7" spans="1:45" ht="21">
      <c r="A7" s="17" t="s">
        <v>325</v>
      </c>
      <c r="C7" s="211"/>
      <c r="E7" s="18">
        <v>412855</v>
      </c>
      <c r="F7" s="18">
        <v>455658</v>
      </c>
      <c r="G7" s="18">
        <v>399993</v>
      </c>
      <c r="H7" s="18">
        <v>372510</v>
      </c>
      <c r="I7" s="18">
        <v>325271</v>
      </c>
      <c r="J7" s="18">
        <v>295793</v>
      </c>
      <c r="K7" s="18">
        <v>459961</v>
      </c>
      <c r="L7" s="18">
        <v>474659</v>
      </c>
      <c r="M7" s="215">
        <v>403054</v>
      </c>
      <c r="N7" s="215">
        <f>+N41+N93+N269+N287</f>
        <v>378898.91200000001</v>
      </c>
      <c r="O7" s="215">
        <f>+O41+O93+O269+O287</f>
        <v>424096.95100000006</v>
      </c>
      <c r="P7" s="215">
        <f>+P41+P93+P269+P287</f>
        <v>390125.53500000003</v>
      </c>
      <c r="Q7" s="18">
        <f t="shared" si="0"/>
        <v>87.318729698531584</v>
      </c>
      <c r="R7" s="18">
        <f t="shared" si="1"/>
        <v>79.405385090333141</v>
      </c>
      <c r="S7" s="18">
        <f t="shared" si="2"/>
        <v>123.47614829132102</v>
      </c>
      <c r="T7" s="18">
        <f t="shared" si="7"/>
        <v>127.42181417948511</v>
      </c>
      <c r="U7" s="281">
        <f t="shared" si="4"/>
        <v>108.19951142251215</v>
      </c>
      <c r="V7" s="281">
        <f t="shared" si="5"/>
        <v>101.71509811817133</v>
      </c>
      <c r="W7" s="150">
        <f t="shared" si="8"/>
        <v>0.13683534246303616</v>
      </c>
      <c r="X7" s="150">
        <f t="shared" si="9"/>
        <v>0.13092959039093194</v>
      </c>
      <c r="Y7" s="150">
        <f t="shared" si="10"/>
        <v>0.13201537984330056</v>
      </c>
      <c r="Z7" s="150">
        <f t="shared" si="11"/>
        <v>0.14670782063639592</v>
      </c>
      <c r="AA7" s="150">
        <f t="shared" si="12"/>
        <v>0.16573248598903564</v>
      </c>
      <c r="AB7" s="283">
        <f t="shared" si="6"/>
        <v>0.13387411673188973</v>
      </c>
      <c r="AC7" s="150">
        <f t="shared" si="3"/>
        <v>0.1315014015413809</v>
      </c>
      <c r="AF7" s="124" t="s">
        <v>31</v>
      </c>
      <c r="AG7" s="391">
        <v>151522</v>
      </c>
      <c r="AH7" s="391">
        <v>190783</v>
      </c>
      <c r="AI7" s="391">
        <v>181449</v>
      </c>
      <c r="AJ7" s="391">
        <v>180255</v>
      </c>
      <c r="AK7" s="391">
        <v>172248</v>
      </c>
      <c r="AL7" s="391">
        <v>177446</v>
      </c>
      <c r="AM7" s="391">
        <v>207334</v>
      </c>
      <c r="AN7" s="391">
        <v>172254</v>
      </c>
    </row>
    <row r="8" spans="1:45">
      <c r="A8" s="17" t="s">
        <v>326</v>
      </c>
      <c r="C8" s="211"/>
      <c r="E8" s="18">
        <v>477490</v>
      </c>
      <c r="F8" s="18">
        <v>474301</v>
      </c>
      <c r="G8" s="18">
        <v>452231</v>
      </c>
      <c r="H8" s="18">
        <v>428201</v>
      </c>
      <c r="I8" s="18">
        <v>408808</v>
      </c>
      <c r="J8" s="18">
        <v>397485</v>
      </c>
      <c r="K8" s="18">
        <v>502271</v>
      </c>
      <c r="L8" s="18">
        <v>474230</v>
      </c>
      <c r="M8" s="215">
        <v>413366</v>
      </c>
      <c r="N8" s="215">
        <f>+N27+N217+N257+N298</f>
        <v>347162.06599999999</v>
      </c>
      <c r="O8" s="215">
        <f>+O27+O217+O257+O298</f>
        <v>399674.85599999997</v>
      </c>
      <c r="P8" s="215">
        <f>+P27+P217+P257+P298</f>
        <v>403063.89500000002</v>
      </c>
      <c r="Q8" s="18">
        <f t="shared" si="0"/>
        <v>95.471052146071585</v>
      </c>
      <c r="R8" s="18">
        <f t="shared" si="1"/>
        <v>92.82673323976357</v>
      </c>
      <c r="S8" s="18">
        <f t="shared" si="2"/>
        <v>117.29795119581692</v>
      </c>
      <c r="T8" s="18">
        <f t="shared" si="7"/>
        <v>110.74939105700361</v>
      </c>
      <c r="U8" s="271">
        <f t="shared" si="4"/>
        <v>96.535505521939456</v>
      </c>
      <c r="V8" s="271">
        <f t="shared" si="5"/>
        <v>81.074557509207125</v>
      </c>
      <c r="W8" s="150">
        <f t="shared" si="8"/>
        <v>0.15729250349793172</v>
      </c>
      <c r="X8" s="150">
        <f t="shared" si="9"/>
        <v>0.16455529078379597</v>
      </c>
      <c r="Y8" s="150">
        <f t="shared" si="10"/>
        <v>0.17740153843064008</v>
      </c>
      <c r="Z8" s="150">
        <f t="shared" si="11"/>
        <v>0.16020289498210333</v>
      </c>
      <c r="AA8" s="150">
        <f t="shared" si="12"/>
        <v>0.16558269585234953</v>
      </c>
      <c r="AB8" s="283">
        <f t="shared" si="6"/>
        <v>0.13729924064019791</v>
      </c>
      <c r="AC8" s="150">
        <f t="shared" si="3"/>
        <v>0.12048674935493449</v>
      </c>
      <c r="AF8" s="124" t="s">
        <v>66</v>
      </c>
      <c r="AG8" s="391">
        <v>23044</v>
      </c>
      <c r="AH8" s="391">
        <v>23282</v>
      </c>
      <c r="AI8" s="391">
        <v>28706</v>
      </c>
      <c r="AJ8" s="391">
        <v>23068</v>
      </c>
      <c r="AK8" s="391">
        <v>21547</v>
      </c>
      <c r="AL8" s="391">
        <v>18907</v>
      </c>
      <c r="AM8" s="391">
        <v>15060</v>
      </c>
      <c r="AN8" s="391">
        <v>13864</v>
      </c>
    </row>
    <row r="9" spans="1:45" ht="42">
      <c r="A9" s="14" t="s">
        <v>327</v>
      </c>
      <c r="C9" s="211"/>
      <c r="E9" s="15">
        <v>1167663</v>
      </c>
      <c r="F9" s="15">
        <v>1399269</v>
      </c>
      <c r="G9" s="15">
        <v>1554537</v>
      </c>
      <c r="H9" s="15">
        <v>1240563</v>
      </c>
      <c r="I9" s="15">
        <v>1080805</v>
      </c>
      <c r="J9" s="15">
        <v>958595</v>
      </c>
      <c r="K9" s="15">
        <v>1538918</v>
      </c>
      <c r="L9" s="15">
        <v>1248757</v>
      </c>
      <c r="M9" s="216">
        <v>1598772</v>
      </c>
      <c r="N9" s="216">
        <f>+N10+N11</f>
        <v>1620662.477</v>
      </c>
      <c r="O9" s="216">
        <f>+O10+O11</f>
        <v>1654057.4829999998</v>
      </c>
      <c r="P9" s="216">
        <f>+P10+P11</f>
        <v>1485899.227</v>
      </c>
      <c r="Q9" s="15">
        <f t="shared" si="0"/>
        <v>87.122137287666973</v>
      </c>
      <c r="R9" s="15">
        <f t="shared" si="1"/>
        <v>77.270964876431108</v>
      </c>
      <c r="S9" s="15">
        <f t="shared" si="2"/>
        <v>124.0499676356622</v>
      </c>
      <c r="T9" s="15">
        <f t="shared" si="7"/>
        <v>100.66050656032786</v>
      </c>
      <c r="U9" s="193">
        <f t="shared" si="4"/>
        <v>128.87471252971434</v>
      </c>
      <c r="V9" s="193">
        <f t="shared" si="5"/>
        <v>130.63927241099404</v>
      </c>
      <c r="W9" s="149">
        <f t="shared" si="8"/>
        <v>0.45570015020260268</v>
      </c>
      <c r="X9" s="149">
        <f t="shared" si="9"/>
        <v>0.43505063759902107</v>
      </c>
      <c r="Y9" s="149">
        <f t="shared" si="10"/>
        <v>0.42783055393768171</v>
      </c>
      <c r="Z9" s="149">
        <f t="shared" si="11"/>
        <v>0.49084880222045163</v>
      </c>
      <c r="AA9" s="149">
        <f t="shared" si="12"/>
        <v>0.4360174399015086</v>
      </c>
      <c r="AB9" s="245">
        <f t="shared" si="6"/>
        <v>0.53103105131242168</v>
      </c>
      <c r="AC9" s="149">
        <f t="shared" si="3"/>
        <v>0.56247030646270635</v>
      </c>
      <c r="AF9" s="124" t="s">
        <v>58</v>
      </c>
      <c r="AG9" s="391">
        <v>156185</v>
      </c>
      <c r="AH9" s="391">
        <v>149448</v>
      </c>
      <c r="AI9" s="391">
        <v>145354</v>
      </c>
      <c r="AJ9" s="391">
        <v>137888</v>
      </c>
      <c r="AK9" s="391">
        <v>115959</v>
      </c>
      <c r="AL9" s="391">
        <v>205753</v>
      </c>
      <c r="AM9" s="391">
        <v>209898</v>
      </c>
      <c r="AN9" s="391">
        <v>190186</v>
      </c>
    </row>
    <row r="10" spans="1:45">
      <c r="A10" s="17" t="s">
        <v>328</v>
      </c>
      <c r="C10" s="211"/>
      <c r="E10" s="18">
        <v>718970</v>
      </c>
      <c r="F10" s="18">
        <v>925391</v>
      </c>
      <c r="G10" s="18">
        <v>1092675</v>
      </c>
      <c r="H10" s="18">
        <v>854117</v>
      </c>
      <c r="I10" s="18">
        <v>783146</v>
      </c>
      <c r="J10" s="18">
        <v>709435</v>
      </c>
      <c r="K10" s="18">
        <v>921505</v>
      </c>
      <c r="L10" s="18">
        <v>968336</v>
      </c>
      <c r="M10" s="215">
        <v>982900</v>
      </c>
      <c r="N10" s="215">
        <f>+N12+N110+N154+N233+N234</f>
        <v>1009545.1730000001</v>
      </c>
      <c r="O10" s="215">
        <f>+O12+O110+O154+O233+O234</f>
        <v>1072175.1099999999</v>
      </c>
      <c r="P10" s="215">
        <f>+P12+P110+P154+P233+P234</f>
        <v>958464.01500000001</v>
      </c>
      <c r="Q10" s="18">
        <f t="shared" si="0"/>
        <v>91.69071684558439</v>
      </c>
      <c r="R10" s="18">
        <f t="shared" si="1"/>
        <v>83.060634550067491</v>
      </c>
      <c r="S10" s="18">
        <f t="shared" si="2"/>
        <v>107.88978559143536</v>
      </c>
      <c r="T10" s="18">
        <f t="shared" si="7"/>
        <v>113.37275806476161</v>
      </c>
      <c r="U10" s="281">
        <f t="shared" si="4"/>
        <v>115.07791087169556</v>
      </c>
      <c r="V10" s="281">
        <f t="shared" si="5"/>
        <v>118.19752715377403</v>
      </c>
      <c r="W10" s="150">
        <f t="shared" si="8"/>
        <v>0.31374565031408835</v>
      </c>
      <c r="X10" s="150">
        <f t="shared" si="9"/>
        <v>0.31523555741611387</v>
      </c>
      <c r="Y10" s="150">
        <f t="shared" si="10"/>
        <v>0.31662794927240306</v>
      </c>
      <c r="Z10" s="150">
        <f t="shared" si="11"/>
        <v>0.29392055034131598</v>
      </c>
      <c r="AA10" s="150">
        <f t="shared" si="12"/>
        <v>0.33810531887666478</v>
      </c>
      <c r="AB10" s="283">
        <f t="shared" si="6"/>
        <v>0.32646957811056188</v>
      </c>
      <c r="AC10" s="150">
        <f t="shared" si="3"/>
        <v>0.35037473311307865</v>
      </c>
      <c r="AF10" s="124" t="s">
        <v>83</v>
      </c>
      <c r="AG10" s="391">
        <v>65081</v>
      </c>
      <c r="AH10" s="391">
        <v>78768</v>
      </c>
      <c r="AI10" s="391">
        <v>82258</v>
      </c>
      <c r="AJ10" s="391">
        <v>72661</v>
      </c>
      <c r="AK10" s="391">
        <v>65748</v>
      </c>
      <c r="AL10" s="391">
        <v>78887</v>
      </c>
      <c r="AM10" s="391">
        <v>70666</v>
      </c>
      <c r="AN10" s="391">
        <v>58572</v>
      </c>
    </row>
    <row r="11" spans="1:45" ht="21.75" thickBot="1">
      <c r="A11" s="20" t="s">
        <v>329</v>
      </c>
      <c r="C11" s="211"/>
      <c r="E11" s="21">
        <v>448693</v>
      </c>
      <c r="F11" s="21">
        <v>473878</v>
      </c>
      <c r="G11" s="21">
        <v>461862</v>
      </c>
      <c r="H11" s="21">
        <v>386446</v>
      </c>
      <c r="I11" s="21">
        <v>297659</v>
      </c>
      <c r="J11" s="21">
        <v>249160</v>
      </c>
      <c r="K11" s="21">
        <v>617413</v>
      </c>
      <c r="L11" s="21">
        <v>280421</v>
      </c>
      <c r="M11" s="217">
        <v>615872</v>
      </c>
      <c r="N11" s="217">
        <f>+N141+N173+N222+N102+N275</f>
        <v>611117.304</v>
      </c>
      <c r="O11" s="217">
        <f>+O141+O173+O222+O102+O275</f>
        <v>581882.37299999991</v>
      </c>
      <c r="P11" s="217">
        <f>+P141+P173+P222+P102+P275</f>
        <v>527435.21200000006</v>
      </c>
      <c r="Q11" s="21">
        <f t="shared" si="0"/>
        <v>77.02473308043038</v>
      </c>
      <c r="R11" s="21">
        <f t="shared" si="1"/>
        <v>64.474726093684495</v>
      </c>
      <c r="S11" s="21">
        <f t="shared" si="2"/>
        <v>159.76695320950404</v>
      </c>
      <c r="T11" s="21">
        <f t="shared" si="7"/>
        <v>72.56408398586089</v>
      </c>
      <c r="U11" s="282">
        <f t="shared" si="4"/>
        <v>159.36819115736739</v>
      </c>
      <c r="V11" s="282">
        <f t="shared" si="5"/>
        <v>158.13782624221756</v>
      </c>
      <c r="W11" s="151">
        <f t="shared" si="8"/>
        <v>0.14195449988851433</v>
      </c>
      <c r="X11" s="151">
        <f t="shared" si="9"/>
        <v>0.11981508018290719</v>
      </c>
      <c r="Y11" s="151">
        <f t="shared" si="10"/>
        <v>0.11120260466527865</v>
      </c>
      <c r="Z11" s="151">
        <f t="shared" si="11"/>
        <v>0.19692825187913568</v>
      </c>
      <c r="AA11" s="151">
        <f t="shared" si="12"/>
        <v>9.7912121024843868E-2</v>
      </c>
      <c r="AB11" s="286">
        <f t="shared" si="6"/>
        <v>0.20456147320185977</v>
      </c>
      <c r="AC11" s="151">
        <f t="shared" si="3"/>
        <v>0.21209557334962773</v>
      </c>
      <c r="AF11" s="124" t="s">
        <v>104</v>
      </c>
      <c r="AG11" s="391">
        <v>43973</v>
      </c>
      <c r="AH11" s="391">
        <v>43433</v>
      </c>
      <c r="AI11" s="391">
        <v>49775</v>
      </c>
      <c r="AJ11" s="391">
        <v>32030</v>
      </c>
      <c r="AK11" s="391">
        <v>30644</v>
      </c>
      <c r="AL11" s="391">
        <v>30440</v>
      </c>
      <c r="AM11" s="391">
        <v>31196</v>
      </c>
      <c r="AN11" s="391">
        <v>22468</v>
      </c>
    </row>
    <row r="12" spans="1:45" ht="13.5" thickBot="1">
      <c r="A12" s="27" t="s">
        <v>2</v>
      </c>
      <c r="B12" s="434" t="s">
        <v>2</v>
      </c>
      <c r="C12" s="23" t="s">
        <v>1</v>
      </c>
      <c r="D12" s="382"/>
      <c r="E12" s="28">
        <v>123337</v>
      </c>
      <c r="F12" s="30">
        <v>129393</v>
      </c>
      <c r="G12" s="30">
        <v>125793</v>
      </c>
      <c r="H12" s="33">
        <v>128758</v>
      </c>
      <c r="I12" s="33">
        <v>99861</v>
      </c>
      <c r="J12" s="33">
        <v>89466</v>
      </c>
      <c r="K12" s="33">
        <v>100899</v>
      </c>
      <c r="L12" s="33">
        <v>104463</v>
      </c>
      <c r="M12" s="218">
        <v>126059</v>
      </c>
      <c r="N12" s="218">
        <v>101234.842</v>
      </c>
      <c r="O12" s="436">
        <v>106656.466</v>
      </c>
      <c r="P12" s="436">
        <v>92634.942999999999</v>
      </c>
      <c r="Q12" s="135">
        <f>IF($H12=0,"-",+I12/$H12*100)</f>
        <v>77.557122664222817</v>
      </c>
      <c r="R12" s="135">
        <f>IF($H12=0,"-",+J12/$H12*100)</f>
        <v>69.483837897451025</v>
      </c>
      <c r="S12" s="135">
        <f>IF($H12=0,"-",+K12/$H12*100)</f>
        <v>78.363286164743158</v>
      </c>
      <c r="T12" s="135">
        <f>IF($H12=0,"-",+L12/$H12*100)</f>
        <v>81.131269513350617</v>
      </c>
      <c r="U12" s="238">
        <f>IF($H12=0,"-",+M12/$H12*100)</f>
        <v>97.903819568492835</v>
      </c>
      <c r="V12" s="238">
        <f t="shared" si="5"/>
        <v>78.624118113049292</v>
      </c>
      <c r="W12" s="256">
        <f t="shared" si="8"/>
        <v>4.7297106184681248E-2</v>
      </c>
      <c r="X12" s="153">
        <f t="shared" si="9"/>
        <v>4.0196512526566627E-2</v>
      </c>
      <c r="Y12" s="153">
        <f t="shared" si="10"/>
        <v>3.9929572278792021E-2</v>
      </c>
      <c r="Z12" s="154">
        <f t="shared" si="11"/>
        <v>3.2182451108662941E-2</v>
      </c>
      <c r="AA12" s="154">
        <f t="shared" si="12"/>
        <v>3.6474422024806503E-2</v>
      </c>
      <c r="AB12" s="249">
        <f t="shared" si="6"/>
        <v>4.1870412602542803E-2</v>
      </c>
      <c r="AC12" s="154">
        <f t="shared" si="3"/>
        <v>3.513476335297646E-2</v>
      </c>
      <c r="AF12" s="124" t="s">
        <v>115</v>
      </c>
      <c r="AG12" s="391">
        <v>21181</v>
      </c>
      <c r="AH12" s="391">
        <v>22648</v>
      </c>
      <c r="AI12" s="391">
        <v>22899</v>
      </c>
      <c r="AJ12" s="391">
        <v>22110</v>
      </c>
      <c r="AK12" s="391">
        <v>21689</v>
      </c>
      <c r="AL12" s="391">
        <v>28784</v>
      </c>
      <c r="AM12" s="391">
        <v>30708</v>
      </c>
      <c r="AN12" s="391">
        <v>23574</v>
      </c>
      <c r="AP12" s="455" t="s">
        <v>2</v>
      </c>
      <c r="AQ12" s="456">
        <v>99.15</v>
      </c>
      <c r="AR12" s="436">
        <v>92634.942999999999</v>
      </c>
      <c r="AS12" t="str">
        <f>IF(AP12=A12,AP12,"pppp")</f>
        <v>Благоевград</v>
      </c>
    </row>
    <row r="13" spans="1:45" ht="13.5" thickBot="1">
      <c r="A13" s="39" t="s">
        <v>4</v>
      </c>
      <c r="B13" s="435" t="s">
        <v>4</v>
      </c>
      <c r="C13" s="35" t="s">
        <v>3</v>
      </c>
      <c r="D13" s="39" t="s">
        <v>17</v>
      </c>
      <c r="E13" s="40"/>
      <c r="F13" s="42"/>
      <c r="G13" s="42">
        <v>4935</v>
      </c>
      <c r="H13" s="45">
        <v>2663</v>
      </c>
      <c r="I13" s="45">
        <v>2540</v>
      </c>
      <c r="J13" s="45">
        <v>2354</v>
      </c>
      <c r="K13" s="45">
        <v>3760</v>
      </c>
      <c r="L13" s="45">
        <v>3477.9</v>
      </c>
      <c r="M13" s="377">
        <v>3343.8</v>
      </c>
      <c r="N13" s="377">
        <v>5363.7470000000003</v>
      </c>
      <c r="O13" s="437">
        <v>8003.6819999999998</v>
      </c>
      <c r="P13" s="437">
        <v>10191.877</v>
      </c>
      <c r="Q13" s="136">
        <f>IF(H13=0,"-",+I13/$H13*100)</f>
        <v>95.381149079984979</v>
      </c>
      <c r="R13" s="136">
        <f t="shared" ref="R13:R75" si="13">IF(I13=0,"-",+J13/$H13*100)</f>
        <v>88.396545249718358</v>
      </c>
      <c r="S13" s="136">
        <f t="shared" ref="S13:S75" si="14">IF(J13=0,"-",+K13/$H13*100)</f>
        <v>141.19414194517461</v>
      </c>
      <c r="T13" s="136">
        <f t="shared" ref="T13:T75" si="15">IF(K13=0,"-",+L13/$H13*100)</f>
        <v>130.6008261359369</v>
      </c>
      <c r="U13" s="234">
        <f t="shared" si="4"/>
        <v>125.56515208411567</v>
      </c>
      <c r="V13" s="234">
        <f t="shared" si="5"/>
        <v>201.41746150957567</v>
      </c>
      <c r="W13" s="257">
        <f t="shared" si="8"/>
        <v>9.7820868427442309E-4</v>
      </c>
      <c r="X13" s="156">
        <f t="shared" si="9"/>
        <v>1.0224125716493851E-3</v>
      </c>
      <c r="Y13" s="156">
        <f t="shared" si="10"/>
        <v>1.0506137878554581E-3</v>
      </c>
      <c r="Z13" s="157">
        <f t="shared" si="11"/>
        <v>1.1992786466523222E-3</v>
      </c>
      <c r="AA13" s="157">
        <f t="shared" si="12"/>
        <v>1.2143475906308888E-3</v>
      </c>
      <c r="AB13" s="251">
        <f t="shared" si="6"/>
        <v>1.1106409352793741E-3</v>
      </c>
      <c r="AC13" s="157">
        <f t="shared" si="3"/>
        <v>1.8615525821657078E-3</v>
      </c>
      <c r="AF13" s="124" t="s">
        <v>125</v>
      </c>
      <c r="AG13" s="391">
        <v>32726</v>
      </c>
      <c r="AH13" s="391">
        <v>33890</v>
      </c>
      <c r="AI13" s="391">
        <v>34555</v>
      </c>
      <c r="AJ13" s="391">
        <v>33602</v>
      </c>
      <c r="AK13" s="391">
        <v>30783</v>
      </c>
      <c r="AL13" s="391">
        <v>35246</v>
      </c>
      <c r="AM13" s="391">
        <v>33537</v>
      </c>
      <c r="AN13" s="391">
        <v>28096</v>
      </c>
      <c r="AP13" s="457" t="s">
        <v>4</v>
      </c>
      <c r="AQ13" s="458">
        <v>100</v>
      </c>
      <c r="AR13" s="437">
        <v>10191.877</v>
      </c>
      <c r="AS13" t="str">
        <f t="shared" ref="AS13:AS76" si="16">IF(AP13=A13,AP13,"pppp")</f>
        <v>Банско</v>
      </c>
    </row>
    <row r="14" spans="1:45" ht="13.5" thickBot="1">
      <c r="A14" s="39" t="s">
        <v>6</v>
      </c>
      <c r="B14" s="435" t="s">
        <v>6</v>
      </c>
      <c r="C14" s="35" t="s">
        <v>5</v>
      </c>
      <c r="D14" s="39" t="s">
        <v>17</v>
      </c>
      <c r="E14" s="47"/>
      <c r="F14" s="47"/>
      <c r="G14" s="47">
        <v>3423</v>
      </c>
      <c r="H14" s="48">
        <v>1880</v>
      </c>
      <c r="I14" s="48">
        <v>1935</v>
      </c>
      <c r="J14" s="48">
        <v>1767</v>
      </c>
      <c r="K14" s="48">
        <v>1669</v>
      </c>
      <c r="L14" s="48">
        <v>1838</v>
      </c>
      <c r="M14" s="212">
        <v>3158</v>
      </c>
      <c r="N14" s="212">
        <v>4696.4799999999996</v>
      </c>
      <c r="O14" s="437">
        <v>3537.6640000000002</v>
      </c>
      <c r="P14" s="437">
        <v>2889.241</v>
      </c>
      <c r="Q14" s="136">
        <f t="shared" ref="Q14:Q75" si="17">IF(H14=0,"-",+I14/$H14*100)</f>
        <v>102.92553191489363</v>
      </c>
      <c r="R14" s="136">
        <f t="shared" si="13"/>
        <v>93.989361702127667</v>
      </c>
      <c r="S14" s="136">
        <f t="shared" si="14"/>
        <v>88.776595744680847</v>
      </c>
      <c r="T14" s="136">
        <f t="shared" si="15"/>
        <v>97.765957446808514</v>
      </c>
      <c r="U14" s="234">
        <f t="shared" si="4"/>
        <v>167.97872340425533</v>
      </c>
      <c r="V14" s="234">
        <f t="shared" si="5"/>
        <v>249.81276595744677</v>
      </c>
      <c r="W14" s="258">
        <f t="shared" si="8"/>
        <v>6.9058667909722689E-4</v>
      </c>
      <c r="X14" s="158">
        <f t="shared" si="9"/>
        <v>7.7888516777226764E-4</v>
      </c>
      <c r="Y14" s="158">
        <f t="shared" si="10"/>
        <v>7.8862980592208764E-4</v>
      </c>
      <c r="Z14" s="159">
        <f t="shared" si="11"/>
        <v>5.3233937799540576E-4</v>
      </c>
      <c r="AA14" s="159">
        <f t="shared" si="12"/>
        <v>6.4175820799320673E-4</v>
      </c>
      <c r="AB14" s="251">
        <f t="shared" si="6"/>
        <v>1.0489275894527972E-3</v>
      </c>
      <c r="AC14" s="159">
        <f t="shared" si="3"/>
        <v>1.6299695848983186E-3</v>
      </c>
      <c r="AF14" s="124" t="s">
        <v>259</v>
      </c>
      <c r="AG14" s="391">
        <v>9233</v>
      </c>
      <c r="AH14" s="391">
        <v>14763</v>
      </c>
      <c r="AI14" s="391">
        <v>16445</v>
      </c>
      <c r="AJ14" s="391">
        <v>14524</v>
      </c>
      <c r="AK14" s="391">
        <v>15406</v>
      </c>
      <c r="AL14" s="391">
        <v>15321</v>
      </c>
      <c r="AM14" s="391">
        <v>24700</v>
      </c>
      <c r="AN14" s="391">
        <v>28071</v>
      </c>
      <c r="AP14" s="457" t="s">
        <v>6</v>
      </c>
      <c r="AQ14" s="459">
        <v>98.8</v>
      </c>
      <c r="AR14" s="437">
        <v>2889.241</v>
      </c>
      <c r="AS14" t="str">
        <f t="shared" si="16"/>
        <v>Белица</v>
      </c>
    </row>
    <row r="15" spans="1:45" ht="13.5" thickBot="1">
      <c r="A15" s="39" t="s">
        <v>2</v>
      </c>
      <c r="B15" s="435" t="s">
        <v>2</v>
      </c>
      <c r="C15" s="35" t="s">
        <v>7</v>
      </c>
      <c r="D15" s="39" t="s">
        <v>2</v>
      </c>
      <c r="E15" s="47"/>
      <c r="F15" s="47">
        <v>37351</v>
      </c>
      <c r="G15" s="47">
        <v>50941</v>
      </c>
      <c r="H15" s="48">
        <v>48038</v>
      </c>
      <c r="I15" s="48">
        <v>39247</v>
      </c>
      <c r="J15" s="48">
        <v>33363</v>
      </c>
      <c r="K15" s="48">
        <v>31994</v>
      </c>
      <c r="L15" s="48">
        <v>36991</v>
      </c>
      <c r="M15" s="212">
        <v>35537</v>
      </c>
      <c r="N15" s="212">
        <v>34581.417999999998</v>
      </c>
      <c r="O15" s="437">
        <v>32494.753999999997</v>
      </c>
      <c r="P15" s="437">
        <v>24165.938999999998</v>
      </c>
      <c r="Q15" s="136">
        <f t="shared" si="17"/>
        <v>81.699904242474702</v>
      </c>
      <c r="R15" s="136">
        <f t="shared" si="13"/>
        <v>69.451267746367463</v>
      </c>
      <c r="S15" s="136">
        <f t="shared" si="14"/>
        <v>66.601440526250059</v>
      </c>
      <c r="T15" s="136">
        <f t="shared" si="15"/>
        <v>77.003622132478455</v>
      </c>
      <c r="U15" s="234">
        <f t="shared" si="4"/>
        <v>73.976851659103218</v>
      </c>
      <c r="V15" s="234">
        <f t="shared" si="5"/>
        <v>71.987630625754605</v>
      </c>
      <c r="W15" s="258">
        <f t="shared" si="8"/>
        <v>1.7645958984293927E-2</v>
      </c>
      <c r="X15" s="158">
        <f t="shared" si="9"/>
        <v>1.5797884330521029E-2</v>
      </c>
      <c r="Y15" s="158">
        <f t="shared" si="10"/>
        <v>1.4890241208250487E-2</v>
      </c>
      <c r="Z15" s="159">
        <f t="shared" si="11"/>
        <v>1.0204713037498508E-2</v>
      </c>
      <c r="AA15" s="159">
        <f t="shared" si="12"/>
        <v>1.2915820387310506E-2</v>
      </c>
      <c r="AB15" s="251">
        <f t="shared" si="6"/>
        <v>1.1803590799994951E-2</v>
      </c>
      <c r="AC15" s="159">
        <f t="shared" si="3"/>
        <v>1.2001894938902167E-2</v>
      </c>
      <c r="AF15" s="124" t="s">
        <v>9</v>
      </c>
      <c r="AG15" s="391">
        <v>14210</v>
      </c>
      <c r="AH15" s="391">
        <v>15071</v>
      </c>
      <c r="AI15" s="391">
        <v>14340</v>
      </c>
      <c r="AJ15" s="391">
        <v>14338</v>
      </c>
      <c r="AK15" s="391">
        <v>14470</v>
      </c>
      <c r="AL15" s="391">
        <v>14244</v>
      </c>
      <c r="AM15" s="391">
        <v>18709</v>
      </c>
      <c r="AN15" s="391">
        <v>40604</v>
      </c>
      <c r="AP15" s="457" t="s">
        <v>2</v>
      </c>
      <c r="AQ15" s="459">
        <v>100</v>
      </c>
      <c r="AR15" s="437">
        <v>24165.938999999998</v>
      </c>
      <c r="AS15" t="str">
        <f t="shared" si="16"/>
        <v>Благоевград</v>
      </c>
    </row>
    <row r="16" spans="1:45" ht="13.5" thickBot="1">
      <c r="A16" s="39" t="s">
        <v>9</v>
      </c>
      <c r="B16" s="435" t="s">
        <v>9</v>
      </c>
      <c r="C16" s="35" t="s">
        <v>8</v>
      </c>
      <c r="D16" s="39" t="s">
        <v>9</v>
      </c>
      <c r="E16" s="47"/>
      <c r="F16" s="47">
        <v>7987</v>
      </c>
      <c r="G16" s="47">
        <v>8477</v>
      </c>
      <c r="H16" s="48">
        <v>8068</v>
      </c>
      <c r="I16" s="48">
        <v>7957</v>
      </c>
      <c r="J16" s="48">
        <v>8039</v>
      </c>
      <c r="K16" s="48">
        <v>9729</v>
      </c>
      <c r="L16" s="48">
        <v>14190</v>
      </c>
      <c r="M16" s="212">
        <v>35620</v>
      </c>
      <c r="N16" s="212">
        <v>13269.487999999999</v>
      </c>
      <c r="O16" s="437">
        <v>12971.165999999999</v>
      </c>
      <c r="P16" s="437">
        <v>9135.8690000000006</v>
      </c>
      <c r="Q16" s="136">
        <f t="shared" si="17"/>
        <v>98.624194348041655</v>
      </c>
      <c r="R16" s="136">
        <f t="shared" si="13"/>
        <v>99.640555280118988</v>
      </c>
      <c r="S16" s="136">
        <f t="shared" si="14"/>
        <v>120.58750619732275</v>
      </c>
      <c r="T16" s="136">
        <f t="shared" si="15"/>
        <v>175.88001983143283</v>
      </c>
      <c r="U16" s="234">
        <f t="shared" si="4"/>
        <v>441.4972731779871</v>
      </c>
      <c r="V16" s="234">
        <f t="shared" si="5"/>
        <v>164.47059990084284</v>
      </c>
      <c r="W16" s="258">
        <f t="shared" si="8"/>
        <v>2.9636453866789501E-3</v>
      </c>
      <c r="X16" s="158">
        <f t="shared" si="9"/>
        <v>3.2028885167772266E-3</v>
      </c>
      <c r="Y16" s="158">
        <f t="shared" si="10"/>
        <v>3.5878862534282187E-3</v>
      </c>
      <c r="Z16" s="159">
        <f t="shared" si="11"/>
        <v>3.1031334982128834E-3</v>
      </c>
      <c r="AA16" s="159">
        <f t="shared" si="12"/>
        <v>4.9545968288485327E-3</v>
      </c>
      <c r="AB16" s="251">
        <f t="shared" si="6"/>
        <v>1.1831159194524585E-2</v>
      </c>
      <c r="AC16" s="159">
        <f t="shared" si="3"/>
        <v>4.6053346010572213E-3</v>
      </c>
      <c r="AF16" s="124" t="s">
        <v>129</v>
      </c>
      <c r="AG16" s="391">
        <v>153410</v>
      </c>
      <c r="AH16" s="391">
        <v>116946</v>
      </c>
      <c r="AI16" s="391">
        <v>110717</v>
      </c>
      <c r="AJ16" s="391">
        <v>76817</v>
      </c>
      <c r="AK16" s="391">
        <v>74490</v>
      </c>
      <c r="AL16" s="391">
        <v>84775</v>
      </c>
      <c r="AM16" s="391">
        <v>102338</v>
      </c>
      <c r="AN16" s="391">
        <v>89707</v>
      </c>
      <c r="AP16" s="457" t="s">
        <v>9</v>
      </c>
      <c r="AQ16" s="459">
        <v>100</v>
      </c>
      <c r="AR16" s="437">
        <v>9135.8690000000006</v>
      </c>
      <c r="AS16" t="str">
        <f t="shared" si="16"/>
        <v>Гоце Делчев</v>
      </c>
    </row>
    <row r="17" spans="1:45" ht="13.5" thickBot="1">
      <c r="A17" s="39" t="s">
        <v>11</v>
      </c>
      <c r="B17" s="435" t="s">
        <v>11</v>
      </c>
      <c r="C17" s="35" t="s">
        <v>10</v>
      </c>
      <c r="D17" s="39" t="s">
        <v>9</v>
      </c>
      <c r="E17" s="47">
        <f>+L13+L14+L20+L26</f>
        <v>10913.9</v>
      </c>
      <c r="F17" s="47">
        <v>3645</v>
      </c>
      <c r="G17" s="47">
        <v>3875</v>
      </c>
      <c r="H17" s="48">
        <v>3703</v>
      </c>
      <c r="I17" s="48">
        <v>3821</v>
      </c>
      <c r="J17" s="48">
        <v>3875</v>
      </c>
      <c r="K17" s="48">
        <v>2361</v>
      </c>
      <c r="L17" s="48">
        <v>2378</v>
      </c>
      <c r="M17" s="212">
        <v>2909</v>
      </c>
      <c r="N17" s="212">
        <v>3146.1640000000002</v>
      </c>
      <c r="O17" s="437">
        <v>3367.9050000000002</v>
      </c>
      <c r="P17" s="437">
        <v>3442.2649999999999</v>
      </c>
      <c r="Q17" s="136">
        <f t="shared" si="17"/>
        <v>103.18660545503646</v>
      </c>
      <c r="R17" s="136">
        <f t="shared" si="13"/>
        <v>104.64488252768025</v>
      </c>
      <c r="S17" s="136">
        <f t="shared" si="14"/>
        <v>63.759114231704025</v>
      </c>
      <c r="T17" s="136">
        <f t="shared" si="15"/>
        <v>64.218201458277065</v>
      </c>
      <c r="U17" s="234">
        <f t="shared" si="4"/>
        <v>78.557926005941127</v>
      </c>
      <c r="V17" s="234">
        <f t="shared" si="5"/>
        <v>84.962570888468818</v>
      </c>
      <c r="W17" s="258">
        <f t="shared" si="8"/>
        <v>1.3602353578175698E-3</v>
      </c>
      <c r="X17" s="158">
        <f t="shared" si="9"/>
        <v>1.5380466284536615E-3</v>
      </c>
      <c r="Y17" s="158">
        <f t="shared" si="10"/>
        <v>1.7294513287765081E-3</v>
      </c>
      <c r="Z17" s="159">
        <f t="shared" si="11"/>
        <v>7.5305768211333306E-4</v>
      </c>
      <c r="AA17" s="159">
        <f t="shared" si="12"/>
        <v>8.3030523319251666E-4</v>
      </c>
      <c r="AB17" s="251">
        <f t="shared" si="6"/>
        <v>9.6622240586389716E-4</v>
      </c>
      <c r="AC17" s="159">
        <f t="shared" si="3"/>
        <v>1.0919138650866255E-3</v>
      </c>
      <c r="AF17" s="124" t="s">
        <v>247</v>
      </c>
      <c r="AG17" s="391">
        <v>14202</v>
      </c>
      <c r="AH17" s="391">
        <v>8938</v>
      </c>
      <c r="AI17" s="391">
        <v>14833</v>
      </c>
      <c r="AJ17" s="391">
        <v>8252</v>
      </c>
      <c r="AK17" s="391">
        <v>7465</v>
      </c>
      <c r="AL17" s="391">
        <v>7524</v>
      </c>
      <c r="AM17" s="391">
        <v>6793</v>
      </c>
      <c r="AN17" s="391">
        <v>8439</v>
      </c>
      <c r="AP17" s="457" t="s">
        <v>11</v>
      </c>
      <c r="AQ17" s="459">
        <v>100</v>
      </c>
      <c r="AR17" s="437">
        <v>3442.2649999999999</v>
      </c>
      <c r="AS17" t="str">
        <f t="shared" si="16"/>
        <v>Гърмен</v>
      </c>
    </row>
    <row r="18" spans="1:45" ht="13.5" thickBot="1">
      <c r="A18" s="39" t="s">
        <v>13</v>
      </c>
      <c r="B18" s="435" t="s">
        <v>13</v>
      </c>
      <c r="C18" s="35" t="s">
        <v>12</v>
      </c>
      <c r="D18" s="39" t="s">
        <v>19</v>
      </c>
      <c r="E18" s="47">
        <f>+K13+K14+K20+K26</f>
        <v>19647</v>
      </c>
      <c r="F18" s="47">
        <v>1309</v>
      </c>
      <c r="G18" s="47">
        <v>1219</v>
      </c>
      <c r="H18" s="48">
        <v>2816</v>
      </c>
      <c r="I18" s="48">
        <v>1517</v>
      </c>
      <c r="J18" s="48">
        <v>1371</v>
      </c>
      <c r="K18" s="48">
        <v>1283</v>
      </c>
      <c r="L18" s="48">
        <v>1349</v>
      </c>
      <c r="M18" s="212">
        <v>1344</v>
      </c>
      <c r="N18" s="212">
        <v>1485.5419999999999</v>
      </c>
      <c r="O18" s="437">
        <v>1457.46</v>
      </c>
      <c r="P18" s="437">
        <v>1499.673</v>
      </c>
      <c r="Q18" s="136">
        <f t="shared" si="17"/>
        <v>53.870738636363633</v>
      </c>
      <c r="R18" s="136">
        <f t="shared" si="13"/>
        <v>48.686079545454547</v>
      </c>
      <c r="S18" s="136">
        <f t="shared" si="14"/>
        <v>45.561079545454547</v>
      </c>
      <c r="T18" s="136">
        <f t="shared" si="15"/>
        <v>47.904829545454547</v>
      </c>
      <c r="U18" s="234">
        <f t="shared" si="4"/>
        <v>47.727272727272727</v>
      </c>
      <c r="V18" s="234">
        <f t="shared" si="5"/>
        <v>52.753622159090909</v>
      </c>
      <c r="W18" s="258">
        <f t="shared" si="8"/>
        <v>1.0344106852860589E-3</v>
      </c>
      <c r="X18" s="158">
        <f t="shared" si="9"/>
        <v>6.1062987054807754E-4</v>
      </c>
      <c r="Y18" s="158">
        <f t="shared" si="10"/>
        <v>6.1189103787163675E-4</v>
      </c>
      <c r="Z18" s="159">
        <f t="shared" si="11"/>
        <v>4.0922194246141737E-4</v>
      </c>
      <c r="AA18" s="159">
        <f t="shared" si="12"/>
        <v>4.7101840184049829E-4</v>
      </c>
      <c r="AB18" s="251">
        <f t="shared" si="6"/>
        <v>4.4640870178105116E-4</v>
      </c>
      <c r="AC18" s="159">
        <f t="shared" si="3"/>
        <v>5.1557512798713467E-4</v>
      </c>
      <c r="AF18" s="124" t="s">
        <v>147</v>
      </c>
      <c r="AG18" s="391">
        <v>75682</v>
      </c>
      <c r="AH18" s="391">
        <v>73460</v>
      </c>
      <c r="AI18" s="391">
        <v>50786</v>
      </c>
      <c r="AJ18" s="391">
        <v>58190</v>
      </c>
      <c r="AK18" s="391">
        <v>53578</v>
      </c>
      <c r="AL18" s="391">
        <v>54703</v>
      </c>
      <c r="AM18" s="391">
        <v>54594</v>
      </c>
      <c r="AN18" s="391">
        <v>50178</v>
      </c>
      <c r="AP18" s="457" t="s">
        <v>13</v>
      </c>
      <c r="AQ18" s="459">
        <v>99.81</v>
      </c>
      <c r="AR18" s="437">
        <v>1499.673</v>
      </c>
      <c r="AS18" t="str">
        <f t="shared" si="16"/>
        <v>Кресна</v>
      </c>
    </row>
    <row r="19" spans="1:45" ht="13.5" thickBot="1">
      <c r="A19" s="39" t="s">
        <v>15</v>
      </c>
      <c r="B19" s="435" t="s">
        <v>15</v>
      </c>
      <c r="C19" s="35" t="s">
        <v>14</v>
      </c>
      <c r="D19" s="39" t="s">
        <v>15</v>
      </c>
      <c r="E19" s="47">
        <f>+J13+J14+J20+J26</f>
        <v>9763</v>
      </c>
      <c r="F19" s="47">
        <v>14149</v>
      </c>
      <c r="G19" s="47">
        <v>15951</v>
      </c>
      <c r="H19" s="48">
        <v>18614</v>
      </c>
      <c r="I19" s="48">
        <v>14942</v>
      </c>
      <c r="J19" s="48">
        <v>14470</v>
      </c>
      <c r="K19" s="48">
        <v>17386</v>
      </c>
      <c r="L19" s="48">
        <v>16407</v>
      </c>
      <c r="M19" s="212">
        <v>17050</v>
      </c>
      <c r="N19" s="212">
        <v>14773.501</v>
      </c>
      <c r="O19" s="437">
        <v>18432.194</v>
      </c>
      <c r="P19" s="437">
        <v>15121.823</v>
      </c>
      <c r="Q19" s="136">
        <f t="shared" si="17"/>
        <v>80.27291286128721</v>
      </c>
      <c r="R19" s="136">
        <f t="shared" si="13"/>
        <v>77.737187063500585</v>
      </c>
      <c r="S19" s="136">
        <f t="shared" si="14"/>
        <v>93.402815085419576</v>
      </c>
      <c r="T19" s="136">
        <f t="shared" si="15"/>
        <v>88.143332975179973</v>
      </c>
      <c r="U19" s="234">
        <f t="shared" si="4"/>
        <v>91.597722144622324</v>
      </c>
      <c r="V19" s="234">
        <f t="shared" si="5"/>
        <v>79.367685612979471</v>
      </c>
      <c r="W19" s="258">
        <f t="shared" si="8"/>
        <v>6.8375427897424366E-3</v>
      </c>
      <c r="X19" s="158">
        <f t="shared" si="9"/>
        <v>6.014523088813035E-3</v>
      </c>
      <c r="Y19" s="158">
        <f t="shared" si="10"/>
        <v>6.4581059941667277E-3</v>
      </c>
      <c r="Z19" s="159">
        <f t="shared" si="11"/>
        <v>5.5453879124194869E-3</v>
      </c>
      <c r="AA19" s="159">
        <f t="shared" si="12"/>
        <v>5.7286871156390327E-3</v>
      </c>
      <c r="AB19" s="251">
        <f t="shared" si="6"/>
        <v>5.663146105183722E-3</v>
      </c>
      <c r="AC19" s="159">
        <f t="shared" si="6"/>
        <v>5.1273203106294279E-3</v>
      </c>
      <c r="AF19" s="124" t="s">
        <v>316</v>
      </c>
      <c r="AG19" s="391">
        <v>9149</v>
      </c>
      <c r="AH19" s="391">
        <v>5204</v>
      </c>
      <c r="AI19" s="391">
        <v>3864</v>
      </c>
      <c r="AJ19" s="391">
        <v>1769</v>
      </c>
      <c r="AK19" s="391">
        <v>1723</v>
      </c>
      <c r="AL19" s="391">
        <v>2047</v>
      </c>
      <c r="AM19" s="391">
        <v>1905</v>
      </c>
      <c r="AN19" s="391">
        <v>2358</v>
      </c>
      <c r="AP19" s="457" t="s">
        <v>15</v>
      </c>
      <c r="AQ19" s="459">
        <v>97.83</v>
      </c>
      <c r="AR19" s="437">
        <v>15121.823</v>
      </c>
      <c r="AS19" t="str">
        <f t="shared" si="16"/>
        <v>Петрич</v>
      </c>
    </row>
    <row r="20" spans="1:45" ht="13.5" thickBot="1">
      <c r="A20" s="39" t="s">
        <v>17</v>
      </c>
      <c r="B20" s="435" t="s">
        <v>17</v>
      </c>
      <c r="C20" s="35" t="s">
        <v>16</v>
      </c>
      <c r="D20" s="39" t="s">
        <v>17</v>
      </c>
      <c r="E20" s="47"/>
      <c r="F20" s="47">
        <v>9300</v>
      </c>
      <c r="G20" s="47">
        <v>8281</v>
      </c>
      <c r="H20" s="48">
        <v>4519</v>
      </c>
      <c r="I20" s="48">
        <v>4010</v>
      </c>
      <c r="J20" s="48">
        <v>3713</v>
      </c>
      <c r="K20" s="48">
        <v>6010</v>
      </c>
      <c r="L20" s="48">
        <v>4298</v>
      </c>
      <c r="M20" s="212">
        <v>3430</v>
      </c>
      <c r="N20" s="212">
        <v>2996.1570000000002</v>
      </c>
      <c r="O20" s="437">
        <v>4606.5860000000002</v>
      </c>
      <c r="P20" s="437">
        <v>6764.2889999999998</v>
      </c>
      <c r="Q20" s="136">
        <f t="shared" si="17"/>
        <v>88.736446116397445</v>
      </c>
      <c r="R20" s="136">
        <f t="shared" si="13"/>
        <v>82.164195618499676</v>
      </c>
      <c r="S20" s="136">
        <f t="shared" si="14"/>
        <v>132.9940252268201</v>
      </c>
      <c r="T20" s="136">
        <f t="shared" si="15"/>
        <v>95.109537508298288</v>
      </c>
      <c r="U20" s="234">
        <f t="shared" si="4"/>
        <v>75.901748174374859</v>
      </c>
      <c r="V20" s="234">
        <f t="shared" si="5"/>
        <v>66.301327727373319</v>
      </c>
      <c r="W20" s="258">
        <f t="shared" si="8"/>
        <v>1.6599793632129619E-3</v>
      </c>
      <c r="X20" s="158">
        <f t="shared" si="9"/>
        <v>1.6141237843756038E-3</v>
      </c>
      <c r="Y20" s="158">
        <f t="shared" si="10"/>
        <v>1.6571491054831417E-3</v>
      </c>
      <c r="Z20" s="159">
        <f t="shared" si="11"/>
        <v>1.9169320921224617E-3</v>
      </c>
      <c r="AA20" s="159">
        <f t="shared" si="12"/>
        <v>1.5006946561233964E-3</v>
      </c>
      <c r="AB20" s="251">
        <f t="shared" si="6"/>
        <v>1.1392722076703909E-3</v>
      </c>
      <c r="AC20" s="159">
        <f t="shared" si="6"/>
        <v>1.0398521406628353E-3</v>
      </c>
      <c r="AF20" s="124" t="s">
        <v>264</v>
      </c>
      <c r="AG20" s="391">
        <v>12460</v>
      </c>
      <c r="AH20" s="391">
        <v>11367</v>
      </c>
      <c r="AI20" s="391">
        <v>11497</v>
      </c>
      <c r="AJ20" s="391">
        <v>12803</v>
      </c>
      <c r="AK20" s="391">
        <v>11321</v>
      </c>
      <c r="AL20" s="391">
        <v>13678</v>
      </c>
      <c r="AM20" s="391">
        <v>14904</v>
      </c>
      <c r="AN20" s="391">
        <v>12910</v>
      </c>
      <c r="AP20" s="457" t="s">
        <v>17</v>
      </c>
      <c r="AQ20" s="459">
        <v>100</v>
      </c>
      <c r="AR20" s="437">
        <v>6764.2889999999998</v>
      </c>
      <c r="AS20" t="str">
        <f t="shared" si="16"/>
        <v>Разлог</v>
      </c>
    </row>
    <row r="21" spans="1:45" ht="13.5" thickBot="1">
      <c r="A21" s="39" t="s">
        <v>19</v>
      </c>
      <c r="B21" s="435" t="s">
        <v>19</v>
      </c>
      <c r="C21" s="35" t="s">
        <v>18</v>
      </c>
      <c r="D21" s="39" t="s">
        <v>19</v>
      </c>
      <c r="E21" s="47"/>
      <c r="F21" s="47"/>
      <c r="G21" s="47">
        <v>9195</v>
      </c>
      <c r="H21" s="48">
        <v>21459</v>
      </c>
      <c r="I21" s="48">
        <v>10881</v>
      </c>
      <c r="J21" s="48">
        <v>9946</v>
      </c>
      <c r="K21" s="48">
        <v>11083</v>
      </c>
      <c r="L21" s="48">
        <v>11196</v>
      </c>
      <c r="M21" s="212">
        <v>11633</v>
      </c>
      <c r="N21" s="212">
        <v>11195.387000000001</v>
      </c>
      <c r="O21" s="437">
        <v>11591.396000000001</v>
      </c>
      <c r="P21" s="437">
        <v>11951.844999999999</v>
      </c>
      <c r="Q21" s="136">
        <f t="shared" si="17"/>
        <v>50.705997483573327</v>
      </c>
      <c r="R21" s="136">
        <f t="shared" si="13"/>
        <v>46.348851297823757</v>
      </c>
      <c r="S21" s="136">
        <f t="shared" si="14"/>
        <v>51.64732746167109</v>
      </c>
      <c r="T21" s="136">
        <f t="shared" si="15"/>
        <v>52.173913043478258</v>
      </c>
      <c r="U21" s="234">
        <f t="shared" si="4"/>
        <v>54.210354629759074</v>
      </c>
      <c r="V21" s="234">
        <f t="shared" si="5"/>
        <v>52.171056433198196</v>
      </c>
      <c r="W21" s="258">
        <f t="shared" si="8"/>
        <v>7.8826061418869105E-3</v>
      </c>
      <c r="X21" s="158">
        <f t="shared" si="9"/>
        <v>4.3798705480775427E-3</v>
      </c>
      <c r="Y21" s="158">
        <f t="shared" si="10"/>
        <v>4.4389994621964251E-3</v>
      </c>
      <c r="Z21" s="159">
        <f t="shared" si="11"/>
        <v>3.5350013938424698E-3</v>
      </c>
      <c r="AA21" s="159">
        <f t="shared" si="12"/>
        <v>3.9092083224656921E-3</v>
      </c>
      <c r="AB21" s="251">
        <f t="shared" si="6"/>
        <v>3.8638931754605417E-3</v>
      </c>
      <c r="AC21" s="159">
        <f t="shared" si="6"/>
        <v>3.885493029069864E-3</v>
      </c>
      <c r="AF21" s="124" t="s">
        <v>204</v>
      </c>
      <c r="AG21" s="391">
        <v>32325</v>
      </c>
      <c r="AH21" s="391">
        <v>32797</v>
      </c>
      <c r="AI21" s="391">
        <v>34717</v>
      </c>
      <c r="AJ21" s="391">
        <v>25084</v>
      </c>
      <c r="AK21" s="391">
        <v>31801</v>
      </c>
      <c r="AL21" s="391">
        <v>41456</v>
      </c>
      <c r="AM21" s="391">
        <v>27890</v>
      </c>
      <c r="AN21" s="391">
        <v>26247</v>
      </c>
      <c r="AP21" s="457" t="s">
        <v>19</v>
      </c>
      <c r="AQ21" s="459">
        <v>99.38</v>
      </c>
      <c r="AR21" s="437">
        <v>11951.844999999999</v>
      </c>
      <c r="AS21" t="str">
        <f t="shared" si="16"/>
        <v>Сандански</v>
      </c>
    </row>
    <row r="22" spans="1:45" ht="13.5" thickBot="1">
      <c r="A22" s="39" t="s">
        <v>21</v>
      </c>
      <c r="B22" s="435" t="s">
        <v>21</v>
      </c>
      <c r="C22" s="35" t="s">
        <v>20</v>
      </c>
      <c r="D22" s="39" t="s">
        <v>247</v>
      </c>
      <c r="E22" s="47"/>
      <c r="F22" s="47"/>
      <c r="G22" s="47">
        <v>3518</v>
      </c>
      <c r="H22" s="48">
        <v>5913</v>
      </c>
      <c r="I22" s="48">
        <v>3101</v>
      </c>
      <c r="J22" s="48">
        <v>2815</v>
      </c>
      <c r="K22" s="48">
        <v>1731</v>
      </c>
      <c r="L22" s="48">
        <v>1768</v>
      </c>
      <c r="M22" s="212">
        <v>1880</v>
      </c>
      <c r="N22" s="212">
        <v>2168.5070000000001</v>
      </c>
      <c r="O22" s="437">
        <v>2273.44</v>
      </c>
      <c r="P22" s="437">
        <v>2536.8919999999998</v>
      </c>
      <c r="Q22" s="136">
        <f t="shared" si="17"/>
        <v>52.443767968882128</v>
      </c>
      <c r="R22" s="136">
        <f t="shared" si="13"/>
        <v>47.606967698291896</v>
      </c>
      <c r="S22" s="136">
        <f t="shared" si="14"/>
        <v>29.274479959411465</v>
      </c>
      <c r="T22" s="136">
        <f t="shared" si="15"/>
        <v>29.900219854557754</v>
      </c>
      <c r="U22" s="234">
        <f t="shared" si="4"/>
        <v>31.794351429054622</v>
      </c>
      <c r="V22" s="234">
        <f t="shared" si="5"/>
        <v>36.673549805513275</v>
      </c>
      <c r="W22" s="258">
        <f t="shared" si="8"/>
        <v>2.1720420390967565E-3</v>
      </c>
      <c r="X22" s="158">
        <f t="shared" si="9"/>
        <v>1.2482288916081665E-3</v>
      </c>
      <c r="Y22" s="158">
        <f t="shared" si="10"/>
        <v>1.2563627072273212E-3</v>
      </c>
      <c r="Z22" s="159">
        <f t="shared" si="11"/>
        <v>5.5211471738169401E-4</v>
      </c>
      <c r="AA22" s="159">
        <f t="shared" si="12"/>
        <v>6.1731692694885168E-4</v>
      </c>
      <c r="AB22" s="251">
        <f t="shared" si="6"/>
        <v>6.244407435627799E-4</v>
      </c>
      <c r="AC22" s="159">
        <f t="shared" si="6"/>
        <v>7.5260630400621285E-4</v>
      </c>
      <c r="AF22" s="124" t="s">
        <v>267</v>
      </c>
      <c r="AG22" s="391">
        <v>17860</v>
      </c>
      <c r="AH22" s="391">
        <v>47736</v>
      </c>
      <c r="AI22" s="391">
        <v>45298</v>
      </c>
      <c r="AJ22" s="391">
        <v>52150</v>
      </c>
      <c r="AK22" s="391">
        <v>33530</v>
      </c>
      <c r="AL22" s="391">
        <v>31147</v>
      </c>
      <c r="AM22" s="391">
        <v>35204</v>
      </c>
      <c r="AN22" s="391">
        <v>32127</v>
      </c>
      <c r="AP22" s="457" t="s">
        <v>21</v>
      </c>
      <c r="AQ22" s="459">
        <v>100</v>
      </c>
      <c r="AR22" s="437">
        <v>2536.8919999999998</v>
      </c>
      <c r="AS22" t="str">
        <f t="shared" si="16"/>
        <v>Сатовча</v>
      </c>
    </row>
    <row r="23" spans="1:45" ht="13.5" thickBot="1">
      <c r="A23" s="39" t="s">
        <v>23</v>
      </c>
      <c r="B23" s="435" t="s">
        <v>23</v>
      </c>
      <c r="C23" s="35" t="s">
        <v>22</v>
      </c>
      <c r="D23" s="39" t="s">
        <v>2</v>
      </c>
      <c r="E23" s="47"/>
      <c r="F23" s="47">
        <v>12000</v>
      </c>
      <c r="G23" s="47">
        <v>8257</v>
      </c>
      <c r="H23" s="48">
        <v>3990</v>
      </c>
      <c r="I23" s="48">
        <v>4068</v>
      </c>
      <c r="J23" s="48">
        <v>2169</v>
      </c>
      <c r="K23" s="48">
        <v>2887</v>
      </c>
      <c r="L23" s="48">
        <v>3482</v>
      </c>
      <c r="M23" s="212">
        <v>4387</v>
      </c>
      <c r="N23" s="212">
        <v>2819.694</v>
      </c>
      <c r="O23" s="437">
        <v>2958.2069999999999</v>
      </c>
      <c r="P23" s="437">
        <v>778.04700000000003</v>
      </c>
      <c r="Q23" s="136">
        <f t="shared" si="17"/>
        <v>101.95488721804512</v>
      </c>
      <c r="R23" s="136">
        <f t="shared" si="13"/>
        <v>54.360902255639097</v>
      </c>
      <c r="S23" s="136">
        <f t="shared" si="14"/>
        <v>72.355889724310771</v>
      </c>
      <c r="T23" s="136">
        <f t="shared" si="15"/>
        <v>87.268170426065154</v>
      </c>
      <c r="U23" s="234">
        <f t="shared" si="4"/>
        <v>109.9498746867168</v>
      </c>
      <c r="V23" s="234">
        <f t="shared" si="5"/>
        <v>70.669022556390985</v>
      </c>
      <c r="W23" s="258">
        <f t="shared" si="8"/>
        <v>1.4656600263818805E-3</v>
      </c>
      <c r="X23" s="158">
        <f t="shared" si="9"/>
        <v>1.6374702131770464E-3</v>
      </c>
      <c r="Y23" s="158">
        <f t="shared" si="10"/>
        <v>9.6804643409451508E-4</v>
      </c>
      <c r="Z23" s="159">
        <f t="shared" si="11"/>
        <v>9.2082910980990798E-4</v>
      </c>
      <c r="AA23" s="159">
        <f t="shared" si="12"/>
        <v>1.2157791513777725E-3</v>
      </c>
      <c r="AB23" s="251">
        <f t="shared" si="6"/>
        <v>1.4571391180903804E-3</v>
      </c>
      <c r="AC23" s="159">
        <f t="shared" si="6"/>
        <v>9.7860854485067104E-4</v>
      </c>
      <c r="AF23" s="124" t="s">
        <v>268</v>
      </c>
      <c r="AG23" s="391">
        <v>53903</v>
      </c>
      <c r="AH23" s="391">
        <v>53889</v>
      </c>
      <c r="AI23" s="391">
        <v>44095</v>
      </c>
      <c r="AJ23" s="391">
        <v>33040</v>
      </c>
      <c r="AK23" s="391">
        <v>31435</v>
      </c>
      <c r="AL23" s="391">
        <v>46553</v>
      </c>
      <c r="AM23" s="391">
        <v>44170</v>
      </c>
      <c r="AN23" s="391">
        <v>34181</v>
      </c>
      <c r="AP23" s="457" t="s">
        <v>23</v>
      </c>
      <c r="AQ23" s="459">
        <v>98.47</v>
      </c>
      <c r="AR23" s="437">
        <v>778.04700000000003</v>
      </c>
      <c r="AS23" t="str">
        <f t="shared" si="16"/>
        <v>Симитли</v>
      </c>
    </row>
    <row r="24" spans="1:45" ht="13.5" thickBot="1">
      <c r="A24" s="39" t="s">
        <v>25</v>
      </c>
      <c r="B24" s="435" t="s">
        <v>25</v>
      </c>
      <c r="C24" s="35" t="s">
        <v>24</v>
      </c>
      <c r="D24" s="39" t="s">
        <v>19</v>
      </c>
      <c r="E24" s="47"/>
      <c r="F24" s="47">
        <v>1071</v>
      </c>
      <c r="G24" s="47">
        <v>999</v>
      </c>
      <c r="H24" s="48">
        <v>2335</v>
      </c>
      <c r="I24" s="48">
        <v>1198</v>
      </c>
      <c r="J24" s="48">
        <v>1099</v>
      </c>
      <c r="K24" s="48">
        <v>644</v>
      </c>
      <c r="L24" s="45">
        <v>1511</v>
      </c>
      <c r="M24" s="378">
        <v>643.20000000000005</v>
      </c>
      <c r="N24" s="378">
        <v>813.21699999999998</v>
      </c>
      <c r="O24" s="439">
        <v>788.322</v>
      </c>
      <c r="P24" s="439">
        <v>774.27300000000002</v>
      </c>
      <c r="Q24" s="136">
        <f t="shared" si="17"/>
        <v>51.306209850107066</v>
      </c>
      <c r="R24" s="136">
        <f t="shared" si="13"/>
        <v>47.066381156316915</v>
      </c>
      <c r="S24" s="136">
        <f t="shared" si="14"/>
        <v>27.580299785867236</v>
      </c>
      <c r="T24" s="136">
        <f t="shared" si="15"/>
        <v>64.710920770877948</v>
      </c>
      <c r="U24" s="234">
        <f t="shared" si="4"/>
        <v>27.546038543897218</v>
      </c>
      <c r="V24" s="234">
        <f t="shared" si="5"/>
        <v>34.82728051391863</v>
      </c>
      <c r="W24" s="258">
        <f t="shared" si="8"/>
        <v>8.5772334877235357E-4</v>
      </c>
      <c r="X24" s="158">
        <f t="shared" si="9"/>
        <v>4.8222451214014297E-4</v>
      </c>
      <c r="Y24" s="158">
        <f t="shared" si="10"/>
        <v>4.9049471234203417E-4</v>
      </c>
      <c r="Z24" s="159">
        <f t="shared" si="11"/>
        <v>2.0540836394789772E-4</v>
      </c>
      <c r="AA24" s="159">
        <f t="shared" si="12"/>
        <v>5.2758250940029123E-4</v>
      </c>
      <c r="AB24" s="251">
        <f t="shared" si="6"/>
        <v>2.1363845013807448E-4</v>
      </c>
      <c r="AC24" s="159">
        <f t="shared" si="6"/>
        <v>2.8223669129268217E-4</v>
      </c>
      <c r="AF24" s="124" t="s">
        <v>137</v>
      </c>
      <c r="AG24" s="391">
        <v>67934</v>
      </c>
      <c r="AH24" s="391">
        <v>68050</v>
      </c>
      <c r="AI24" s="391">
        <v>36884</v>
      </c>
      <c r="AJ24" s="391">
        <v>27800</v>
      </c>
      <c r="AK24" s="391">
        <v>29000</v>
      </c>
      <c r="AL24" s="391">
        <v>61489</v>
      </c>
      <c r="AM24" s="391">
        <v>40332</v>
      </c>
      <c r="AN24" s="391">
        <v>42523</v>
      </c>
      <c r="AP24" s="457" t="s">
        <v>25</v>
      </c>
      <c r="AQ24" s="459">
        <v>81</v>
      </c>
      <c r="AR24" s="439">
        <v>774.27300000000002</v>
      </c>
      <c r="AS24" t="str">
        <f t="shared" si="16"/>
        <v>Струмяни</v>
      </c>
    </row>
    <row r="25" spans="1:45" ht="13.5" thickBot="1">
      <c r="A25" s="39" t="s">
        <v>27</v>
      </c>
      <c r="B25" s="435" t="s">
        <v>27</v>
      </c>
      <c r="C25" s="35" t="s">
        <v>26</v>
      </c>
      <c r="D25" s="39" t="s">
        <v>9</v>
      </c>
      <c r="E25" s="47"/>
      <c r="F25" s="47">
        <v>2578</v>
      </c>
      <c r="G25" s="47">
        <v>2719</v>
      </c>
      <c r="H25" s="48">
        <v>2569</v>
      </c>
      <c r="I25" s="48">
        <v>2560</v>
      </c>
      <c r="J25" s="48">
        <v>2556</v>
      </c>
      <c r="K25" s="48">
        <v>2154</v>
      </c>
      <c r="L25" s="48">
        <v>2141</v>
      </c>
      <c r="M25" s="212">
        <v>2075</v>
      </c>
      <c r="N25" s="212">
        <v>2082.06</v>
      </c>
      <c r="O25" s="437">
        <v>1872.81</v>
      </c>
      <c r="P25" s="437">
        <v>1130.27</v>
      </c>
      <c r="Q25" s="136">
        <f t="shared" si="17"/>
        <v>99.649669131957964</v>
      </c>
      <c r="R25" s="136">
        <f t="shared" si="13"/>
        <v>99.493966523939278</v>
      </c>
      <c r="S25" s="136">
        <f t="shared" si="14"/>
        <v>83.845854418061506</v>
      </c>
      <c r="T25" s="136">
        <f t="shared" si="15"/>
        <v>83.33982094200077</v>
      </c>
      <c r="U25" s="234">
        <f t="shared" si="4"/>
        <v>80.770727909692482</v>
      </c>
      <c r="V25" s="234">
        <f t="shared" si="5"/>
        <v>81.045543012845471</v>
      </c>
      <c r="W25" s="258">
        <f t="shared" si="8"/>
        <v>9.4367935031956166E-4</v>
      </c>
      <c r="X25" s="158">
        <f t="shared" si="9"/>
        <v>1.0304630643395375E-3</v>
      </c>
      <c r="Y25" s="158">
        <f t="shared" si="10"/>
        <v>1.1407684119620011E-3</v>
      </c>
      <c r="Z25" s="159">
        <f t="shared" si="11"/>
        <v>6.870335651300803E-4</v>
      </c>
      <c r="AA25" s="159">
        <f t="shared" si="12"/>
        <v>7.4755403879948619E-4</v>
      </c>
      <c r="AB25" s="251">
        <f t="shared" si="6"/>
        <v>6.8920986324083416E-4</v>
      </c>
      <c r="AC25" s="159">
        <f t="shared" si="6"/>
        <v>7.2260383817952876E-4</v>
      </c>
      <c r="AF25" s="124" t="s">
        <v>196</v>
      </c>
      <c r="AG25" s="391">
        <v>107647</v>
      </c>
      <c r="AH25" s="391">
        <v>74446</v>
      </c>
      <c r="AI25" s="391">
        <v>67565</v>
      </c>
      <c r="AJ25" s="391">
        <v>31889</v>
      </c>
      <c r="AK25" s="391">
        <v>30603</v>
      </c>
      <c r="AL25" s="391">
        <v>40730</v>
      </c>
      <c r="AM25" s="391">
        <v>39739</v>
      </c>
      <c r="AN25" s="391">
        <v>36312</v>
      </c>
      <c r="AP25" s="457" t="s">
        <v>27</v>
      </c>
      <c r="AQ25" s="459">
        <v>100</v>
      </c>
      <c r="AR25" s="437">
        <v>1130.27</v>
      </c>
      <c r="AS25" t="str">
        <f t="shared" si="16"/>
        <v>Хаджидимово</v>
      </c>
    </row>
    <row r="26" spans="1:45" ht="13.5" thickBot="1">
      <c r="A26" s="49" t="s">
        <v>29</v>
      </c>
      <c r="B26" s="435" t="s">
        <v>29</v>
      </c>
      <c r="C26" s="35" t="s">
        <v>28</v>
      </c>
      <c r="D26" s="39" t="s">
        <v>17</v>
      </c>
      <c r="E26" s="50"/>
      <c r="F26" s="50">
        <v>6600</v>
      </c>
      <c r="G26" s="50">
        <v>4003</v>
      </c>
      <c r="H26" s="54">
        <v>2191</v>
      </c>
      <c r="I26" s="54">
        <v>2084</v>
      </c>
      <c r="J26" s="54">
        <v>1929</v>
      </c>
      <c r="K26" s="54">
        <v>8208</v>
      </c>
      <c r="L26" s="54">
        <v>1300</v>
      </c>
      <c r="M26" s="219">
        <v>1716</v>
      </c>
      <c r="N26" s="275">
        <v>1843.48</v>
      </c>
      <c r="O26" s="437">
        <v>2300.88</v>
      </c>
      <c r="P26" s="437">
        <v>2252.64</v>
      </c>
      <c r="Q26" s="137">
        <f t="shared" si="17"/>
        <v>95.116385212231862</v>
      </c>
      <c r="R26" s="137">
        <f t="shared" si="13"/>
        <v>88.041989958922855</v>
      </c>
      <c r="S26" s="137">
        <f t="shared" si="14"/>
        <v>374.62345960748513</v>
      </c>
      <c r="T26" s="137">
        <f t="shared" si="15"/>
        <v>59.333637608397993</v>
      </c>
      <c r="U26" s="240">
        <f t="shared" si="4"/>
        <v>78.320401643085347</v>
      </c>
      <c r="V26" s="240">
        <f t="shared" si="5"/>
        <v>84.13874942948425</v>
      </c>
      <c r="W26" s="259">
        <f t="shared" si="8"/>
        <v>8.0482734782022557E-4</v>
      </c>
      <c r="X26" s="160">
        <f t="shared" si="9"/>
        <v>8.3886133831390477E-4</v>
      </c>
      <c r="Y26" s="160">
        <f t="shared" si="10"/>
        <v>8.6093202921545397E-4</v>
      </c>
      <c r="Z26" s="161">
        <f t="shared" si="11"/>
        <v>2.617999769075069E-3</v>
      </c>
      <c r="AA26" s="161">
        <f t="shared" si="12"/>
        <v>4.5390950510944983E-4</v>
      </c>
      <c r="AB26" s="285">
        <f t="shared" si="6"/>
        <v>5.6996825316687778E-4</v>
      </c>
      <c r="AC26" s="161">
        <f t="shared" si="6"/>
        <v>6.3980179418806271E-4</v>
      </c>
      <c r="AF26" s="124" t="s">
        <v>153</v>
      </c>
      <c r="AG26" s="391">
        <v>32926</v>
      </c>
      <c r="AH26" s="391">
        <v>38343</v>
      </c>
      <c r="AI26" s="391">
        <v>41974</v>
      </c>
      <c r="AJ26" s="391">
        <v>79165</v>
      </c>
      <c r="AK26" s="391">
        <v>35438</v>
      </c>
      <c r="AL26" s="391">
        <v>27116</v>
      </c>
      <c r="AM26" s="391">
        <v>25195</v>
      </c>
      <c r="AN26" s="391">
        <v>23274</v>
      </c>
      <c r="AP26" s="457" t="s">
        <v>29</v>
      </c>
      <c r="AQ26" s="459">
        <v>100</v>
      </c>
      <c r="AR26" s="437">
        <v>2252.64</v>
      </c>
      <c r="AS26" t="str">
        <f t="shared" si="16"/>
        <v>Якоруда</v>
      </c>
    </row>
    <row r="27" spans="1:45" ht="13.5" thickBot="1">
      <c r="A27" s="27" t="s">
        <v>31</v>
      </c>
      <c r="B27" s="434" t="s">
        <v>31</v>
      </c>
      <c r="C27" s="56" t="s">
        <v>30</v>
      </c>
      <c r="D27" s="382"/>
      <c r="E27" s="28">
        <v>261364</v>
      </c>
      <c r="F27" s="30">
        <v>249064</v>
      </c>
      <c r="G27" s="30">
        <v>209985</v>
      </c>
      <c r="H27" s="33">
        <v>215073</v>
      </c>
      <c r="I27" s="33">
        <v>206376</v>
      </c>
      <c r="J27" s="33">
        <v>195955</v>
      </c>
      <c r="K27" s="33">
        <v>214701</v>
      </c>
      <c r="L27" s="33">
        <v>241590</v>
      </c>
      <c r="M27" s="218">
        <v>214340</v>
      </c>
      <c r="N27" s="218">
        <v>159142.514</v>
      </c>
      <c r="O27" s="436">
        <v>161579.66899999999</v>
      </c>
      <c r="P27" s="436">
        <v>177692.77299999999</v>
      </c>
      <c r="Q27" s="135">
        <f t="shared" si="17"/>
        <v>95.956256712837046</v>
      </c>
      <c r="R27" s="135">
        <f t="shared" si="13"/>
        <v>91.110925127747322</v>
      </c>
      <c r="S27" s="135">
        <f t="shared" si="14"/>
        <v>99.827035471677064</v>
      </c>
      <c r="T27" s="135">
        <f t="shared" si="15"/>
        <v>112.32930214392323</v>
      </c>
      <c r="U27" s="238">
        <f t="shared" si="4"/>
        <v>99.659185485858288</v>
      </c>
      <c r="V27" s="238">
        <f t="shared" si="5"/>
        <v>73.994650188540632</v>
      </c>
      <c r="W27" s="256">
        <f t="shared" si="8"/>
        <v>7.9003483422062704E-2</v>
      </c>
      <c r="X27" s="153">
        <f t="shared" si="9"/>
        <v>8.3071423971147029E-2</v>
      </c>
      <c r="Y27" s="153">
        <f t="shared" si="10"/>
        <v>8.7456680033651771E-2</v>
      </c>
      <c r="Z27" s="154">
        <f t="shared" si="11"/>
        <v>6.8480405509281972E-2</v>
      </c>
      <c r="AA27" s="154">
        <f t="shared" si="12"/>
        <v>8.4353844107224601E-2</v>
      </c>
      <c r="AB27" s="249">
        <f t="shared" si="6"/>
        <v>7.1192887752790548E-2</v>
      </c>
      <c r="AC27" s="154">
        <f t="shared" si="6"/>
        <v>5.5232313878533473E-2</v>
      </c>
      <c r="AF27" s="124" t="s">
        <v>156</v>
      </c>
      <c r="AG27" s="391">
        <v>32544</v>
      </c>
      <c r="AH27" s="391">
        <v>27911</v>
      </c>
      <c r="AI27" s="391">
        <v>25578</v>
      </c>
      <c r="AJ27" s="391">
        <v>25858</v>
      </c>
      <c r="AK27" s="391">
        <v>25213</v>
      </c>
      <c r="AL27" s="391">
        <v>23850</v>
      </c>
      <c r="AM27" s="391">
        <v>21505</v>
      </c>
      <c r="AN27" s="391">
        <v>21040</v>
      </c>
      <c r="AP27" s="455" t="s">
        <v>31</v>
      </c>
      <c r="AQ27" s="456">
        <v>100</v>
      </c>
      <c r="AR27" s="436">
        <v>177692.77299999999</v>
      </c>
      <c r="AS27" t="str">
        <f t="shared" si="16"/>
        <v>Бургас</v>
      </c>
    </row>
    <row r="28" spans="1:45" ht="13.5" thickBot="1">
      <c r="A28" s="39" t="s">
        <v>33</v>
      </c>
      <c r="B28" s="435" t="s">
        <v>33</v>
      </c>
      <c r="C28" s="35" t="s">
        <v>32</v>
      </c>
      <c r="D28" s="39" t="s">
        <v>31</v>
      </c>
      <c r="E28" s="47"/>
      <c r="F28" s="47">
        <v>15558</v>
      </c>
      <c r="G28" s="47">
        <v>17124</v>
      </c>
      <c r="H28" s="48">
        <v>15500</v>
      </c>
      <c r="I28" s="48">
        <v>12941</v>
      </c>
      <c r="J28" s="48">
        <v>11125</v>
      </c>
      <c r="K28" s="48">
        <v>3239</v>
      </c>
      <c r="L28" s="48">
        <v>24275</v>
      </c>
      <c r="M28" s="212">
        <v>9023</v>
      </c>
      <c r="N28" s="212">
        <v>5650.8810000000003</v>
      </c>
      <c r="O28" s="437">
        <v>7879.6620000000003</v>
      </c>
      <c r="P28" s="437">
        <v>8298.1769999999997</v>
      </c>
      <c r="Q28" s="136">
        <f t="shared" si="17"/>
        <v>83.490322580645156</v>
      </c>
      <c r="R28" s="136">
        <f t="shared" si="13"/>
        <v>71.774193548387103</v>
      </c>
      <c r="S28" s="136">
        <f t="shared" si="14"/>
        <v>20.896774193548389</v>
      </c>
      <c r="T28" s="136">
        <f t="shared" si="15"/>
        <v>156.61290322580646</v>
      </c>
      <c r="U28" s="234">
        <f t="shared" si="4"/>
        <v>58.212903225806457</v>
      </c>
      <c r="V28" s="234">
        <f t="shared" si="5"/>
        <v>36.457296774193551</v>
      </c>
      <c r="W28" s="258">
        <f t="shared" si="8"/>
        <v>5.6936667691526686E-3</v>
      </c>
      <c r="X28" s="158">
        <f t="shared" si="9"/>
        <v>5.2090712951632636E-3</v>
      </c>
      <c r="Y28" s="158">
        <f t="shared" si="10"/>
        <v>4.9651989761648136E-3</v>
      </c>
      <c r="Z28" s="159">
        <f t="shared" si="11"/>
        <v>1.0331020043901254E-3</v>
      </c>
      <c r="AA28" s="159">
        <f t="shared" si="12"/>
        <v>8.4758871050245339E-3</v>
      </c>
      <c r="AB28" s="251">
        <f t="shared" si="6"/>
        <v>2.9969834197696612E-3</v>
      </c>
      <c r="AC28" s="159">
        <f t="shared" si="6"/>
        <v>1.9612058728834779E-3</v>
      </c>
      <c r="AF28" s="124" t="s">
        <v>249</v>
      </c>
      <c r="AG28" s="391">
        <v>7926</v>
      </c>
      <c r="AH28" s="391">
        <v>7165</v>
      </c>
      <c r="AI28" s="391">
        <v>9797</v>
      </c>
      <c r="AJ28" s="391">
        <v>7329</v>
      </c>
      <c r="AK28" s="391">
        <v>6710</v>
      </c>
      <c r="AL28" s="391">
        <v>6438</v>
      </c>
      <c r="AM28" s="391">
        <v>7170</v>
      </c>
      <c r="AN28" s="391">
        <v>6241</v>
      </c>
      <c r="AP28" s="457" t="s">
        <v>33</v>
      </c>
      <c r="AQ28" s="459">
        <v>100</v>
      </c>
      <c r="AR28" s="437">
        <v>8298.1769999999997</v>
      </c>
      <c r="AS28" t="str">
        <f t="shared" si="16"/>
        <v>Айтос</v>
      </c>
    </row>
    <row r="29" spans="1:45" ht="13.5" thickBot="1">
      <c r="A29" s="39" t="s">
        <v>31</v>
      </c>
      <c r="B29" s="435" t="s">
        <v>31</v>
      </c>
      <c r="C29" s="35" t="s">
        <v>34</v>
      </c>
      <c r="D29" s="39" t="s">
        <v>31</v>
      </c>
      <c r="E29" s="47"/>
      <c r="F29" s="47">
        <v>71987</v>
      </c>
      <c r="G29" s="47">
        <v>74625</v>
      </c>
      <c r="H29" s="48">
        <v>79536</v>
      </c>
      <c r="I29" s="48">
        <v>69584</v>
      </c>
      <c r="J29" s="48">
        <v>68400</v>
      </c>
      <c r="K29" s="48">
        <v>82029</v>
      </c>
      <c r="L29" s="48">
        <v>113982</v>
      </c>
      <c r="M29" s="212">
        <v>96624</v>
      </c>
      <c r="N29" s="212">
        <v>69458.146999999997</v>
      </c>
      <c r="O29" s="437">
        <v>64013.85</v>
      </c>
      <c r="P29" s="437">
        <v>72981.09</v>
      </c>
      <c r="Q29" s="136">
        <f t="shared" si="17"/>
        <v>87.487427077046874</v>
      </c>
      <c r="R29" s="136">
        <f t="shared" si="13"/>
        <v>85.9987929993965</v>
      </c>
      <c r="S29" s="136">
        <f t="shared" si="14"/>
        <v>103.13442969221485</v>
      </c>
      <c r="T29" s="136">
        <f t="shared" si="15"/>
        <v>143.30869040434519</v>
      </c>
      <c r="U29" s="234">
        <f t="shared" si="4"/>
        <v>121.48461074230536</v>
      </c>
      <c r="V29" s="234">
        <f t="shared" si="5"/>
        <v>87.329193069804873</v>
      </c>
      <c r="W29" s="258">
        <f t="shared" si="8"/>
        <v>2.9216224525892041E-2</v>
      </c>
      <c r="X29" s="158">
        <f t="shared" si="9"/>
        <v>2.8009274167579055E-2</v>
      </c>
      <c r="Y29" s="158">
        <f t="shared" si="10"/>
        <v>3.0527605390532425E-2</v>
      </c>
      <c r="Z29" s="159">
        <f t="shared" si="11"/>
        <v>2.6163730879320033E-2</v>
      </c>
      <c r="AA29" s="159">
        <f t="shared" si="12"/>
        <v>3.9798087085681007E-2</v>
      </c>
      <c r="AB29" s="251">
        <f t="shared" si="6"/>
        <v>3.2093597024473425E-2</v>
      </c>
      <c r="AC29" s="159">
        <f t="shared" si="6"/>
        <v>2.4106281094222991E-2</v>
      </c>
      <c r="AF29" s="124" t="s">
        <v>40</v>
      </c>
      <c r="AG29" s="391">
        <v>3018</v>
      </c>
      <c r="AH29" s="391">
        <v>3620</v>
      </c>
      <c r="AI29" s="391">
        <v>3997</v>
      </c>
      <c r="AJ29" s="391">
        <v>4642</v>
      </c>
      <c r="AK29" s="391">
        <v>1101</v>
      </c>
      <c r="AL29" s="391">
        <v>1141</v>
      </c>
      <c r="AM29" s="391">
        <v>1148</v>
      </c>
      <c r="AN29" s="391">
        <v>705</v>
      </c>
      <c r="AP29" s="457" t="s">
        <v>31</v>
      </c>
      <c r="AQ29" s="459">
        <v>100</v>
      </c>
      <c r="AR29" s="437">
        <v>72981.09</v>
      </c>
      <c r="AS29" t="str">
        <f t="shared" si="16"/>
        <v>Бургас</v>
      </c>
    </row>
    <row r="30" spans="1:45" ht="13.5" thickBot="1">
      <c r="A30" s="39" t="s">
        <v>36</v>
      </c>
      <c r="B30" s="435" t="s">
        <v>36</v>
      </c>
      <c r="C30" s="35" t="s">
        <v>35</v>
      </c>
      <c r="D30" s="39" t="s">
        <v>31</v>
      </c>
      <c r="E30" s="47"/>
      <c r="F30" s="47">
        <v>4415</v>
      </c>
      <c r="G30" s="47">
        <v>4507</v>
      </c>
      <c r="H30" s="48">
        <v>4729</v>
      </c>
      <c r="I30" s="48">
        <v>3390</v>
      </c>
      <c r="J30" s="48">
        <v>3315</v>
      </c>
      <c r="K30" s="48">
        <v>3162</v>
      </c>
      <c r="L30" s="48">
        <v>3460</v>
      </c>
      <c r="M30" s="212">
        <v>3333</v>
      </c>
      <c r="N30" s="212">
        <v>3104.2579999999998</v>
      </c>
      <c r="O30" s="437">
        <v>2902.6000000000004</v>
      </c>
      <c r="P30" s="437">
        <v>3161.3209999999999</v>
      </c>
      <c r="Q30" s="136">
        <f t="shared" si="17"/>
        <v>71.685345739056885</v>
      </c>
      <c r="R30" s="136">
        <f t="shared" si="13"/>
        <v>70.099386762529079</v>
      </c>
      <c r="S30" s="136">
        <f t="shared" si="14"/>
        <v>66.864030450412343</v>
      </c>
      <c r="T30" s="136">
        <f t="shared" si="15"/>
        <v>73.165574117149504</v>
      </c>
      <c r="U30" s="234">
        <f t="shared" si="4"/>
        <v>70.48001691689575</v>
      </c>
      <c r="V30" s="234">
        <f t="shared" si="5"/>
        <v>65.643011207443422</v>
      </c>
      <c r="W30" s="258">
        <f t="shared" si="8"/>
        <v>1.7371193646014819E-3</v>
      </c>
      <c r="X30" s="158">
        <f t="shared" si="9"/>
        <v>1.3645585109808721E-3</v>
      </c>
      <c r="Y30" s="158">
        <f t="shared" si="10"/>
        <v>1.4795177173920321E-3</v>
      </c>
      <c r="Z30" s="159">
        <f t="shared" si="11"/>
        <v>1.0085423087007029E-3</v>
      </c>
      <c r="AA30" s="159">
        <f t="shared" si="12"/>
        <v>1.2080976059066894E-3</v>
      </c>
      <c r="AB30" s="251">
        <f t="shared" si="6"/>
        <v>1.1070537224972051E-3</v>
      </c>
      <c r="AC30" s="159">
        <f t="shared" si="6"/>
        <v>1.077369886314279E-3</v>
      </c>
      <c r="AF30" s="124" t="s">
        <v>161</v>
      </c>
      <c r="AG30" s="391">
        <v>58492</v>
      </c>
      <c r="AH30" s="391">
        <v>46379</v>
      </c>
      <c r="AI30" s="391">
        <v>34114</v>
      </c>
      <c r="AJ30" s="391">
        <v>39179</v>
      </c>
      <c r="AK30" s="391">
        <v>44363</v>
      </c>
      <c r="AL30" s="391">
        <v>45990</v>
      </c>
      <c r="AM30" s="391">
        <v>41540</v>
      </c>
      <c r="AN30" s="391">
        <v>38892</v>
      </c>
      <c r="AP30" s="457" t="s">
        <v>36</v>
      </c>
      <c r="AQ30" s="459">
        <v>100</v>
      </c>
      <c r="AR30" s="437">
        <v>3161.3209999999999</v>
      </c>
      <c r="AS30" t="str">
        <f t="shared" si="16"/>
        <v>Камено</v>
      </c>
    </row>
    <row r="31" spans="1:45" ht="13.5" thickBot="1">
      <c r="A31" s="39" t="s">
        <v>38</v>
      </c>
      <c r="B31" s="435" t="s">
        <v>38</v>
      </c>
      <c r="C31" s="35" t="s">
        <v>37</v>
      </c>
      <c r="D31" s="39" t="s">
        <v>31</v>
      </c>
      <c r="E31" s="47"/>
      <c r="F31" s="47">
        <v>17106</v>
      </c>
      <c r="G31" s="47">
        <v>13686</v>
      </c>
      <c r="H31" s="48">
        <v>11144</v>
      </c>
      <c r="I31" s="48">
        <v>11948</v>
      </c>
      <c r="J31" s="48">
        <v>9621</v>
      </c>
      <c r="K31" s="48">
        <v>15772</v>
      </c>
      <c r="L31" s="48">
        <v>6310</v>
      </c>
      <c r="M31" s="212">
        <v>6230</v>
      </c>
      <c r="N31" s="212">
        <v>5114.4260000000004</v>
      </c>
      <c r="O31" s="437">
        <v>3479.9749999999999</v>
      </c>
      <c r="P31" s="437">
        <v>5112.9570000000003</v>
      </c>
      <c r="Q31" s="136">
        <f t="shared" si="17"/>
        <v>107.21464465183057</v>
      </c>
      <c r="R31" s="136">
        <f t="shared" si="13"/>
        <v>86.333452979181629</v>
      </c>
      <c r="S31" s="136">
        <f t="shared" si="14"/>
        <v>141.52907394113424</v>
      </c>
      <c r="T31" s="136">
        <f t="shared" si="15"/>
        <v>56.622397702799709</v>
      </c>
      <c r="U31" s="234">
        <f t="shared" si="4"/>
        <v>55.904522613065325</v>
      </c>
      <c r="V31" s="234">
        <f t="shared" si="5"/>
        <v>45.893987796123476</v>
      </c>
      <c r="W31" s="258">
        <f t="shared" si="8"/>
        <v>4.0935627403507957E-3</v>
      </c>
      <c r="X31" s="158">
        <f t="shared" si="9"/>
        <v>4.8093643330971853E-3</v>
      </c>
      <c r="Y31" s="158">
        <f t="shared" si="10"/>
        <v>4.2939487055893635E-3</v>
      </c>
      <c r="Z31" s="159">
        <f t="shared" si="11"/>
        <v>5.0305911742022404E-3</v>
      </c>
      <c r="AA31" s="159">
        <f t="shared" si="12"/>
        <v>2.2032069055697139E-3</v>
      </c>
      <c r="AB31" s="251">
        <f t="shared" si="6"/>
        <v>2.0692903363809141E-3</v>
      </c>
      <c r="AC31" s="159">
        <f t="shared" si="6"/>
        <v>1.7750227455909894E-3</v>
      </c>
      <c r="AF31" s="124" t="s">
        <v>290</v>
      </c>
      <c r="AG31" s="391">
        <v>8141</v>
      </c>
      <c r="AH31" s="391">
        <v>8403</v>
      </c>
      <c r="AI31" s="391">
        <v>7525</v>
      </c>
      <c r="AJ31" s="391">
        <v>8113</v>
      </c>
      <c r="AK31" s="391">
        <v>8442</v>
      </c>
      <c r="AL31" s="391">
        <v>9336</v>
      </c>
      <c r="AM31" s="391">
        <v>6608</v>
      </c>
      <c r="AN31" s="391">
        <v>7339</v>
      </c>
      <c r="AP31" s="457" t="s">
        <v>38</v>
      </c>
      <c r="AQ31" s="459">
        <v>100</v>
      </c>
      <c r="AR31" s="437">
        <v>5112.9570000000003</v>
      </c>
      <c r="AS31" t="str">
        <f t="shared" si="16"/>
        <v>Карнобат</v>
      </c>
    </row>
    <row r="32" spans="1:45" ht="21.75" thickBot="1">
      <c r="A32" s="39" t="s">
        <v>40</v>
      </c>
      <c r="B32" s="435" t="s">
        <v>40</v>
      </c>
      <c r="C32" s="35" t="s">
        <v>39</v>
      </c>
      <c r="D32" s="39" t="s">
        <v>40</v>
      </c>
      <c r="E32" s="47"/>
      <c r="F32" s="47">
        <v>3018</v>
      </c>
      <c r="G32" s="47">
        <v>3620</v>
      </c>
      <c r="H32" s="48">
        <v>3997</v>
      </c>
      <c r="I32" s="48">
        <v>4642</v>
      </c>
      <c r="J32" s="48">
        <v>1101</v>
      </c>
      <c r="K32" s="48">
        <v>1141</v>
      </c>
      <c r="L32" s="48">
        <v>1148</v>
      </c>
      <c r="M32" s="212">
        <v>705</v>
      </c>
      <c r="N32" s="212">
        <v>1465.9670000000001</v>
      </c>
      <c r="O32" s="437">
        <v>1450.82</v>
      </c>
      <c r="P32" s="437">
        <v>1302.8900000000001</v>
      </c>
      <c r="Q32" s="136">
        <f t="shared" si="17"/>
        <v>116.13710282712033</v>
      </c>
      <c r="R32" s="136">
        <f t="shared" si="13"/>
        <v>27.545659244433324</v>
      </c>
      <c r="S32" s="136">
        <f t="shared" si="14"/>
        <v>28.546409807355516</v>
      </c>
      <c r="T32" s="136">
        <f t="shared" si="15"/>
        <v>28.721541155866898</v>
      </c>
      <c r="U32" s="234">
        <f t="shared" si="4"/>
        <v>17.638228671503629</v>
      </c>
      <c r="V32" s="234">
        <f t="shared" si="5"/>
        <v>36.676682511883918</v>
      </c>
      <c r="W32" s="258">
        <f t="shared" si="8"/>
        <v>1.4682313597614979E-3</v>
      </c>
      <c r="X32" s="158">
        <f t="shared" si="9"/>
        <v>1.8685193533844271E-3</v>
      </c>
      <c r="Y32" s="158">
        <f t="shared" si="10"/>
        <v>4.9138733238269301E-4</v>
      </c>
      <c r="Z32" s="159">
        <f t="shared" si="11"/>
        <v>3.6393003612507965E-4</v>
      </c>
      <c r="AA32" s="159">
        <f t="shared" si="12"/>
        <v>4.0083700912742183E-4</v>
      </c>
      <c r="AB32" s="251">
        <f t="shared" si="6"/>
        <v>2.3416527883604246E-4</v>
      </c>
      <c r="AC32" s="159">
        <f t="shared" si="6"/>
        <v>5.0878138999093661E-4</v>
      </c>
      <c r="AF32" s="124" t="s">
        <v>122</v>
      </c>
      <c r="AG32" s="391">
        <v>31165</v>
      </c>
      <c r="AH32" s="391">
        <v>27226</v>
      </c>
      <c r="AI32" s="391">
        <v>33882</v>
      </c>
      <c r="AJ32" s="391">
        <v>13771</v>
      </c>
      <c r="AK32" s="391">
        <v>16985</v>
      </c>
      <c r="AL32" s="391">
        <v>21070</v>
      </c>
      <c r="AM32" s="391">
        <v>22147</v>
      </c>
      <c r="AN32" s="391">
        <v>23095</v>
      </c>
      <c r="AP32" s="457" t="s">
        <v>40</v>
      </c>
      <c r="AQ32" s="459">
        <v>100</v>
      </c>
      <c r="AR32" s="437">
        <v>1302.8900000000001</v>
      </c>
      <c r="AS32" t="str">
        <f t="shared" si="16"/>
        <v>Малко Търново</v>
      </c>
    </row>
    <row r="33" spans="1:45" ht="13.5" thickBot="1">
      <c r="A33" s="39" t="s">
        <v>42</v>
      </c>
      <c r="B33" s="435" t="s">
        <v>42</v>
      </c>
      <c r="C33" s="35" t="s">
        <v>41</v>
      </c>
      <c r="D33" s="39" t="s">
        <v>31</v>
      </c>
      <c r="E33" s="47"/>
      <c r="F33" s="47"/>
      <c r="G33" s="47">
        <v>42380</v>
      </c>
      <c r="H33" s="48">
        <v>32341</v>
      </c>
      <c r="I33" s="48">
        <v>47855</v>
      </c>
      <c r="J33" s="48">
        <v>51606</v>
      </c>
      <c r="K33" s="58">
        <v>46230</v>
      </c>
      <c r="L33" s="48">
        <v>35145</v>
      </c>
      <c r="M33" s="212">
        <v>31606</v>
      </c>
      <c r="N33" s="212">
        <v>30308.325000000001</v>
      </c>
      <c r="O33" s="437">
        <v>33187.296999999999</v>
      </c>
      <c r="P33" s="437">
        <v>34514.699000000001</v>
      </c>
      <c r="Q33" s="136">
        <f t="shared" si="17"/>
        <v>147.97006895272256</v>
      </c>
      <c r="R33" s="136">
        <f t="shared" si="13"/>
        <v>159.56834977273431</v>
      </c>
      <c r="S33" s="136">
        <f t="shared" si="14"/>
        <v>142.94548715253083</v>
      </c>
      <c r="T33" s="136">
        <f t="shared" si="15"/>
        <v>108.67010914937696</v>
      </c>
      <c r="U33" s="234">
        <f t="shared" si="4"/>
        <v>97.727343001144064</v>
      </c>
      <c r="V33" s="234">
        <f t="shared" si="5"/>
        <v>93.714866578027895</v>
      </c>
      <c r="W33" s="258">
        <f t="shared" si="8"/>
        <v>1.1879927547172028E-2</v>
      </c>
      <c r="X33" s="158">
        <f t="shared" si="9"/>
        <v>1.9262816384362724E-2</v>
      </c>
      <c r="Y33" s="158">
        <f t="shared" si="10"/>
        <v>2.3032274909120121E-2</v>
      </c>
      <c r="Z33" s="159">
        <f t="shared" si="11"/>
        <v>1.47453861262598E-2</v>
      </c>
      <c r="AA33" s="159">
        <f t="shared" si="12"/>
        <v>1.2271268890055087E-2</v>
      </c>
      <c r="AB33" s="251">
        <f t="shared" si="6"/>
        <v>1.0497911777151713E-2</v>
      </c>
      <c r="AC33" s="410">
        <f t="shared" si="6"/>
        <v>1.0518866878856789E-2</v>
      </c>
      <c r="AF33" s="124" t="s">
        <v>172</v>
      </c>
      <c r="AG33" s="391">
        <v>179388</v>
      </c>
      <c r="AH33" s="391">
        <v>179019</v>
      </c>
      <c r="AI33" s="391">
        <v>168989</v>
      </c>
      <c r="AJ33" s="391">
        <v>122585</v>
      </c>
      <c r="AK33" s="391">
        <v>92242</v>
      </c>
      <c r="AL33" s="391">
        <v>102186</v>
      </c>
      <c r="AM33" s="391">
        <v>101794</v>
      </c>
      <c r="AN33" s="391">
        <v>102211</v>
      </c>
      <c r="AP33" s="457" t="s">
        <v>42</v>
      </c>
      <c r="AQ33" s="459">
        <v>100</v>
      </c>
      <c r="AR33" s="437">
        <v>34514.699000000001</v>
      </c>
      <c r="AS33" t="str">
        <f t="shared" si="16"/>
        <v>Несебър</v>
      </c>
    </row>
    <row r="34" spans="1:45" ht="13.5" thickBot="1">
      <c r="A34" s="39" t="s">
        <v>44</v>
      </c>
      <c r="B34" s="435" t="s">
        <v>44</v>
      </c>
      <c r="C34" s="35" t="s">
        <v>43</v>
      </c>
      <c r="D34" s="39" t="s">
        <v>31</v>
      </c>
      <c r="E34" s="47"/>
      <c r="F34" s="47">
        <v>28539</v>
      </c>
      <c r="G34" s="47">
        <v>22234</v>
      </c>
      <c r="H34" s="48">
        <v>21716</v>
      </c>
      <c r="I34" s="48">
        <v>20617</v>
      </c>
      <c r="J34" s="48">
        <v>12478</v>
      </c>
      <c r="K34" s="48">
        <v>10031</v>
      </c>
      <c r="L34" s="48">
        <v>9210</v>
      </c>
      <c r="M34" s="212">
        <v>11468</v>
      </c>
      <c r="N34" s="212">
        <v>13418.947</v>
      </c>
      <c r="O34" s="437">
        <v>13162.923000000001</v>
      </c>
      <c r="P34" s="437">
        <v>15201.535</v>
      </c>
      <c r="Q34" s="136">
        <f t="shared" si="17"/>
        <v>94.939215325105906</v>
      </c>
      <c r="R34" s="136">
        <f t="shared" si="13"/>
        <v>57.459937373365257</v>
      </c>
      <c r="S34" s="136">
        <f t="shared" si="14"/>
        <v>46.191748019893161</v>
      </c>
      <c r="T34" s="136">
        <f t="shared" si="15"/>
        <v>42.411125437465465</v>
      </c>
      <c r="U34" s="234">
        <f t="shared" si="4"/>
        <v>52.80898876404494</v>
      </c>
      <c r="V34" s="234">
        <f t="shared" si="5"/>
        <v>61.792903849696081</v>
      </c>
      <c r="W34" s="258">
        <f t="shared" si="8"/>
        <v>7.977010810252861E-3</v>
      </c>
      <c r="X34" s="158">
        <f t="shared" si="9"/>
        <v>8.2988503896438467E-3</v>
      </c>
      <c r="Y34" s="158">
        <f t="shared" si="10"/>
        <v>5.5690564336705207E-3</v>
      </c>
      <c r="Z34" s="159">
        <f t="shared" si="11"/>
        <v>3.1994585384493199E-3</v>
      </c>
      <c r="AA34" s="159">
        <f t="shared" si="12"/>
        <v>3.2157742631215634E-3</v>
      </c>
      <c r="AB34" s="251">
        <f t="shared" si="6"/>
        <v>3.8090885357329571E-3</v>
      </c>
      <c r="AC34" s="159">
        <f t="shared" si="6"/>
        <v>4.6572061355233153E-3</v>
      </c>
      <c r="AF34" s="124" t="s">
        <v>178</v>
      </c>
      <c r="AG34" s="391">
        <v>21215</v>
      </c>
      <c r="AH34" s="391">
        <v>42700</v>
      </c>
      <c r="AI34" s="391">
        <v>26928</v>
      </c>
      <c r="AJ34" s="391">
        <v>19650</v>
      </c>
      <c r="AK34" s="391">
        <v>12794</v>
      </c>
      <c r="AL34" s="391">
        <v>10159</v>
      </c>
      <c r="AM34" s="391">
        <v>8624</v>
      </c>
      <c r="AN34" s="391">
        <v>7487</v>
      </c>
      <c r="AP34" s="457" t="s">
        <v>44</v>
      </c>
      <c r="AQ34" s="459">
        <v>100</v>
      </c>
      <c r="AR34" s="437">
        <v>15201.535</v>
      </c>
      <c r="AS34" t="str">
        <f t="shared" si="16"/>
        <v>Поморие</v>
      </c>
    </row>
    <row r="35" spans="1:45" ht="13.5" thickBot="1">
      <c r="A35" s="39" t="s">
        <v>46</v>
      </c>
      <c r="B35" s="435" t="s">
        <v>46</v>
      </c>
      <c r="C35" s="35" t="s">
        <v>45</v>
      </c>
      <c r="D35" s="39" t="s">
        <v>50</v>
      </c>
      <c r="E35" s="47"/>
      <c r="F35" s="47">
        <v>13906</v>
      </c>
      <c r="G35" s="47">
        <v>4488</v>
      </c>
      <c r="H35" s="48">
        <v>4847</v>
      </c>
      <c r="I35" s="48">
        <v>4657</v>
      </c>
      <c r="J35" s="48">
        <v>4874</v>
      </c>
      <c r="K35" s="48">
        <v>6355</v>
      </c>
      <c r="L35" s="48">
        <v>13934</v>
      </c>
      <c r="M35" s="212">
        <v>18388</v>
      </c>
      <c r="N35" s="212">
        <v>6660.5919999999996</v>
      </c>
      <c r="O35" s="437">
        <v>7022.71</v>
      </c>
      <c r="P35" s="437">
        <v>6541.63</v>
      </c>
      <c r="Q35" s="136">
        <f t="shared" si="17"/>
        <v>96.080049515164021</v>
      </c>
      <c r="R35" s="136">
        <f t="shared" si="13"/>
        <v>100.55704559521352</v>
      </c>
      <c r="S35" s="136">
        <f t="shared" si="14"/>
        <v>131.11202805859295</v>
      </c>
      <c r="T35" s="136">
        <f t="shared" si="15"/>
        <v>287.47678976686609</v>
      </c>
      <c r="U35" s="234">
        <f t="shared" si="4"/>
        <v>379.36868165875796</v>
      </c>
      <c r="V35" s="234">
        <f t="shared" si="5"/>
        <v>137.41679389312978</v>
      </c>
      <c r="W35" s="258">
        <f t="shared" si="8"/>
        <v>1.7804646987150312E-3</v>
      </c>
      <c r="X35" s="158">
        <f t="shared" si="9"/>
        <v>1.8745572229020417E-3</v>
      </c>
      <c r="Y35" s="158">
        <f t="shared" si="10"/>
        <v>2.1753150390855999E-3</v>
      </c>
      <c r="Z35" s="159">
        <f t="shared" si="11"/>
        <v>2.0269722870945497E-3</v>
      </c>
      <c r="AA35" s="159">
        <f t="shared" si="12"/>
        <v>4.8652115724577491E-3</v>
      </c>
      <c r="AB35" s="251">
        <f t="shared" si="6"/>
        <v>6.1075619109746786E-3</v>
      </c>
      <c r="AC35" s="159">
        <f t="shared" si="6"/>
        <v>2.311638158241292E-3</v>
      </c>
      <c r="AF35" s="124" t="s">
        <v>183</v>
      </c>
      <c r="AG35" s="391">
        <v>147915</v>
      </c>
      <c r="AH35" s="391">
        <v>241015</v>
      </c>
      <c r="AI35" s="391">
        <v>179549</v>
      </c>
      <c r="AJ35" s="391">
        <v>183691</v>
      </c>
      <c r="AK35" s="391">
        <v>187075</v>
      </c>
      <c r="AL35" s="391">
        <v>75155</v>
      </c>
      <c r="AM35" s="391">
        <v>59570</v>
      </c>
      <c r="AN35" s="391">
        <v>43926</v>
      </c>
      <c r="AP35" s="457" t="s">
        <v>46</v>
      </c>
      <c r="AQ35" s="459">
        <v>100</v>
      </c>
      <c r="AR35" s="437">
        <v>6541.63</v>
      </c>
      <c r="AS35" t="str">
        <f t="shared" si="16"/>
        <v>Приморско</v>
      </c>
    </row>
    <row r="36" spans="1:45" ht="13.5" thickBot="1">
      <c r="A36" s="39" t="s">
        <v>48</v>
      </c>
      <c r="B36" s="435" t="s">
        <v>48</v>
      </c>
      <c r="C36" s="35" t="s">
        <v>47</v>
      </c>
      <c r="D36" s="39" t="s">
        <v>31</v>
      </c>
      <c r="E36" s="47"/>
      <c r="F36" s="47">
        <v>4504</v>
      </c>
      <c r="G36" s="47">
        <v>8117</v>
      </c>
      <c r="H36" s="48">
        <v>8615</v>
      </c>
      <c r="I36" s="48">
        <v>7778</v>
      </c>
      <c r="J36" s="48">
        <v>8617</v>
      </c>
      <c r="K36" s="48">
        <v>8620</v>
      </c>
      <c r="L36" s="48">
        <v>6952</v>
      </c>
      <c r="M36" s="212">
        <v>6313</v>
      </c>
      <c r="N36" s="212">
        <v>3185.4690000000001</v>
      </c>
      <c r="O36" s="437">
        <v>5124.7649999999994</v>
      </c>
      <c r="P36" s="437">
        <v>6421.0749999999998</v>
      </c>
      <c r="Q36" s="136">
        <f t="shared" si="17"/>
        <v>90.284387695879275</v>
      </c>
      <c r="R36" s="136">
        <f t="shared" si="13"/>
        <v>100.02321532211261</v>
      </c>
      <c r="S36" s="136">
        <f t="shared" si="14"/>
        <v>100.05803830528149</v>
      </c>
      <c r="T36" s="136">
        <f t="shared" si="15"/>
        <v>80.696459663377823</v>
      </c>
      <c r="U36" s="234">
        <f t="shared" si="4"/>
        <v>73.279164248403944</v>
      </c>
      <c r="V36" s="234">
        <f t="shared" si="5"/>
        <v>36.975844457341843</v>
      </c>
      <c r="W36" s="258">
        <f t="shared" si="8"/>
        <v>3.1645767236290478E-3</v>
      </c>
      <c r="X36" s="158">
        <f t="shared" si="9"/>
        <v>3.1308366072003609E-3</v>
      </c>
      <c r="Y36" s="158">
        <f t="shared" si="10"/>
        <v>3.8458534451786246E-3</v>
      </c>
      <c r="Z36" s="159">
        <f t="shared" si="11"/>
        <v>2.7494100888678236E-3</v>
      </c>
      <c r="AA36" s="159">
        <f t="shared" si="12"/>
        <v>2.4273683688622268E-3</v>
      </c>
      <c r="AB36" s="251">
        <f t="shared" si="6"/>
        <v>2.0968587309105474E-3</v>
      </c>
      <c r="AC36" s="159">
        <f t="shared" si="6"/>
        <v>1.1055551356838446E-3</v>
      </c>
      <c r="AF36" s="124" t="s">
        <v>15</v>
      </c>
      <c r="AG36" s="391">
        <v>14149</v>
      </c>
      <c r="AH36" s="391">
        <v>15951</v>
      </c>
      <c r="AI36" s="391">
        <v>18614</v>
      </c>
      <c r="AJ36" s="391">
        <v>14942</v>
      </c>
      <c r="AK36" s="391">
        <v>14470</v>
      </c>
      <c r="AL36" s="391">
        <v>17386</v>
      </c>
      <c r="AM36" s="391">
        <v>16407</v>
      </c>
      <c r="AN36" s="391">
        <v>17050</v>
      </c>
      <c r="AP36" s="457" t="s">
        <v>48</v>
      </c>
      <c r="AQ36" s="459">
        <v>100</v>
      </c>
      <c r="AR36" s="437">
        <v>6421.0749999999998</v>
      </c>
      <c r="AS36" t="str">
        <f t="shared" si="16"/>
        <v>Руен</v>
      </c>
    </row>
    <row r="37" spans="1:45" ht="13.5" thickBot="1">
      <c r="A37" s="39" t="s">
        <v>50</v>
      </c>
      <c r="B37" s="435" t="s">
        <v>50</v>
      </c>
      <c r="C37" s="35" t="s">
        <v>49</v>
      </c>
      <c r="D37" s="39" t="s">
        <v>50</v>
      </c>
      <c r="E37" s="47"/>
      <c r="F37" s="47"/>
      <c r="G37" s="47">
        <v>5282</v>
      </c>
      <c r="H37" s="48">
        <v>18496</v>
      </c>
      <c r="I37" s="48">
        <v>9692</v>
      </c>
      <c r="J37" s="48">
        <v>10150</v>
      </c>
      <c r="K37" s="48">
        <v>22977</v>
      </c>
      <c r="L37" s="48">
        <v>10656</v>
      </c>
      <c r="M37" s="212">
        <v>10243</v>
      </c>
      <c r="N37" s="212">
        <v>10358.477999999999</v>
      </c>
      <c r="O37" s="437">
        <v>11105.24</v>
      </c>
      <c r="P37" s="437">
        <v>11793.441999999999</v>
      </c>
      <c r="Q37" s="136">
        <f t="shared" si="17"/>
        <v>52.400519031141869</v>
      </c>
      <c r="R37" s="136">
        <f t="shared" si="13"/>
        <v>54.876730103806224</v>
      </c>
      <c r="S37" s="136">
        <f t="shared" si="14"/>
        <v>124.22685986159169</v>
      </c>
      <c r="T37" s="136">
        <f t="shared" si="15"/>
        <v>57.612456747404842</v>
      </c>
      <c r="U37" s="234">
        <f t="shared" si="4"/>
        <v>55.379541522491351</v>
      </c>
      <c r="V37" s="234">
        <f t="shared" si="5"/>
        <v>56.003881920415225</v>
      </c>
      <c r="W37" s="258">
        <f t="shared" si="8"/>
        <v>6.7941974556288871E-3</v>
      </c>
      <c r="X37" s="158">
        <f t="shared" si="9"/>
        <v>3.9012687576479681E-3</v>
      </c>
      <c r="Y37" s="158">
        <f t="shared" si="10"/>
        <v>4.5300467063436271E-3</v>
      </c>
      <c r="Z37" s="159">
        <f t="shared" si="11"/>
        <v>7.3286769851410652E-3</v>
      </c>
      <c r="AA37" s="159">
        <f t="shared" si="12"/>
        <v>3.7206612972663822E-3</v>
      </c>
      <c r="AB37" s="251">
        <f t="shared" si="6"/>
        <v>3.4022056044221032E-3</v>
      </c>
      <c r="AC37" s="159">
        <f t="shared" si="6"/>
        <v>3.5950337456644903E-3</v>
      </c>
      <c r="AF37" s="124" t="s">
        <v>189</v>
      </c>
      <c r="AG37" s="391">
        <v>125100</v>
      </c>
      <c r="AH37" s="391">
        <v>140892</v>
      </c>
      <c r="AI37" s="391">
        <v>84199</v>
      </c>
      <c r="AJ37" s="391">
        <v>86417</v>
      </c>
      <c r="AK37" s="391">
        <v>84443</v>
      </c>
      <c r="AL37" s="391">
        <v>58442</v>
      </c>
      <c r="AM37" s="391">
        <v>79152</v>
      </c>
      <c r="AN37" s="391">
        <v>51615</v>
      </c>
      <c r="AP37" s="457" t="s">
        <v>50</v>
      </c>
      <c r="AQ37" s="459">
        <v>100</v>
      </c>
      <c r="AR37" s="437">
        <v>11793.441999999999</v>
      </c>
      <c r="AS37" t="str">
        <f t="shared" si="16"/>
        <v>Созопол</v>
      </c>
    </row>
    <row r="38" spans="1:45" ht="13.5" thickBot="1">
      <c r="A38" s="39" t="s">
        <v>52</v>
      </c>
      <c r="B38" s="435" t="s">
        <v>52</v>
      </c>
      <c r="C38" s="35" t="s">
        <v>51</v>
      </c>
      <c r="D38" s="39" t="s">
        <v>31</v>
      </c>
      <c r="E38" s="47"/>
      <c r="F38" s="47">
        <v>8773</v>
      </c>
      <c r="G38" s="47">
        <v>7420</v>
      </c>
      <c r="H38" s="48">
        <v>7025</v>
      </c>
      <c r="I38" s="48">
        <v>5334</v>
      </c>
      <c r="J38" s="48">
        <v>5789</v>
      </c>
      <c r="K38" s="48">
        <v>6505</v>
      </c>
      <c r="L38" s="48">
        <v>6598</v>
      </c>
      <c r="M38" s="212">
        <v>5840</v>
      </c>
      <c r="N38" s="212">
        <v>3046.3270000000002</v>
      </c>
      <c r="O38" s="437">
        <v>3438.1010000000001</v>
      </c>
      <c r="P38" s="437">
        <v>3647.1219999999998</v>
      </c>
      <c r="Q38" s="136">
        <f t="shared" si="17"/>
        <v>75.928825622775804</v>
      </c>
      <c r="R38" s="136">
        <f t="shared" si="13"/>
        <v>82.405693950177934</v>
      </c>
      <c r="S38" s="136">
        <f t="shared" si="14"/>
        <v>92.597864768683266</v>
      </c>
      <c r="T38" s="136">
        <f t="shared" si="15"/>
        <v>93.921708185053376</v>
      </c>
      <c r="U38" s="234">
        <f t="shared" si="4"/>
        <v>83.131672597864764</v>
      </c>
      <c r="V38" s="234">
        <f t="shared" si="5"/>
        <v>43.364085409252674</v>
      </c>
      <c r="W38" s="258">
        <f t="shared" si="8"/>
        <v>2.5805167131159675E-3</v>
      </c>
      <c r="X38" s="158">
        <f t="shared" si="9"/>
        <v>2.1470664004637082E-3</v>
      </c>
      <c r="Y38" s="158">
        <f t="shared" si="10"/>
        <v>2.5836887076870207E-3</v>
      </c>
      <c r="Z38" s="159">
        <f t="shared" si="11"/>
        <v>2.0748158501258922E-3</v>
      </c>
      <c r="AA38" s="159">
        <f t="shared" si="12"/>
        <v>2.303765319009346E-3</v>
      </c>
      <c r="AB38" s="251">
        <f t="shared" si="6"/>
        <v>1.9397520970248056E-3</v>
      </c>
      <c r="AC38" s="159">
        <f t="shared" si="6"/>
        <v>1.0572642395271653E-3</v>
      </c>
      <c r="AF38" s="124" t="s">
        <v>200</v>
      </c>
      <c r="AG38" s="391">
        <v>157015</v>
      </c>
      <c r="AH38" s="391">
        <v>157175</v>
      </c>
      <c r="AI38" s="391">
        <v>230229</v>
      </c>
      <c r="AJ38" s="391">
        <v>181402</v>
      </c>
      <c r="AK38" s="391">
        <v>213313</v>
      </c>
      <c r="AL38" s="391">
        <v>267700</v>
      </c>
      <c r="AM38" s="391">
        <v>261805</v>
      </c>
      <c r="AN38" s="391">
        <v>274076</v>
      </c>
      <c r="AP38" s="457" t="s">
        <v>52</v>
      </c>
      <c r="AQ38" s="459">
        <v>100</v>
      </c>
      <c r="AR38" s="437">
        <v>3647.1219999999998</v>
      </c>
      <c r="AS38" t="str">
        <f t="shared" si="16"/>
        <v>Средец</v>
      </c>
    </row>
    <row r="39" spans="1:45" ht="13.5" thickBot="1">
      <c r="A39" s="39" t="s">
        <v>54</v>
      </c>
      <c r="B39" s="435" t="s">
        <v>54</v>
      </c>
      <c r="C39" s="35" t="s">
        <v>53</v>
      </c>
      <c r="D39" s="39" t="s">
        <v>31</v>
      </c>
      <c r="E39" s="47"/>
      <c r="F39" s="47">
        <v>640</v>
      </c>
      <c r="G39" s="47">
        <v>690</v>
      </c>
      <c r="H39" s="48">
        <v>843</v>
      </c>
      <c r="I39" s="48">
        <v>808</v>
      </c>
      <c r="J39" s="48">
        <v>1297</v>
      </c>
      <c r="K39" s="48">
        <v>1858</v>
      </c>
      <c r="L39" s="48">
        <v>1402</v>
      </c>
      <c r="M39" s="212">
        <v>1817</v>
      </c>
      <c r="N39" s="212">
        <v>604.33199999999999</v>
      </c>
      <c r="O39" s="437">
        <v>1511.9639999999999</v>
      </c>
      <c r="P39" s="437">
        <v>1459.653</v>
      </c>
      <c r="Q39" s="136">
        <f t="shared" si="17"/>
        <v>95.848161328588375</v>
      </c>
      <c r="R39" s="136">
        <f t="shared" si="13"/>
        <v>153.85527876631079</v>
      </c>
      <c r="S39" s="136">
        <f t="shared" si="14"/>
        <v>220.4033214709371</v>
      </c>
      <c r="T39" s="136">
        <f t="shared" si="15"/>
        <v>166.31079478054568</v>
      </c>
      <c r="U39" s="234">
        <f t="shared" si="4"/>
        <v>215.53973902728353</v>
      </c>
      <c r="V39" s="234">
        <f t="shared" si="5"/>
        <v>71.688256227758004</v>
      </c>
      <c r="W39" s="258">
        <f t="shared" si="8"/>
        <v>3.096620055739161E-4</v>
      </c>
      <c r="X39" s="158">
        <f t="shared" si="9"/>
        <v>3.2523990468216654E-4</v>
      </c>
      <c r="Y39" s="158">
        <f t="shared" si="10"/>
        <v>5.7886409636725956E-4</v>
      </c>
      <c r="Z39" s="159">
        <f t="shared" si="11"/>
        <v>5.9262226741489741E-4</v>
      </c>
      <c r="AA39" s="159">
        <f t="shared" si="12"/>
        <v>4.8952394320265276E-4</v>
      </c>
      <c r="AB39" s="251">
        <f t="shared" si="6"/>
        <v>6.0351533566679308E-4</v>
      </c>
      <c r="AC39" s="159">
        <f t="shared" si="6"/>
        <v>2.0974065239940781E-4</v>
      </c>
      <c r="AF39" s="124" t="s">
        <v>79</v>
      </c>
      <c r="AG39" s="391">
        <v>37796</v>
      </c>
      <c r="AH39" s="391">
        <v>39906</v>
      </c>
      <c r="AI39" s="391">
        <v>32254</v>
      </c>
      <c r="AJ39" s="391">
        <v>32412</v>
      </c>
      <c r="AK39" s="391">
        <v>30446</v>
      </c>
      <c r="AL39" s="391">
        <v>71530</v>
      </c>
      <c r="AM39" s="391">
        <v>48801</v>
      </c>
      <c r="AN39" s="391">
        <v>33075</v>
      </c>
      <c r="AP39" s="457" t="s">
        <v>54</v>
      </c>
      <c r="AQ39" s="459">
        <v>100</v>
      </c>
      <c r="AR39" s="437">
        <v>1459.653</v>
      </c>
      <c r="AS39" t="str">
        <f t="shared" si="16"/>
        <v>Сунгурларе</v>
      </c>
    </row>
    <row r="40" spans="1:45" ht="13.5" thickBot="1">
      <c r="A40" s="49" t="s">
        <v>56</v>
      </c>
      <c r="B40" s="435" t="s">
        <v>56</v>
      </c>
      <c r="C40" s="35" t="s">
        <v>55</v>
      </c>
      <c r="D40" s="39" t="s">
        <v>50</v>
      </c>
      <c r="E40" s="50"/>
      <c r="F40" s="50">
        <v>18338</v>
      </c>
      <c r="G40" s="50">
        <v>5812</v>
      </c>
      <c r="H40" s="54">
        <v>6284</v>
      </c>
      <c r="I40" s="54">
        <v>7130</v>
      </c>
      <c r="J40" s="54">
        <v>7582</v>
      </c>
      <c r="K40" s="54">
        <v>6782</v>
      </c>
      <c r="L40" s="54">
        <v>8518</v>
      </c>
      <c r="M40" s="219">
        <v>12751</v>
      </c>
      <c r="N40" s="275">
        <v>6766.3649999999998</v>
      </c>
      <c r="O40" s="437">
        <v>7299.7620000000006</v>
      </c>
      <c r="P40" s="437">
        <v>7257.183</v>
      </c>
      <c r="Q40" s="137">
        <f t="shared" si="17"/>
        <v>113.46276257161043</v>
      </c>
      <c r="R40" s="137">
        <f t="shared" si="13"/>
        <v>120.65563335455126</v>
      </c>
      <c r="S40" s="137">
        <f t="shared" si="14"/>
        <v>107.92488860598345</v>
      </c>
      <c r="T40" s="137">
        <f t="shared" si="15"/>
        <v>135.55060471037558</v>
      </c>
      <c r="U40" s="240">
        <f t="shared" si="4"/>
        <v>202.91215786123487</v>
      </c>
      <c r="V40" s="240">
        <f t="shared" si="5"/>
        <v>107.67608211330362</v>
      </c>
      <c r="W40" s="259">
        <f t="shared" si="8"/>
        <v>2.3083227082164753E-3</v>
      </c>
      <c r="X40" s="160">
        <f t="shared" si="9"/>
        <v>2.8700006440394153E-3</v>
      </c>
      <c r="Y40" s="160">
        <f t="shared" si="10"/>
        <v>3.3839225741376733E-3</v>
      </c>
      <c r="Z40" s="161">
        <f t="shared" si="11"/>
        <v>2.1631669631904382E-3</v>
      </c>
      <c r="AA40" s="161">
        <f t="shared" si="12"/>
        <v>2.9741547419402255E-3</v>
      </c>
      <c r="AB40" s="285">
        <f t="shared" si="6"/>
        <v>4.2352361282813862E-3</v>
      </c>
      <c r="AC40" s="161">
        <f t="shared" si="6"/>
        <v>2.3483479436344906E-3</v>
      </c>
      <c r="AF40" s="124" t="s">
        <v>218</v>
      </c>
      <c r="AG40" s="391">
        <v>50269</v>
      </c>
      <c r="AH40" s="391">
        <v>55478</v>
      </c>
      <c r="AI40" s="391">
        <v>29075</v>
      </c>
      <c r="AJ40" s="391">
        <v>38041</v>
      </c>
      <c r="AK40" s="391">
        <v>46657</v>
      </c>
      <c r="AL40" s="391">
        <v>54625</v>
      </c>
      <c r="AM40" s="391">
        <v>49292</v>
      </c>
      <c r="AN40" s="391">
        <v>47271</v>
      </c>
      <c r="AP40" s="457" t="s">
        <v>56</v>
      </c>
      <c r="AQ40" s="459">
        <v>100</v>
      </c>
      <c r="AR40" s="437">
        <v>7257.183</v>
      </c>
      <c r="AS40" t="str">
        <f t="shared" si="16"/>
        <v>Царево</v>
      </c>
    </row>
    <row r="41" spans="1:45" ht="13.5" thickBot="1">
      <c r="A41" s="27" t="s">
        <v>58</v>
      </c>
      <c r="B41" s="434" t="s">
        <v>58</v>
      </c>
      <c r="C41" s="56" t="s">
        <v>57</v>
      </c>
      <c r="D41" s="382"/>
      <c r="E41" s="28">
        <v>176116</v>
      </c>
      <c r="F41" s="30">
        <v>193981</v>
      </c>
      <c r="G41" s="30">
        <v>189354</v>
      </c>
      <c r="H41" s="33">
        <v>177608</v>
      </c>
      <c r="I41" s="33">
        <v>170300</v>
      </c>
      <c r="J41" s="33">
        <v>146405</v>
      </c>
      <c r="K41" s="33">
        <v>277283</v>
      </c>
      <c r="L41" s="33">
        <v>258699</v>
      </c>
      <c r="M41" s="218">
        <v>223260</v>
      </c>
      <c r="N41" s="218">
        <v>221341.15</v>
      </c>
      <c r="O41" s="436">
        <v>258192.36000000002</v>
      </c>
      <c r="P41" s="436">
        <v>234620.28700000001</v>
      </c>
      <c r="Q41" s="135">
        <f t="shared" si="17"/>
        <v>95.885320481059409</v>
      </c>
      <c r="R41" s="135">
        <f t="shared" si="13"/>
        <v>82.431534615557851</v>
      </c>
      <c r="S41" s="135">
        <f t="shared" si="14"/>
        <v>156.12078284761947</v>
      </c>
      <c r="T41" s="135">
        <f t="shared" si="15"/>
        <v>145.65729021215262</v>
      </c>
      <c r="U41" s="238">
        <f t="shared" si="4"/>
        <v>125.70379712625557</v>
      </c>
      <c r="V41" s="238">
        <f t="shared" si="5"/>
        <v>124.62341223368315</v>
      </c>
      <c r="W41" s="256">
        <f t="shared" si="8"/>
        <v>6.5241339841010784E-2</v>
      </c>
      <c r="X41" s="153">
        <f t="shared" si="9"/>
        <v>6.8549945256649703E-2</v>
      </c>
      <c r="Y41" s="153">
        <f t="shared" si="10"/>
        <v>6.534201852632894E-2</v>
      </c>
      <c r="Z41" s="154">
        <f t="shared" si="11"/>
        <v>8.8441377920131875E-2</v>
      </c>
      <c r="AA41" s="154">
        <f t="shared" si="12"/>
        <v>9.0327642355622739E-2</v>
      </c>
      <c r="AB41" s="249">
        <f>+M41/M$3</f>
        <v>7.4155659791396933E-2</v>
      </c>
      <c r="AC41" s="154">
        <f t="shared" si="6"/>
        <v>7.6819094808540975E-2</v>
      </c>
      <c r="AF41" s="124" t="s">
        <v>17</v>
      </c>
      <c r="AG41" s="391">
        <v>15900</v>
      </c>
      <c r="AH41" s="391">
        <v>20642</v>
      </c>
      <c r="AI41" s="391">
        <v>11253</v>
      </c>
      <c r="AJ41" s="391">
        <v>10569</v>
      </c>
      <c r="AK41" s="391">
        <v>9763</v>
      </c>
      <c r="AL41" s="391">
        <v>19647</v>
      </c>
      <c r="AM41" s="391">
        <v>10913.9</v>
      </c>
      <c r="AN41" s="391">
        <v>11647.8</v>
      </c>
      <c r="AP41" s="455" t="s">
        <v>58</v>
      </c>
      <c r="AQ41" s="456">
        <v>100</v>
      </c>
      <c r="AR41" s="436">
        <v>234620.28700000001</v>
      </c>
      <c r="AS41" t="str">
        <f t="shared" si="16"/>
        <v>Варна</v>
      </c>
    </row>
    <row r="42" spans="1:45" ht="13.5" thickBot="1">
      <c r="A42" s="39" t="s">
        <v>60</v>
      </c>
      <c r="B42" s="435" t="s">
        <v>60</v>
      </c>
      <c r="C42" s="35" t="s">
        <v>59</v>
      </c>
      <c r="D42" s="39" t="s">
        <v>79</v>
      </c>
      <c r="E42" s="47"/>
      <c r="F42" s="47">
        <v>2154</v>
      </c>
      <c r="G42" s="47">
        <v>3057</v>
      </c>
      <c r="H42" s="48">
        <v>2046</v>
      </c>
      <c r="I42" s="48">
        <v>2150</v>
      </c>
      <c r="J42" s="48">
        <v>2119</v>
      </c>
      <c r="K42" s="59">
        <v>7797</v>
      </c>
      <c r="L42" s="48">
        <v>2193</v>
      </c>
      <c r="M42" s="212">
        <v>2535</v>
      </c>
      <c r="N42" s="212">
        <v>2628.3560000000002</v>
      </c>
      <c r="O42" s="437">
        <v>3694.962</v>
      </c>
      <c r="P42" s="437">
        <v>3619.2269999999999</v>
      </c>
      <c r="Q42" s="136">
        <f t="shared" si="17"/>
        <v>105.08308895405669</v>
      </c>
      <c r="R42" s="136">
        <f t="shared" si="13"/>
        <v>103.56793743890518</v>
      </c>
      <c r="S42" s="136">
        <f t="shared" si="14"/>
        <v>381.08504398826983</v>
      </c>
      <c r="T42" s="136">
        <f t="shared" si="15"/>
        <v>107.18475073313782</v>
      </c>
      <c r="U42" s="234">
        <f t="shared" si="4"/>
        <v>123.90029325513197</v>
      </c>
      <c r="V42" s="234">
        <f t="shared" si="5"/>
        <v>128.46314760508309</v>
      </c>
      <c r="W42" s="258">
        <f t="shared" si="8"/>
        <v>7.5156401352815226E-4</v>
      </c>
      <c r="X42" s="158">
        <f t="shared" si="9"/>
        <v>8.6542796419140857E-4</v>
      </c>
      <c r="Y42" s="158">
        <f t="shared" si="10"/>
        <v>9.4573093307804396E-4</v>
      </c>
      <c r="Z42" s="159">
        <f t="shared" si="11"/>
        <v>2.4869084063691904E-3</v>
      </c>
      <c r="AA42" s="159">
        <f t="shared" si="12"/>
        <v>7.6571041900386412E-4</v>
      </c>
      <c r="AB42" s="251">
        <f t="shared" si="6"/>
        <v>8.4199855581470584E-4</v>
      </c>
      <c r="AC42" s="411">
        <f t="shared" si="6"/>
        <v>9.1220240228532981E-4</v>
      </c>
      <c r="AF42" s="124" t="s">
        <v>251</v>
      </c>
      <c r="AG42" s="391">
        <v>2212</v>
      </c>
      <c r="AH42" s="391">
        <v>2477</v>
      </c>
      <c r="AI42" s="391">
        <v>2690</v>
      </c>
      <c r="AJ42" s="391">
        <v>1724</v>
      </c>
      <c r="AK42" s="391">
        <v>1661</v>
      </c>
      <c r="AL42" s="391">
        <v>1782</v>
      </c>
      <c r="AM42" s="391">
        <v>1953</v>
      </c>
      <c r="AN42" s="391">
        <v>1921</v>
      </c>
      <c r="AP42" s="457" t="s">
        <v>60</v>
      </c>
      <c r="AQ42" s="459">
        <v>100</v>
      </c>
      <c r="AR42" s="437">
        <v>3619.2269999999999</v>
      </c>
      <c r="AS42" t="str">
        <f t="shared" si="16"/>
        <v>Аврен</v>
      </c>
    </row>
    <row r="43" spans="1:45" ht="13.5" thickBot="1">
      <c r="A43" s="39" t="s">
        <v>62</v>
      </c>
      <c r="B43" s="435" t="s">
        <v>62</v>
      </c>
      <c r="C43" s="35" t="s">
        <v>61</v>
      </c>
      <c r="D43" s="39" t="s">
        <v>58</v>
      </c>
      <c r="E43" s="47"/>
      <c r="F43" s="47">
        <v>9396</v>
      </c>
      <c r="G43" s="47">
        <v>8969</v>
      </c>
      <c r="H43" s="48">
        <v>8795</v>
      </c>
      <c r="I43" s="48">
        <v>7490</v>
      </c>
      <c r="J43" s="48">
        <v>6294</v>
      </c>
      <c r="K43" s="48">
        <v>10037</v>
      </c>
      <c r="L43" s="48">
        <v>10272</v>
      </c>
      <c r="M43" s="212">
        <v>9939</v>
      </c>
      <c r="N43" s="212">
        <v>9747.9269999999997</v>
      </c>
      <c r="O43" s="437">
        <v>10301.545</v>
      </c>
      <c r="P43" s="437">
        <v>9865.7000000000007</v>
      </c>
      <c r="Q43" s="136">
        <f t="shared" si="17"/>
        <v>85.162023877202955</v>
      </c>
      <c r="R43" s="136">
        <f t="shared" si="13"/>
        <v>71.563388288800454</v>
      </c>
      <c r="S43" s="136">
        <f t="shared" si="14"/>
        <v>114.12166003411028</v>
      </c>
      <c r="T43" s="136">
        <f t="shared" si="15"/>
        <v>116.79363274587836</v>
      </c>
      <c r="U43" s="234">
        <f t="shared" si="4"/>
        <v>113.00739056281979</v>
      </c>
      <c r="V43" s="234">
        <f t="shared" si="5"/>
        <v>110.83487208641274</v>
      </c>
      <c r="W43" s="258">
        <f t="shared" si="8"/>
        <v>3.2306967248192076E-3</v>
      </c>
      <c r="X43" s="158">
        <f t="shared" si="9"/>
        <v>3.0149095124621626E-3</v>
      </c>
      <c r="Y43" s="158">
        <f t="shared" si="10"/>
        <v>2.8090752679533785E-3</v>
      </c>
      <c r="Z43" s="159">
        <f t="shared" si="11"/>
        <v>3.2013722809705737E-3</v>
      </c>
      <c r="AA43" s="159">
        <f t="shared" si="12"/>
        <v>3.5865834126802064E-3</v>
      </c>
      <c r="AB43" s="251">
        <f t="shared" si="6"/>
        <v>3.301232207590675E-3</v>
      </c>
      <c r="AC43" s="159">
        <f t="shared" si="6"/>
        <v>3.3831347148947965E-3</v>
      </c>
      <c r="AF43" s="124" t="s">
        <v>225</v>
      </c>
      <c r="AG43" s="391">
        <v>81367</v>
      </c>
      <c r="AH43" s="391">
        <v>93127</v>
      </c>
      <c r="AI43" s="391">
        <v>86385</v>
      </c>
      <c r="AJ43" s="391">
        <v>92741</v>
      </c>
      <c r="AK43" s="391">
        <v>78018</v>
      </c>
      <c r="AL43" s="391">
        <v>102547</v>
      </c>
      <c r="AM43" s="391">
        <v>141032</v>
      </c>
      <c r="AN43" s="391">
        <v>112037</v>
      </c>
      <c r="AP43" s="457" t="s">
        <v>62</v>
      </c>
      <c r="AQ43" s="459">
        <v>100</v>
      </c>
      <c r="AR43" s="437">
        <v>9865.7000000000007</v>
      </c>
      <c r="AS43" t="str">
        <f t="shared" si="16"/>
        <v>Аксаково</v>
      </c>
    </row>
    <row r="44" spans="1:45" ht="13.5" thickBot="1">
      <c r="A44" s="39" t="s">
        <v>64</v>
      </c>
      <c r="B44" s="435" t="s">
        <v>64</v>
      </c>
      <c r="C44" s="35" t="s">
        <v>63</v>
      </c>
      <c r="D44" s="39" t="s">
        <v>58</v>
      </c>
      <c r="E44" s="47"/>
      <c r="F44" s="47">
        <v>5460</v>
      </c>
      <c r="G44" s="47">
        <v>5500</v>
      </c>
      <c r="H44" s="48">
        <v>4425</v>
      </c>
      <c r="I44" s="48">
        <v>4748</v>
      </c>
      <c r="J44" s="48">
        <v>4036</v>
      </c>
      <c r="K44" s="48">
        <v>3766</v>
      </c>
      <c r="L44" s="48">
        <v>2520</v>
      </c>
      <c r="M44" s="212">
        <v>2857</v>
      </c>
      <c r="N44" s="212">
        <v>2840.6</v>
      </c>
      <c r="O44" s="437">
        <v>2957.8140000000003</v>
      </c>
      <c r="P44" s="437">
        <v>6861.78</v>
      </c>
      <c r="Q44" s="136">
        <f t="shared" si="17"/>
        <v>107.2994350282486</v>
      </c>
      <c r="R44" s="136">
        <f t="shared" si="13"/>
        <v>91.209039548022602</v>
      </c>
      <c r="S44" s="136">
        <f t="shared" si="14"/>
        <v>85.10734463276836</v>
      </c>
      <c r="T44" s="136">
        <f t="shared" si="15"/>
        <v>56.949152542372886</v>
      </c>
      <c r="U44" s="234">
        <f t="shared" si="4"/>
        <v>64.564971751412429</v>
      </c>
      <c r="V44" s="234">
        <f t="shared" si="5"/>
        <v>64.194350282485885</v>
      </c>
      <c r="W44" s="258">
        <f t="shared" si="8"/>
        <v>1.6254500292581006E-3</v>
      </c>
      <c r="X44" s="158">
        <f t="shared" si="9"/>
        <v>1.9111869646422361E-3</v>
      </c>
      <c r="Y44" s="158">
        <f t="shared" si="10"/>
        <v>1.8013072420495449E-3</v>
      </c>
      <c r="Z44" s="159">
        <f t="shared" si="11"/>
        <v>1.2011923891735758E-3</v>
      </c>
      <c r="AA44" s="159">
        <f t="shared" si="12"/>
        <v>8.7988611759677962E-4</v>
      </c>
      <c r="AB44" s="251">
        <f t="shared" si="6"/>
        <v>9.4895064061641598E-4</v>
      </c>
      <c r="AC44" s="159">
        <f t="shared" si="6"/>
        <v>9.8586422232441401E-4</v>
      </c>
      <c r="AF44" s="124" t="s">
        <v>19</v>
      </c>
      <c r="AG44" s="391">
        <v>2380</v>
      </c>
      <c r="AH44" s="391">
        <v>11413</v>
      </c>
      <c r="AI44" s="391">
        <v>26610</v>
      </c>
      <c r="AJ44" s="391">
        <v>13596</v>
      </c>
      <c r="AK44" s="391">
        <v>12416</v>
      </c>
      <c r="AL44" s="391">
        <v>13010</v>
      </c>
      <c r="AM44" s="391">
        <v>14056</v>
      </c>
      <c r="AN44" s="391">
        <v>13620.2</v>
      </c>
      <c r="AP44" s="457" t="s">
        <v>64</v>
      </c>
      <c r="AQ44" s="459">
        <v>100</v>
      </c>
      <c r="AR44" s="437">
        <v>6861.78</v>
      </c>
      <c r="AS44" t="str">
        <f t="shared" si="16"/>
        <v>Белослав</v>
      </c>
    </row>
    <row r="45" spans="1:45" ht="13.5" thickBot="1">
      <c r="A45" s="39" t="s">
        <v>66</v>
      </c>
      <c r="B45" s="435" t="s">
        <v>66</v>
      </c>
      <c r="C45" s="35" t="s">
        <v>65</v>
      </c>
      <c r="D45" s="39" t="s">
        <v>79</v>
      </c>
      <c r="E45" s="47"/>
      <c r="F45" s="47">
        <v>2600</v>
      </c>
      <c r="G45" s="47">
        <v>2100</v>
      </c>
      <c r="H45" s="48">
        <v>1024</v>
      </c>
      <c r="I45" s="48">
        <v>2200</v>
      </c>
      <c r="J45" s="48">
        <v>1825</v>
      </c>
      <c r="K45" s="48">
        <v>4116</v>
      </c>
      <c r="L45" s="48">
        <v>4085</v>
      </c>
      <c r="M45" s="212">
        <v>2090</v>
      </c>
      <c r="N45" s="212">
        <v>2008.2819999999999</v>
      </c>
      <c r="O45" s="437">
        <v>1859.635</v>
      </c>
      <c r="P45" s="437">
        <v>1940.7809999999999</v>
      </c>
      <c r="Q45" s="136">
        <f t="shared" si="17"/>
        <v>214.84375</v>
      </c>
      <c r="R45" s="136">
        <f t="shared" si="13"/>
        <v>178.22265625</v>
      </c>
      <c r="S45" s="136">
        <f t="shared" si="14"/>
        <v>401.953125</v>
      </c>
      <c r="T45" s="136">
        <f t="shared" si="15"/>
        <v>398.92578125</v>
      </c>
      <c r="U45" s="234">
        <f t="shared" si="4"/>
        <v>204.1015625</v>
      </c>
      <c r="V45" s="234">
        <f t="shared" si="5"/>
        <v>196.12128906249998</v>
      </c>
      <c r="W45" s="258">
        <f t="shared" si="8"/>
        <v>3.7614934010402144E-4</v>
      </c>
      <c r="X45" s="158">
        <f t="shared" si="9"/>
        <v>8.8555419591679015E-4</v>
      </c>
      <c r="Y45" s="158">
        <f t="shared" si="10"/>
        <v>8.1451578710119415E-4</v>
      </c>
      <c r="Z45" s="159">
        <f t="shared" si="11"/>
        <v>1.3128273695800421E-3</v>
      </c>
      <c r="AA45" s="159">
        <f t="shared" si="12"/>
        <v>1.426323329517002E-3</v>
      </c>
      <c r="AB45" s="251">
        <f t="shared" si="6"/>
        <v>6.941921032160691E-4</v>
      </c>
      <c r="AC45" s="159">
        <f t="shared" si="6"/>
        <v>6.9699830040770218E-4</v>
      </c>
      <c r="AF45" s="124" t="s">
        <v>127</v>
      </c>
      <c r="AG45" s="391">
        <v>13802</v>
      </c>
      <c r="AH45" s="391">
        <v>14747</v>
      </c>
      <c r="AI45" s="391">
        <v>13185</v>
      </c>
      <c r="AJ45" s="391">
        <v>33215</v>
      </c>
      <c r="AK45" s="391">
        <v>12680</v>
      </c>
      <c r="AL45" s="391">
        <v>15471</v>
      </c>
      <c r="AM45" s="391">
        <v>15785</v>
      </c>
      <c r="AN45" s="391">
        <v>41419</v>
      </c>
      <c r="AP45" s="457" t="s">
        <v>66</v>
      </c>
      <c r="AQ45" s="459">
        <v>99.94</v>
      </c>
      <c r="AR45" s="437">
        <v>1940.7809999999999</v>
      </c>
      <c r="AS45" t="str">
        <f t="shared" si="16"/>
        <v>Бяла</v>
      </c>
    </row>
    <row r="46" spans="1:45" ht="13.5" thickBot="1">
      <c r="A46" s="39" t="s">
        <v>58</v>
      </c>
      <c r="B46" s="435" t="s">
        <v>58</v>
      </c>
      <c r="C46" s="35" t="s">
        <v>67</v>
      </c>
      <c r="D46" s="39" t="s">
        <v>58</v>
      </c>
      <c r="E46" s="47"/>
      <c r="F46" s="47">
        <v>141329</v>
      </c>
      <c r="G46" s="47">
        <v>134979</v>
      </c>
      <c r="H46" s="48">
        <v>132134</v>
      </c>
      <c r="I46" s="48">
        <v>125650</v>
      </c>
      <c r="J46" s="48">
        <v>105629</v>
      </c>
      <c r="K46" s="48">
        <v>191950</v>
      </c>
      <c r="L46" s="48">
        <v>197106</v>
      </c>
      <c r="M46" s="212">
        <v>177390</v>
      </c>
      <c r="N46" s="212">
        <v>177211.601</v>
      </c>
      <c r="O46" s="437">
        <v>207423.307</v>
      </c>
      <c r="P46" s="437">
        <v>183981.802</v>
      </c>
      <c r="Q46" s="136">
        <f t="shared" si="17"/>
        <v>95.092860278202423</v>
      </c>
      <c r="R46" s="136">
        <f t="shared" si="13"/>
        <v>79.940817654804974</v>
      </c>
      <c r="S46" s="136">
        <f t="shared" si="14"/>
        <v>145.26919642181423</v>
      </c>
      <c r="T46" s="136">
        <f t="shared" si="15"/>
        <v>149.17129580577293</v>
      </c>
      <c r="U46" s="234">
        <f t="shared" si="4"/>
        <v>134.25007946478576</v>
      </c>
      <c r="V46" s="234">
        <f t="shared" si="5"/>
        <v>134.1150657665703</v>
      </c>
      <c r="W46" s="258">
        <f t="shared" si="8"/>
        <v>4.8537223540336689E-2</v>
      </c>
      <c r="X46" s="158">
        <f t="shared" si="9"/>
        <v>5.0577220325883944E-2</v>
      </c>
      <c r="Y46" s="158">
        <f t="shared" si="10"/>
        <v>4.7143281137376453E-2</v>
      </c>
      <c r="Z46" s="159">
        <f t="shared" si="11"/>
        <v>6.1223812825774791E-2</v>
      </c>
      <c r="AA46" s="159">
        <f t="shared" si="12"/>
        <v>6.8821759164694782E-2</v>
      </c>
      <c r="AB46" s="251">
        <f t="shared" si="6"/>
        <v>5.8919969947128469E-2</v>
      </c>
      <c r="AC46" s="159">
        <f t="shared" si="6"/>
        <v>6.1503406747422856E-2</v>
      </c>
      <c r="AF46" s="124" t="s">
        <v>232</v>
      </c>
      <c r="AG46" s="391">
        <v>30693</v>
      </c>
      <c r="AH46" s="391">
        <v>42688</v>
      </c>
      <c r="AI46" s="391">
        <v>30452</v>
      </c>
      <c r="AJ46" s="391">
        <v>31526</v>
      </c>
      <c r="AK46" s="391">
        <v>32036</v>
      </c>
      <c r="AL46" s="391">
        <v>38545</v>
      </c>
      <c r="AM46" s="391">
        <v>37212</v>
      </c>
      <c r="AN46" s="391">
        <v>43955</v>
      </c>
      <c r="AP46" s="457" t="s">
        <v>58</v>
      </c>
      <c r="AQ46" s="459">
        <v>100</v>
      </c>
      <c r="AR46" s="437">
        <v>183981.802</v>
      </c>
      <c r="AS46" t="str">
        <f t="shared" si="16"/>
        <v>Варна</v>
      </c>
    </row>
    <row r="47" spans="1:45" ht="13.5" thickBot="1">
      <c r="A47" s="39" t="s">
        <v>69</v>
      </c>
      <c r="B47" s="435" t="s">
        <v>69</v>
      </c>
      <c r="C47" s="35" t="s">
        <v>68</v>
      </c>
      <c r="D47" s="39" t="s">
        <v>79</v>
      </c>
      <c r="E47" s="47"/>
      <c r="F47" s="47">
        <v>1420</v>
      </c>
      <c r="G47" s="47">
        <v>2003</v>
      </c>
      <c r="H47" s="48">
        <v>3090</v>
      </c>
      <c r="I47" s="48">
        <v>1408</v>
      </c>
      <c r="J47" s="48">
        <v>1386</v>
      </c>
      <c r="K47" s="48">
        <v>1870</v>
      </c>
      <c r="L47" s="48">
        <v>1487</v>
      </c>
      <c r="M47" s="212">
        <v>1374</v>
      </c>
      <c r="N47" s="212">
        <v>1435.921</v>
      </c>
      <c r="O47" s="437">
        <v>1330.26</v>
      </c>
      <c r="P47" s="437">
        <v>1382.873</v>
      </c>
      <c r="Q47" s="136">
        <f t="shared" si="17"/>
        <v>45.566343042071203</v>
      </c>
      <c r="R47" s="136">
        <f t="shared" si="13"/>
        <v>44.854368932038838</v>
      </c>
      <c r="S47" s="136">
        <f t="shared" si="14"/>
        <v>60.517799352750814</v>
      </c>
      <c r="T47" s="136">
        <f t="shared" si="15"/>
        <v>48.122977346278319</v>
      </c>
      <c r="U47" s="234">
        <f t="shared" si="4"/>
        <v>44.466019417475728</v>
      </c>
      <c r="V47" s="234">
        <f t="shared" si="5"/>
        <v>46.469935275080907</v>
      </c>
      <c r="W47" s="258">
        <f t="shared" si="8"/>
        <v>1.1350600204310805E-3</v>
      </c>
      <c r="X47" s="158">
        <f t="shared" si="9"/>
        <v>5.6675468538674566E-4</v>
      </c>
      <c r="Y47" s="158">
        <f t="shared" si="10"/>
        <v>6.1858568817657806E-4</v>
      </c>
      <c r="Z47" s="159">
        <f t="shared" si="11"/>
        <v>5.9644975245740485E-4</v>
      </c>
      <c r="AA47" s="159">
        <f t="shared" si="12"/>
        <v>5.1920264161365529E-4</v>
      </c>
      <c r="AB47" s="251">
        <f t="shared" si="6"/>
        <v>4.5637318173152104E-4</v>
      </c>
      <c r="AC47" s="159">
        <f t="shared" si="6"/>
        <v>4.9835356614246818E-4</v>
      </c>
      <c r="AF47" s="124" t="s">
        <v>243</v>
      </c>
      <c r="AG47" s="391">
        <v>40872</v>
      </c>
      <c r="AH47" s="391">
        <v>37935</v>
      </c>
      <c r="AI47" s="391">
        <v>19861</v>
      </c>
      <c r="AJ47" s="391">
        <v>30293</v>
      </c>
      <c r="AK47" s="391">
        <v>26286</v>
      </c>
      <c r="AL47" s="391">
        <v>23382</v>
      </c>
      <c r="AM47" s="391">
        <v>23669</v>
      </c>
      <c r="AN47" s="391">
        <v>22713</v>
      </c>
      <c r="AP47" s="457" t="s">
        <v>69</v>
      </c>
      <c r="AQ47" s="459">
        <v>100</v>
      </c>
      <c r="AR47" s="437">
        <v>1382.873</v>
      </c>
      <c r="AS47" t="str">
        <f t="shared" si="16"/>
        <v>Ветрино</v>
      </c>
    </row>
    <row r="48" spans="1:45" ht="13.5" thickBot="1">
      <c r="A48" s="39" t="s">
        <v>71</v>
      </c>
      <c r="B48" s="435" t="s">
        <v>71</v>
      </c>
      <c r="C48" s="35" t="s">
        <v>70</v>
      </c>
      <c r="D48" s="39" t="s">
        <v>79</v>
      </c>
      <c r="E48" s="47"/>
      <c r="F48" s="47">
        <v>6480</v>
      </c>
      <c r="G48" s="47">
        <v>3240</v>
      </c>
      <c r="H48" s="48">
        <v>3230</v>
      </c>
      <c r="I48" s="48">
        <v>2486</v>
      </c>
      <c r="J48" s="48">
        <v>2244</v>
      </c>
      <c r="K48" s="58">
        <v>3206</v>
      </c>
      <c r="L48" s="48">
        <v>2759</v>
      </c>
      <c r="M48" s="212">
        <v>3403</v>
      </c>
      <c r="N48" s="212">
        <v>5253.3230000000003</v>
      </c>
      <c r="O48" s="437">
        <v>5841.6750000000002</v>
      </c>
      <c r="P48" s="437">
        <v>2722.8270000000002</v>
      </c>
      <c r="Q48" s="136">
        <f t="shared" si="17"/>
        <v>76.965944272445824</v>
      </c>
      <c r="R48" s="136">
        <f t="shared" si="13"/>
        <v>69.473684210526315</v>
      </c>
      <c r="S48" s="136">
        <f t="shared" si="14"/>
        <v>99.256965944272451</v>
      </c>
      <c r="T48" s="136">
        <f t="shared" si="15"/>
        <v>85.417956656346746</v>
      </c>
      <c r="U48" s="234">
        <f t="shared" si="4"/>
        <v>105.35603715170279</v>
      </c>
      <c r="V48" s="234">
        <f t="shared" si="5"/>
        <v>162.64157894736843</v>
      </c>
      <c r="W48" s="258">
        <f t="shared" si="8"/>
        <v>1.1864866880234271E-3</v>
      </c>
      <c r="X48" s="158">
        <f t="shared" si="9"/>
        <v>1.0006762413859729E-3</v>
      </c>
      <c r="Y48" s="158">
        <f t="shared" si="10"/>
        <v>1.0015196856192217E-3</v>
      </c>
      <c r="Z48" s="159">
        <f t="shared" si="11"/>
        <v>1.02257642052323E-3</v>
      </c>
      <c r="AA48" s="159">
        <f t="shared" si="12"/>
        <v>9.6333563430536307E-4</v>
      </c>
      <c r="AB48" s="251">
        <f t="shared" si="6"/>
        <v>1.1303041757149681E-3</v>
      </c>
      <c r="AC48" s="410">
        <f t="shared" si="6"/>
        <v>1.8232286115658517E-3</v>
      </c>
      <c r="AF48" s="124" t="s">
        <v>50</v>
      </c>
      <c r="AG48" s="391">
        <v>32244</v>
      </c>
      <c r="AH48" s="391">
        <v>15582</v>
      </c>
      <c r="AI48" s="391">
        <v>29627</v>
      </c>
      <c r="AJ48" s="391">
        <v>21479</v>
      </c>
      <c r="AK48" s="391">
        <v>22606</v>
      </c>
      <c r="AL48" s="391">
        <v>36114</v>
      </c>
      <c r="AM48" s="391">
        <v>33108</v>
      </c>
      <c r="AN48" s="391">
        <v>41382</v>
      </c>
      <c r="AP48" s="457" t="s">
        <v>71</v>
      </c>
      <c r="AQ48" s="459">
        <v>100</v>
      </c>
      <c r="AR48" s="437">
        <v>2722.8270000000002</v>
      </c>
      <c r="AS48" t="str">
        <f t="shared" si="16"/>
        <v>Вълчи дол</v>
      </c>
    </row>
    <row r="49" spans="1:45" ht="13.5" thickBot="1">
      <c r="A49" s="39" t="s">
        <v>73</v>
      </c>
      <c r="B49" s="435" t="s">
        <v>75</v>
      </c>
      <c r="C49" s="433" t="s">
        <v>74</v>
      </c>
      <c r="D49" s="39" t="s">
        <v>79</v>
      </c>
      <c r="E49" s="47"/>
      <c r="F49" s="47">
        <v>6302</v>
      </c>
      <c r="G49" s="47">
        <v>5489</v>
      </c>
      <c r="H49" s="48">
        <v>5453</v>
      </c>
      <c r="I49" s="48">
        <v>5594</v>
      </c>
      <c r="J49" s="48">
        <v>5056</v>
      </c>
      <c r="K49" s="48">
        <v>9691</v>
      </c>
      <c r="L49" s="48">
        <v>11105</v>
      </c>
      <c r="M49" s="212">
        <v>4704</v>
      </c>
      <c r="N49" s="212">
        <v>4767.6379999999999</v>
      </c>
      <c r="O49" s="437">
        <v>5891.4090000000006</v>
      </c>
      <c r="P49" s="437">
        <v>5810.0479999999998</v>
      </c>
      <c r="Q49" s="136">
        <f t="shared" si="17"/>
        <v>102.58573262424353</v>
      </c>
      <c r="R49" s="136">
        <f t="shared" si="13"/>
        <v>92.719603887768201</v>
      </c>
      <c r="S49" s="136">
        <f t="shared" si="14"/>
        <v>177.71868696130571</v>
      </c>
      <c r="T49" s="136">
        <f t="shared" si="15"/>
        <v>203.64936732074085</v>
      </c>
      <c r="U49" s="234">
        <f t="shared" si="4"/>
        <v>86.264441591784333</v>
      </c>
      <c r="V49" s="234">
        <f t="shared" si="5"/>
        <v>87.431468916192927</v>
      </c>
      <c r="W49" s="258">
        <f t="shared" si="8"/>
        <v>2.0030687027219034E-3</v>
      </c>
      <c r="X49" s="158">
        <f t="shared" si="9"/>
        <v>2.2517228054356928E-3</v>
      </c>
      <c r="Y49" s="158">
        <f t="shared" si="10"/>
        <v>2.2565434627855548E-3</v>
      </c>
      <c r="Z49" s="159">
        <f t="shared" si="11"/>
        <v>3.0910131289116098E-3</v>
      </c>
      <c r="AA49" s="159">
        <f t="shared" si="12"/>
        <v>3.8774346571080307E-3</v>
      </c>
      <c r="AB49" s="251">
        <f t="shared" si="6"/>
        <v>1.5624304562336789E-3</v>
      </c>
      <c r="AC49" s="159">
        <f t="shared" si="6"/>
        <v>1.6546658203176528E-3</v>
      </c>
      <c r="AF49" s="124" t="s">
        <v>419</v>
      </c>
      <c r="AG49" s="391">
        <v>429525</v>
      </c>
      <c r="AH49" s="391">
        <v>500344</v>
      </c>
      <c r="AI49" s="391">
        <v>354168</v>
      </c>
      <c r="AJ49" s="391">
        <v>309056</v>
      </c>
      <c r="AK49" s="391">
        <v>269305</v>
      </c>
      <c r="AL49" s="391">
        <v>566130</v>
      </c>
      <c r="AM49" s="391">
        <v>610585</v>
      </c>
      <c r="AN49" s="391">
        <v>633940</v>
      </c>
      <c r="AP49" s="457" t="s">
        <v>436</v>
      </c>
      <c r="AQ49" s="459">
        <v>100</v>
      </c>
      <c r="AR49" s="437">
        <v>5810.0479999999998</v>
      </c>
      <c r="AS49" t="str">
        <f t="shared" si="16"/>
        <v>Долни Чифлик</v>
      </c>
    </row>
    <row r="50" spans="1:45" ht="13.5" thickBot="1">
      <c r="A50" s="39" t="s">
        <v>75</v>
      </c>
      <c r="B50" s="435" t="s">
        <v>73</v>
      </c>
      <c r="C50" s="433" t="s">
        <v>72</v>
      </c>
      <c r="D50" s="39" t="s">
        <v>79</v>
      </c>
      <c r="E50" s="47"/>
      <c r="F50" s="47">
        <v>6732</v>
      </c>
      <c r="G50" s="47">
        <v>8044</v>
      </c>
      <c r="H50" s="48">
        <v>6046</v>
      </c>
      <c r="I50" s="48">
        <v>6424</v>
      </c>
      <c r="J50" s="48">
        <v>6168</v>
      </c>
      <c r="K50" s="48">
        <v>6492</v>
      </c>
      <c r="L50" s="48">
        <v>5267</v>
      </c>
      <c r="M50" s="212">
        <v>9601</v>
      </c>
      <c r="N50" s="212">
        <v>6223.5870000000004</v>
      </c>
      <c r="O50" s="437">
        <v>9029.31</v>
      </c>
      <c r="P50" s="437">
        <v>5035.2780000000002</v>
      </c>
      <c r="Q50" s="136">
        <f t="shared" si="17"/>
        <v>106.25206748263314</v>
      </c>
      <c r="R50" s="136">
        <f t="shared" si="13"/>
        <v>102.01786304995038</v>
      </c>
      <c r="S50" s="136">
        <f t="shared" si="14"/>
        <v>107.37677803506452</v>
      </c>
      <c r="T50" s="136">
        <f t="shared" si="15"/>
        <v>87.115448230234875</v>
      </c>
      <c r="U50" s="234">
        <f t="shared" si="4"/>
        <v>158.79920608666887</v>
      </c>
      <c r="V50" s="234">
        <f t="shared" si="5"/>
        <v>102.93726430697983</v>
      </c>
      <c r="W50" s="258">
        <f t="shared" si="8"/>
        <v>2.2208973733094861E-3</v>
      </c>
      <c r="X50" s="158">
        <f t="shared" si="9"/>
        <v>2.5858182520770269E-3</v>
      </c>
      <c r="Y50" s="158">
        <f t="shared" si="10"/>
        <v>2.7528402053918714E-3</v>
      </c>
      <c r="Z50" s="159">
        <f t="shared" si="11"/>
        <v>2.0706694079965092E-3</v>
      </c>
      <c r="AA50" s="159">
        <f t="shared" si="12"/>
        <v>1.8390318180088246E-3</v>
      </c>
      <c r="AB50" s="251">
        <f t="shared" si="6"/>
        <v>3.1889657334820479E-3</v>
      </c>
      <c r="AC50" s="159">
        <f t="shared" si="6"/>
        <v>2.1599703435271891E-3</v>
      </c>
      <c r="AF50" s="124" t="s">
        <v>277</v>
      </c>
      <c r="AG50" s="391">
        <v>111136</v>
      </c>
      <c r="AH50" s="391">
        <v>117246</v>
      </c>
      <c r="AI50" s="391">
        <v>121403</v>
      </c>
      <c r="AJ50" s="391">
        <v>112867</v>
      </c>
      <c r="AK50" s="391">
        <v>111242.68</v>
      </c>
      <c r="AL50" s="391">
        <v>142078</v>
      </c>
      <c r="AM50" s="391">
        <v>130268</v>
      </c>
      <c r="AN50" s="391">
        <v>104668</v>
      </c>
      <c r="AP50" s="457" t="s">
        <v>75</v>
      </c>
      <c r="AQ50" s="459">
        <v>100</v>
      </c>
      <c r="AR50" s="437">
        <v>5035.2780000000002</v>
      </c>
      <c r="AS50" t="str">
        <f t="shared" si="16"/>
        <v>Девня</v>
      </c>
    </row>
    <row r="51" spans="1:45" ht="13.5" thickBot="1">
      <c r="A51" s="39" t="s">
        <v>77</v>
      </c>
      <c r="B51" s="435" t="s">
        <v>77</v>
      </c>
      <c r="C51" s="35" t="s">
        <v>76</v>
      </c>
      <c r="D51" s="39" t="s">
        <v>79</v>
      </c>
      <c r="E51" s="47"/>
      <c r="F51" s="47">
        <v>3496</v>
      </c>
      <c r="G51" s="47">
        <v>4902</v>
      </c>
      <c r="H51" s="48">
        <v>3225</v>
      </c>
      <c r="I51" s="48">
        <v>3549</v>
      </c>
      <c r="J51" s="48">
        <v>3480</v>
      </c>
      <c r="K51" s="48">
        <v>7563</v>
      </c>
      <c r="L51" s="48">
        <v>2912</v>
      </c>
      <c r="M51" s="212">
        <v>1749</v>
      </c>
      <c r="N51" s="212">
        <v>1982.473</v>
      </c>
      <c r="O51" s="437">
        <v>1710.652</v>
      </c>
      <c r="P51" s="437">
        <v>2705.7310000000002</v>
      </c>
      <c r="Q51" s="136">
        <f t="shared" si="17"/>
        <v>110.04651162790697</v>
      </c>
      <c r="R51" s="136">
        <f t="shared" si="13"/>
        <v>107.90697674418605</v>
      </c>
      <c r="S51" s="136">
        <f t="shared" si="14"/>
        <v>234.51162790697674</v>
      </c>
      <c r="T51" s="136">
        <f t="shared" si="15"/>
        <v>90.294573643410857</v>
      </c>
      <c r="U51" s="234">
        <f t="shared" si="4"/>
        <v>54.232558139534881</v>
      </c>
      <c r="V51" s="234">
        <f t="shared" si="5"/>
        <v>61.472031007751937</v>
      </c>
      <c r="W51" s="258">
        <f t="shared" si="8"/>
        <v>1.1846500213237004E-3</v>
      </c>
      <c r="X51" s="158">
        <f t="shared" si="9"/>
        <v>1.4285599278675855E-3</v>
      </c>
      <c r="Y51" s="158">
        <f t="shared" si="10"/>
        <v>1.5531588707463865E-3</v>
      </c>
      <c r="Z51" s="159">
        <f t="shared" si="11"/>
        <v>2.4122724480402959E-3</v>
      </c>
      <c r="AA51" s="159">
        <f t="shared" si="12"/>
        <v>1.0167572914451676E-3</v>
      </c>
      <c r="AB51" s="251">
        <f t="shared" si="6"/>
        <v>5.8092918111239472E-4</v>
      </c>
      <c r="AC51" s="159">
        <f t="shared" si="6"/>
        <v>6.8804097811171869E-4</v>
      </c>
      <c r="AF51" s="124" t="s">
        <v>158</v>
      </c>
      <c r="AG51" s="391">
        <v>17095</v>
      </c>
      <c r="AH51" s="391">
        <v>17704</v>
      </c>
      <c r="AI51" s="391">
        <v>17394</v>
      </c>
      <c r="AJ51" s="391">
        <v>14989</v>
      </c>
      <c r="AK51" s="391">
        <v>12857</v>
      </c>
      <c r="AL51" s="391">
        <v>14322</v>
      </c>
      <c r="AM51" s="391">
        <v>13471</v>
      </c>
      <c r="AN51" s="391">
        <v>10905</v>
      </c>
      <c r="AP51" s="457" t="s">
        <v>77</v>
      </c>
      <c r="AQ51" s="459">
        <v>100</v>
      </c>
      <c r="AR51" s="437">
        <v>2705.7310000000002</v>
      </c>
      <c r="AS51" t="str">
        <f t="shared" si="16"/>
        <v>Дългопол</v>
      </c>
    </row>
    <row r="52" spans="1:45" ht="13.5" thickBot="1">
      <c r="A52" s="39" t="s">
        <v>79</v>
      </c>
      <c r="B52" s="435" t="s">
        <v>79</v>
      </c>
      <c r="C52" s="35" t="s">
        <v>78</v>
      </c>
      <c r="D52" s="39" t="s">
        <v>79</v>
      </c>
      <c r="E52" s="47"/>
      <c r="F52" s="47">
        <v>5637</v>
      </c>
      <c r="G52" s="47">
        <v>7871</v>
      </c>
      <c r="H52" s="48">
        <v>5160</v>
      </c>
      <c r="I52" s="48">
        <v>5631</v>
      </c>
      <c r="J52" s="48">
        <v>5518</v>
      </c>
      <c r="K52" s="48">
        <v>19477</v>
      </c>
      <c r="L52" s="48">
        <v>6924</v>
      </c>
      <c r="M52" s="212">
        <v>5743</v>
      </c>
      <c r="N52" s="212">
        <v>4466.5659999999998</v>
      </c>
      <c r="O52" s="437">
        <v>4949.5709999999999</v>
      </c>
      <c r="P52" s="437">
        <v>7453.9350000000004</v>
      </c>
      <c r="Q52" s="136">
        <f t="shared" si="17"/>
        <v>109.1279069767442</v>
      </c>
      <c r="R52" s="136">
        <f t="shared" si="13"/>
        <v>106.93798449612405</v>
      </c>
      <c r="S52" s="136">
        <f t="shared" si="14"/>
        <v>377.46124031007753</v>
      </c>
      <c r="T52" s="136">
        <f t="shared" si="15"/>
        <v>134.18604651162792</v>
      </c>
      <c r="U52" s="234">
        <f t="shared" si="4"/>
        <v>111.29844961240309</v>
      </c>
      <c r="V52" s="234">
        <f t="shared" si="5"/>
        <v>86.56135658914728</v>
      </c>
      <c r="W52" s="258">
        <f t="shared" si="8"/>
        <v>1.8954400341179207E-3</v>
      </c>
      <c r="X52" s="158">
        <f t="shared" si="9"/>
        <v>2.2666162169124749E-3</v>
      </c>
      <c r="Y52" s="158">
        <f t="shared" si="10"/>
        <v>2.4627386921777473E-3</v>
      </c>
      <c r="Z52" s="159">
        <f t="shared" si="11"/>
        <v>6.212327181076404E-3</v>
      </c>
      <c r="AA52" s="159">
        <f t="shared" si="12"/>
        <v>2.417591856444485E-3</v>
      </c>
      <c r="AB52" s="251">
        <f t="shared" si="6"/>
        <v>1.9075336118516196E-3</v>
      </c>
      <c r="AC52" s="159">
        <f t="shared" si="6"/>
        <v>1.5501751799094096E-3</v>
      </c>
      <c r="AF52" s="124" t="s">
        <v>288</v>
      </c>
      <c r="AG52" s="391">
        <v>39692</v>
      </c>
      <c r="AH52" s="391">
        <v>44365</v>
      </c>
      <c r="AI52" s="391">
        <v>34300</v>
      </c>
      <c r="AJ52" s="391">
        <v>26135</v>
      </c>
      <c r="AK52" s="391">
        <v>24674</v>
      </c>
      <c r="AL52" s="391">
        <v>28625</v>
      </c>
      <c r="AM52" s="391">
        <v>38810</v>
      </c>
      <c r="AN52" s="391">
        <v>31096</v>
      </c>
      <c r="AP52" s="457" t="s">
        <v>79</v>
      </c>
      <c r="AQ52" s="459">
        <v>100</v>
      </c>
      <c r="AR52" s="437">
        <v>7453.9350000000004</v>
      </c>
      <c r="AS52" t="str">
        <f t="shared" si="16"/>
        <v>Провадия</v>
      </c>
    </row>
    <row r="53" spans="1:45" ht="13.5" thickBot="1">
      <c r="A53" s="49" t="s">
        <v>81</v>
      </c>
      <c r="B53" s="435" t="s">
        <v>81</v>
      </c>
      <c r="C53" s="35" t="s">
        <v>80</v>
      </c>
      <c r="D53" s="39" t="s">
        <v>79</v>
      </c>
      <c r="E53" s="50"/>
      <c r="F53" s="50">
        <v>2975</v>
      </c>
      <c r="G53" s="50">
        <v>3200</v>
      </c>
      <c r="H53" s="54">
        <v>2980</v>
      </c>
      <c r="I53" s="54">
        <v>2970</v>
      </c>
      <c r="J53" s="54">
        <v>2650</v>
      </c>
      <c r="K53" s="54">
        <v>11318</v>
      </c>
      <c r="L53" s="54">
        <v>12069</v>
      </c>
      <c r="M53" s="219">
        <v>1876</v>
      </c>
      <c r="N53" s="275">
        <v>2774.8760000000002</v>
      </c>
      <c r="O53" s="437">
        <v>3202.22</v>
      </c>
      <c r="P53" s="437">
        <v>3240.3049999999998</v>
      </c>
      <c r="Q53" s="137">
        <f t="shared" si="17"/>
        <v>99.664429530201332</v>
      </c>
      <c r="R53" s="137">
        <f t="shared" si="13"/>
        <v>88.926174496644293</v>
      </c>
      <c r="S53" s="137">
        <f t="shared" si="14"/>
        <v>379.79865771812081</v>
      </c>
      <c r="T53" s="137">
        <f t="shared" si="15"/>
        <v>405</v>
      </c>
      <c r="U53" s="240">
        <f t="shared" si="4"/>
        <v>62.95302013422819</v>
      </c>
      <c r="V53" s="240">
        <f t="shared" si="5"/>
        <v>93.116644295302024</v>
      </c>
      <c r="W53" s="259">
        <f t="shared" si="8"/>
        <v>1.0946533530370936E-3</v>
      </c>
      <c r="X53" s="160">
        <f t="shared" si="9"/>
        <v>1.1954981644876667E-3</v>
      </c>
      <c r="Y53" s="160">
        <f t="shared" si="10"/>
        <v>1.1827215538729669E-3</v>
      </c>
      <c r="Z53" s="161">
        <f t="shared" si="11"/>
        <v>3.6099563092582398E-3</v>
      </c>
      <c r="AA53" s="161">
        <f t="shared" si="12"/>
        <v>4.2140260132045764E-3</v>
      </c>
      <c r="AB53" s="285">
        <f t="shared" si="6"/>
        <v>6.2311214623605061E-4</v>
      </c>
      <c r="AC53" s="161">
        <f t="shared" si="6"/>
        <v>9.6305392163158524E-4</v>
      </c>
      <c r="AF53" s="124" t="s">
        <v>303</v>
      </c>
      <c r="AG53" s="391">
        <v>41695</v>
      </c>
      <c r="AH53" s="391">
        <v>44461</v>
      </c>
      <c r="AI53" s="391">
        <v>61277</v>
      </c>
      <c r="AJ53" s="391">
        <v>40201</v>
      </c>
      <c r="AK53" s="391">
        <v>22437</v>
      </c>
      <c r="AL53" s="391">
        <v>23159</v>
      </c>
      <c r="AM53" s="391">
        <v>19454</v>
      </c>
      <c r="AN53" s="391">
        <v>19553</v>
      </c>
      <c r="AP53" s="457" t="s">
        <v>81</v>
      </c>
      <c r="AQ53" s="459">
        <v>100</v>
      </c>
      <c r="AR53" s="437">
        <v>3240.3049999999998</v>
      </c>
      <c r="AS53" t="str">
        <f t="shared" si="16"/>
        <v>Суворово</v>
      </c>
    </row>
    <row r="54" spans="1:45" ht="13.5" thickBot="1">
      <c r="A54" s="27" t="s">
        <v>83</v>
      </c>
      <c r="B54" s="434" t="s">
        <v>83</v>
      </c>
      <c r="C54" s="56" t="s">
        <v>82</v>
      </c>
      <c r="D54" s="382"/>
      <c r="E54" s="61">
        <v>130090</v>
      </c>
      <c r="F54" s="30">
        <v>127394</v>
      </c>
      <c r="G54" s="30">
        <v>147614</v>
      </c>
      <c r="H54" s="33">
        <v>145670</v>
      </c>
      <c r="I54" s="33">
        <v>101386</v>
      </c>
      <c r="J54" s="33">
        <v>93211</v>
      </c>
      <c r="K54" s="33">
        <v>113352</v>
      </c>
      <c r="L54" s="33">
        <v>101479</v>
      </c>
      <c r="M54" s="218">
        <v>86189</v>
      </c>
      <c r="N54" s="218">
        <v>75083.5</v>
      </c>
      <c r="O54" s="436">
        <v>91072.582999999999</v>
      </c>
      <c r="P54" s="436">
        <v>100108.795</v>
      </c>
      <c r="Q54" s="135">
        <f t="shared" si="17"/>
        <v>69.599780325393013</v>
      </c>
      <c r="R54" s="135">
        <f t="shared" si="13"/>
        <v>63.987780599986266</v>
      </c>
      <c r="S54" s="135">
        <f t="shared" si="14"/>
        <v>77.814237660465437</v>
      </c>
      <c r="T54" s="135">
        <f t="shared" si="15"/>
        <v>69.663623258049014</v>
      </c>
      <c r="U54" s="238">
        <f t="shared" si="4"/>
        <v>59.1672959428846</v>
      </c>
      <c r="V54" s="238">
        <f t="shared" si="5"/>
        <v>51.543557355666913</v>
      </c>
      <c r="W54" s="256">
        <f t="shared" si="8"/>
        <v>5.3509447629836726E-2</v>
      </c>
      <c r="X54" s="153">
        <f t="shared" si="9"/>
        <v>4.0810362594190762E-2</v>
      </c>
      <c r="Y54" s="153">
        <f t="shared" si="10"/>
        <v>4.16010033049257E-2</v>
      </c>
      <c r="Z54" s="154">
        <f t="shared" si="11"/>
        <v>3.6154423711525004E-2</v>
      </c>
      <c r="AA54" s="154">
        <f t="shared" si="12"/>
        <v>3.5432525130001426E-2</v>
      </c>
      <c r="AB54" s="249">
        <f t="shared" si="6"/>
        <v>2.8627618748368316E-2</v>
      </c>
      <c r="AC54" s="154">
        <f t="shared" si="6"/>
        <v>2.6058627169223102E-2</v>
      </c>
      <c r="AF54" s="124" t="s">
        <v>293</v>
      </c>
      <c r="AG54" s="391">
        <v>34890</v>
      </c>
      <c r="AH54" s="391">
        <v>32928</v>
      </c>
      <c r="AI54" s="391">
        <v>51100</v>
      </c>
      <c r="AJ54" s="391">
        <v>42926</v>
      </c>
      <c r="AK54" s="391">
        <v>49797</v>
      </c>
      <c r="AL54" s="391">
        <v>40129</v>
      </c>
      <c r="AM54" s="391">
        <v>44943</v>
      </c>
      <c r="AN54" s="391">
        <v>56224</v>
      </c>
      <c r="AP54" s="455" t="s">
        <v>83</v>
      </c>
      <c r="AQ54" s="456">
        <v>99.83</v>
      </c>
      <c r="AR54" s="436">
        <v>100108.795</v>
      </c>
      <c r="AS54" t="str">
        <f t="shared" si="16"/>
        <v>Велико Търново</v>
      </c>
    </row>
    <row r="55" spans="1:45" ht="21.75" thickBot="1">
      <c r="A55" s="39" t="s">
        <v>83</v>
      </c>
      <c r="B55" s="435" t="s">
        <v>83</v>
      </c>
      <c r="C55" s="35" t="s">
        <v>84</v>
      </c>
      <c r="D55" s="39" t="s">
        <v>83</v>
      </c>
      <c r="E55" s="47"/>
      <c r="F55" s="47">
        <v>37006</v>
      </c>
      <c r="G55" s="47">
        <v>39857</v>
      </c>
      <c r="H55" s="48">
        <v>40947</v>
      </c>
      <c r="I55" s="48">
        <v>39931</v>
      </c>
      <c r="J55" s="48">
        <v>38722</v>
      </c>
      <c r="K55" s="48">
        <v>35261</v>
      </c>
      <c r="L55" s="48">
        <v>30237</v>
      </c>
      <c r="M55" s="212">
        <v>25762</v>
      </c>
      <c r="N55" s="212">
        <v>26338.197</v>
      </c>
      <c r="O55" s="437">
        <v>35077.462</v>
      </c>
      <c r="P55" s="437">
        <v>36058.824999999997</v>
      </c>
      <c r="Q55" s="136">
        <f t="shared" si="17"/>
        <v>97.518743741910271</v>
      </c>
      <c r="R55" s="136">
        <f t="shared" si="13"/>
        <v>94.566146482037766</v>
      </c>
      <c r="S55" s="136">
        <f t="shared" si="14"/>
        <v>86.113756807580529</v>
      </c>
      <c r="T55" s="136">
        <f t="shared" si="15"/>
        <v>73.844237673089609</v>
      </c>
      <c r="U55" s="234">
        <f t="shared" si="4"/>
        <v>62.915476103255429</v>
      </c>
      <c r="V55" s="234">
        <f t="shared" si="5"/>
        <v>64.322653674261858</v>
      </c>
      <c r="W55" s="258">
        <f t="shared" si="8"/>
        <v>1.5041198270741568E-2</v>
      </c>
      <c r="X55" s="158">
        <f t="shared" si="9"/>
        <v>1.6073211180524249E-2</v>
      </c>
      <c r="Y55" s="158">
        <f t="shared" si="10"/>
        <v>1.7282016607195857E-2</v>
      </c>
      <c r="Z55" s="159">
        <f t="shared" si="11"/>
        <v>1.1246745840321152E-2</v>
      </c>
      <c r="AA55" s="159">
        <f t="shared" si="12"/>
        <v>1.0557585927688027E-2</v>
      </c>
      <c r="AB55" s="251">
        <f t="shared" si="6"/>
        <v>8.556831082800179E-3</v>
      </c>
      <c r="AC55" s="159">
        <f t="shared" si="6"/>
        <v>9.1409864475224308E-3</v>
      </c>
      <c r="AF55" s="124" t="s">
        <v>304</v>
      </c>
      <c r="AG55" s="391">
        <v>63036</v>
      </c>
      <c r="AH55" s="391">
        <v>44229</v>
      </c>
      <c r="AI55" s="391">
        <v>42807</v>
      </c>
      <c r="AJ55" s="391">
        <v>44562</v>
      </c>
      <c r="AK55" s="391">
        <v>42751</v>
      </c>
      <c r="AL55" s="391">
        <v>59482</v>
      </c>
      <c r="AM55" s="391">
        <v>67509</v>
      </c>
      <c r="AN55" s="391">
        <v>50381</v>
      </c>
      <c r="AP55" s="457" t="s">
        <v>83</v>
      </c>
      <c r="AQ55" s="459">
        <v>99.92</v>
      </c>
      <c r="AR55" s="437">
        <v>36058.824999999997</v>
      </c>
      <c r="AS55" t="str">
        <f t="shared" si="16"/>
        <v>Велико Търново</v>
      </c>
    </row>
    <row r="56" spans="1:45" ht="21.75" thickBot="1">
      <c r="A56" s="39" t="s">
        <v>86</v>
      </c>
      <c r="B56" s="435" t="s">
        <v>86</v>
      </c>
      <c r="C56" s="35" t="s">
        <v>85</v>
      </c>
      <c r="D56" s="39" t="s">
        <v>83</v>
      </c>
      <c r="E56" s="47"/>
      <c r="F56" s="47">
        <v>13945</v>
      </c>
      <c r="G56" s="47">
        <v>24313</v>
      </c>
      <c r="H56" s="48">
        <v>26723</v>
      </c>
      <c r="I56" s="48">
        <v>17878</v>
      </c>
      <c r="J56" s="48">
        <v>12569</v>
      </c>
      <c r="K56" s="48">
        <v>29633</v>
      </c>
      <c r="L56" s="48">
        <v>26100</v>
      </c>
      <c r="M56" s="212">
        <v>21446</v>
      </c>
      <c r="N56" s="212">
        <v>21044.469000000001</v>
      </c>
      <c r="O56" s="437">
        <v>24505.710000000003</v>
      </c>
      <c r="P56" s="437">
        <v>28521.624</v>
      </c>
      <c r="Q56" s="136">
        <f t="shared" si="17"/>
        <v>66.901171275680127</v>
      </c>
      <c r="R56" s="136">
        <f t="shared" si="13"/>
        <v>47.034389851438831</v>
      </c>
      <c r="S56" s="136">
        <f t="shared" si="14"/>
        <v>110.88949593982711</v>
      </c>
      <c r="T56" s="136">
        <f t="shared" si="15"/>
        <v>97.668674924222572</v>
      </c>
      <c r="U56" s="234">
        <f t="shared" si="4"/>
        <v>80.252965610148564</v>
      </c>
      <c r="V56" s="234">
        <f t="shared" si="5"/>
        <v>78.750398533098831</v>
      </c>
      <c r="W56" s="258">
        <f t="shared" si="8"/>
        <v>9.816248843359146E-3</v>
      </c>
      <c r="X56" s="158">
        <f t="shared" si="9"/>
        <v>7.1963354157274428E-3</v>
      </c>
      <c r="Y56" s="158">
        <f t="shared" si="10"/>
        <v>5.6096706455204979E-3</v>
      </c>
      <c r="Z56" s="159">
        <f t="shared" si="11"/>
        <v>9.4516553553851759E-3</v>
      </c>
      <c r="AA56" s="159">
        <f t="shared" si="12"/>
        <v>9.1131062179666458E-3</v>
      </c>
      <c r="AB56" s="251">
        <f t="shared" si="6"/>
        <v>7.1232745672592428E-3</v>
      </c>
      <c r="AC56" s="159">
        <f t="shared" si="6"/>
        <v>7.3037347971961E-3</v>
      </c>
      <c r="AF56" s="124" t="s">
        <v>314</v>
      </c>
      <c r="AG56" s="391">
        <v>99720</v>
      </c>
      <c r="AH56" s="391">
        <v>115959</v>
      </c>
      <c r="AI56" s="391">
        <v>85023</v>
      </c>
      <c r="AJ56" s="391">
        <v>84666</v>
      </c>
      <c r="AK56" s="391">
        <v>85351</v>
      </c>
      <c r="AL56" s="391">
        <v>141690</v>
      </c>
      <c r="AM56" s="391">
        <v>99064</v>
      </c>
      <c r="AN56" s="391">
        <v>89763</v>
      </c>
      <c r="AP56" s="457" t="s">
        <v>86</v>
      </c>
      <c r="AQ56" s="459">
        <v>100</v>
      </c>
      <c r="AR56" s="437">
        <v>28521.624</v>
      </c>
      <c r="AS56" t="str">
        <f t="shared" si="16"/>
        <v>Горна Оряховица</v>
      </c>
    </row>
    <row r="57" spans="1:45" ht="21.75" thickBot="1">
      <c r="A57" s="39" t="s">
        <v>88</v>
      </c>
      <c r="B57" s="435" t="s">
        <v>88</v>
      </c>
      <c r="C57" s="35" t="s">
        <v>87</v>
      </c>
      <c r="D57" s="39" t="s">
        <v>83</v>
      </c>
      <c r="E57" s="47"/>
      <c r="F57" s="47">
        <v>4019</v>
      </c>
      <c r="G57" s="47">
        <v>3371</v>
      </c>
      <c r="H57" s="48">
        <v>2952</v>
      </c>
      <c r="I57" s="48">
        <v>3342</v>
      </c>
      <c r="J57" s="48">
        <v>3545</v>
      </c>
      <c r="K57" s="48">
        <v>4007</v>
      </c>
      <c r="L57" s="48">
        <v>4298</v>
      </c>
      <c r="M57" s="212">
        <v>3848</v>
      </c>
      <c r="N57" s="212">
        <v>3838.7539999999999</v>
      </c>
      <c r="O57" s="437">
        <v>3349.9840000000004</v>
      </c>
      <c r="P57" s="437">
        <v>3357.55</v>
      </c>
      <c r="Q57" s="136">
        <f t="shared" si="17"/>
        <v>113.21138211382113</v>
      </c>
      <c r="R57" s="136">
        <f t="shared" si="13"/>
        <v>120.08807588075881</v>
      </c>
      <c r="S57" s="136">
        <f t="shared" si="14"/>
        <v>135.73848238482384</v>
      </c>
      <c r="T57" s="136">
        <f t="shared" si="15"/>
        <v>145.59620596205963</v>
      </c>
      <c r="U57" s="234">
        <f t="shared" si="4"/>
        <v>130.35230352303523</v>
      </c>
      <c r="V57" s="234">
        <f t="shared" si="5"/>
        <v>130.03909214092141</v>
      </c>
      <c r="W57" s="258">
        <f t="shared" si="8"/>
        <v>1.0843680195186244E-3</v>
      </c>
      <c r="X57" s="158">
        <f t="shared" si="9"/>
        <v>1.3452373285245058E-3</v>
      </c>
      <c r="Y57" s="158">
        <f t="shared" si="10"/>
        <v>1.582169022067799E-3</v>
      </c>
      <c r="Z57" s="159">
        <f t="shared" si="11"/>
        <v>1.2780610471105998E-3</v>
      </c>
      <c r="AA57" s="159">
        <f t="shared" si="12"/>
        <v>1.5006946561233964E-3</v>
      </c>
      <c r="AB57" s="251">
        <f t="shared" si="6"/>
        <v>1.2781106283136048E-3</v>
      </c>
      <c r="AC57" s="159">
        <f t="shared" si="6"/>
        <v>1.33228551253423E-3</v>
      </c>
      <c r="AF57" s="124" t="s">
        <v>421</v>
      </c>
      <c r="AG57" s="391">
        <v>3125178</v>
      </c>
      <c r="AH57" s="391">
        <v>3382391</v>
      </c>
      <c r="AI57" s="391">
        <v>3030723</v>
      </c>
      <c r="AJ57" s="391">
        <v>2726132</v>
      </c>
      <c r="AK57" s="391">
        <v>2504858.6800000002</v>
      </c>
      <c r="AL57" s="391">
        <v>3133114</v>
      </c>
      <c r="AM57" s="391">
        <v>3166411.9</v>
      </c>
      <c r="AN57" s="391">
        <v>3010273</v>
      </c>
      <c r="AP57" s="457" t="s">
        <v>88</v>
      </c>
      <c r="AQ57" s="459">
        <v>96.19</v>
      </c>
      <c r="AR57" s="437">
        <v>3357.55</v>
      </c>
      <c r="AS57" t="str">
        <f t="shared" si="16"/>
        <v>Елена</v>
      </c>
    </row>
    <row r="58" spans="1:45" ht="21.75" thickBot="1">
      <c r="A58" s="39" t="s">
        <v>90</v>
      </c>
      <c r="B58" s="435" t="s">
        <v>90</v>
      </c>
      <c r="C58" s="35" t="s">
        <v>89</v>
      </c>
      <c r="D58" s="39" t="s">
        <v>83</v>
      </c>
      <c r="E58" s="47"/>
      <c r="F58" s="47">
        <v>2420</v>
      </c>
      <c r="G58" s="47">
        <v>2530</v>
      </c>
      <c r="H58" s="48">
        <v>1672</v>
      </c>
      <c r="I58" s="48">
        <v>1729</v>
      </c>
      <c r="J58" s="48">
        <v>1700</v>
      </c>
      <c r="K58" s="48">
        <v>3535</v>
      </c>
      <c r="L58" s="48">
        <v>1394</v>
      </c>
      <c r="M58" s="212">
        <v>1761</v>
      </c>
      <c r="N58" s="212">
        <v>913.06299999999999</v>
      </c>
      <c r="O58" s="437">
        <v>2930.5140000000001</v>
      </c>
      <c r="P58" s="437">
        <v>1400.335</v>
      </c>
      <c r="Q58" s="136">
        <f t="shared" si="17"/>
        <v>103.40909090909092</v>
      </c>
      <c r="R58" s="136">
        <f t="shared" si="13"/>
        <v>101.67464114832536</v>
      </c>
      <c r="S58" s="136">
        <f t="shared" si="14"/>
        <v>211.42344497607658</v>
      </c>
      <c r="T58" s="136">
        <f t="shared" si="15"/>
        <v>83.373205741626805</v>
      </c>
      <c r="U58" s="234">
        <f t="shared" si="4"/>
        <v>105.32296650717703</v>
      </c>
      <c r="V58" s="234">
        <f t="shared" si="5"/>
        <v>54.609031100478468</v>
      </c>
      <c r="W58" s="258">
        <f t="shared" si="8"/>
        <v>6.1418134438859749E-4</v>
      </c>
      <c r="X58" s="158">
        <f t="shared" si="9"/>
        <v>6.9596509306369553E-4</v>
      </c>
      <c r="Y58" s="158">
        <f t="shared" si="10"/>
        <v>7.5872703456001647E-4</v>
      </c>
      <c r="Z58" s="159">
        <f t="shared" si="11"/>
        <v>1.1275133021053081E-3</v>
      </c>
      <c r="AA58" s="159">
        <f t="shared" si="12"/>
        <v>4.867306539404408E-4</v>
      </c>
      <c r="AB58" s="251">
        <f t="shared" si="6"/>
        <v>5.849149730925826E-4</v>
      </c>
      <c r="AC58" s="159">
        <f t="shared" si="6"/>
        <v>3.1688944040984173E-4</v>
      </c>
      <c r="AP58" s="457" t="s">
        <v>90</v>
      </c>
      <c r="AQ58" s="459">
        <v>99.81</v>
      </c>
      <c r="AR58" s="437">
        <v>1400.335</v>
      </c>
      <c r="AS58" t="str">
        <f t="shared" si="16"/>
        <v>Златарица</v>
      </c>
    </row>
    <row r="59" spans="1:45" ht="21.75" thickBot="1">
      <c r="A59" s="39" t="s">
        <v>92</v>
      </c>
      <c r="B59" s="435" t="s">
        <v>92</v>
      </c>
      <c r="C59" s="35" t="s">
        <v>91</v>
      </c>
      <c r="D59" s="39" t="s">
        <v>83</v>
      </c>
      <c r="E59" s="47"/>
      <c r="F59" s="47">
        <v>5046</v>
      </c>
      <c r="G59" s="47">
        <v>5712</v>
      </c>
      <c r="H59" s="48">
        <v>6262</v>
      </c>
      <c r="I59" s="48">
        <v>5934</v>
      </c>
      <c r="J59" s="48">
        <v>5898</v>
      </c>
      <c r="K59" s="48">
        <v>3657</v>
      </c>
      <c r="L59" s="48">
        <v>6104</v>
      </c>
      <c r="M59" s="212">
        <v>3543</v>
      </c>
      <c r="N59" s="212">
        <v>3611.2860000000001</v>
      </c>
      <c r="O59" s="437">
        <v>4895.6099999999997</v>
      </c>
      <c r="P59" s="437">
        <v>5281.5879999999997</v>
      </c>
      <c r="Q59" s="136">
        <f t="shared" si="17"/>
        <v>94.762056850846378</v>
      </c>
      <c r="R59" s="136">
        <f t="shared" si="13"/>
        <v>94.187160651549036</v>
      </c>
      <c r="S59" s="136">
        <f t="shared" si="14"/>
        <v>58.399872245289039</v>
      </c>
      <c r="T59" s="136">
        <f t="shared" si="15"/>
        <v>97.476844458639405</v>
      </c>
      <c r="U59" s="234">
        <f t="shared" si="4"/>
        <v>56.579367614180775</v>
      </c>
      <c r="V59" s="234">
        <f t="shared" si="5"/>
        <v>57.669849888214628</v>
      </c>
      <c r="W59" s="258">
        <f t="shared" si="8"/>
        <v>2.3002413747376781E-3</v>
      </c>
      <c r="X59" s="158">
        <f t="shared" si="9"/>
        <v>2.3885811811682877E-3</v>
      </c>
      <c r="Y59" s="158">
        <f t="shared" si="10"/>
        <v>2.6323364999029275E-3</v>
      </c>
      <c r="Z59" s="159">
        <f t="shared" si="11"/>
        <v>1.1664260667041335E-3</v>
      </c>
      <c r="AA59" s="159">
        <f t="shared" si="12"/>
        <v>2.1312797070677553E-3</v>
      </c>
      <c r="AB59" s="251">
        <f t="shared" si="6"/>
        <v>1.1768050821504943E-3</v>
      </c>
      <c r="AC59" s="159">
        <f t="shared" si="6"/>
        <v>1.2533400211156248E-3</v>
      </c>
      <c r="AP59" s="457" t="s">
        <v>92</v>
      </c>
      <c r="AQ59" s="459">
        <v>100</v>
      </c>
      <c r="AR59" s="437">
        <v>5281.5879999999997</v>
      </c>
      <c r="AS59" t="str">
        <f t="shared" si="16"/>
        <v>Лясковец</v>
      </c>
    </row>
    <row r="60" spans="1:45" ht="13.5" thickBot="1">
      <c r="A60" s="39" t="s">
        <v>94</v>
      </c>
      <c r="B60" s="435" t="s">
        <v>94</v>
      </c>
      <c r="C60" s="35" t="s">
        <v>93</v>
      </c>
      <c r="D60" s="39" t="s">
        <v>196</v>
      </c>
      <c r="E60" s="47"/>
      <c r="F60" s="47">
        <v>8091</v>
      </c>
      <c r="G60" s="47">
        <v>9594</v>
      </c>
      <c r="H60" s="48">
        <v>5381</v>
      </c>
      <c r="I60" s="48">
        <v>6800</v>
      </c>
      <c r="J60" s="48">
        <v>6146</v>
      </c>
      <c r="K60" s="48">
        <v>11514</v>
      </c>
      <c r="L60" s="48">
        <v>10352</v>
      </c>
      <c r="M60" s="212">
        <v>10474</v>
      </c>
      <c r="N60" s="212">
        <v>6039.05</v>
      </c>
      <c r="O60" s="437">
        <v>5701.241</v>
      </c>
      <c r="P60" s="437">
        <v>5223.2539999999999</v>
      </c>
      <c r="Q60" s="136">
        <f t="shared" si="17"/>
        <v>126.370563092362</v>
      </c>
      <c r="R60" s="136">
        <f t="shared" si="13"/>
        <v>114.21668834789071</v>
      </c>
      <c r="S60" s="136">
        <f t="shared" si="14"/>
        <v>213.97509756550826</v>
      </c>
      <c r="T60" s="136">
        <f t="shared" si="15"/>
        <v>192.38059840178406</v>
      </c>
      <c r="U60" s="234">
        <f t="shared" si="4"/>
        <v>194.64783497491172</v>
      </c>
      <c r="V60" s="234">
        <f t="shared" si="5"/>
        <v>112.22913956513661</v>
      </c>
      <c r="W60" s="258">
        <f t="shared" si="8"/>
        <v>1.9766207022458393E-3</v>
      </c>
      <c r="X60" s="158">
        <f t="shared" si="9"/>
        <v>2.7371675146518966E-3</v>
      </c>
      <c r="Y60" s="158">
        <f t="shared" si="10"/>
        <v>2.7430213849446239E-3</v>
      </c>
      <c r="Z60" s="159">
        <f t="shared" si="11"/>
        <v>3.6724718982858607E-3</v>
      </c>
      <c r="AA60" s="159">
        <f t="shared" si="12"/>
        <v>3.6145163053023263E-3</v>
      </c>
      <c r="AB60" s="251">
        <f t="shared" si="6"/>
        <v>3.4789321000407215E-3</v>
      </c>
      <c r="AC60" s="159">
        <f t="shared" si="6"/>
        <v>2.0959245693966955E-3</v>
      </c>
      <c r="AP60" s="457" t="s">
        <v>94</v>
      </c>
      <c r="AQ60" s="459">
        <v>100</v>
      </c>
      <c r="AR60" s="437">
        <v>5223.2539999999999</v>
      </c>
      <c r="AS60" t="str">
        <f t="shared" si="16"/>
        <v>Павликени</v>
      </c>
    </row>
    <row r="61" spans="1:45" ht="13.5" thickBot="1">
      <c r="A61" s="39" t="s">
        <v>96</v>
      </c>
      <c r="B61" s="435" t="s">
        <v>96</v>
      </c>
      <c r="C61" s="35" t="s">
        <v>95</v>
      </c>
      <c r="D61" s="39" t="s">
        <v>66</v>
      </c>
      <c r="E61" s="47"/>
      <c r="F61" s="47">
        <v>4793</v>
      </c>
      <c r="G61" s="47">
        <v>7376</v>
      </c>
      <c r="H61" s="48">
        <v>7692</v>
      </c>
      <c r="I61" s="48">
        <v>7726</v>
      </c>
      <c r="J61" s="48">
        <v>8249</v>
      </c>
      <c r="K61" s="48">
        <v>6377</v>
      </c>
      <c r="L61" s="48">
        <v>3626</v>
      </c>
      <c r="M61" s="212">
        <v>3404</v>
      </c>
      <c r="N61" s="212">
        <v>3489.4630000000002</v>
      </c>
      <c r="O61" s="437">
        <v>3269.1070000000004</v>
      </c>
      <c r="P61" s="437">
        <v>2621.3409999999999</v>
      </c>
      <c r="Q61" s="136">
        <f t="shared" si="17"/>
        <v>100.44201768070722</v>
      </c>
      <c r="R61" s="136">
        <f t="shared" si="13"/>
        <v>107.24128965158606</v>
      </c>
      <c r="S61" s="136">
        <f t="shared" si="14"/>
        <v>82.904316172646901</v>
      </c>
      <c r="T61" s="136">
        <f t="shared" si="15"/>
        <v>47.13988559542382</v>
      </c>
      <c r="U61" s="234">
        <f t="shared" si="4"/>
        <v>44.253770150806034</v>
      </c>
      <c r="V61" s="234">
        <f t="shared" si="5"/>
        <v>45.364833593343732</v>
      </c>
      <c r="W61" s="258">
        <f t="shared" si="8"/>
        <v>2.8255280508595049E-3</v>
      </c>
      <c r="X61" s="158">
        <f t="shared" si="9"/>
        <v>3.1099053262059638E-3</v>
      </c>
      <c r="Y61" s="158">
        <f t="shared" si="10"/>
        <v>3.6816113576973973E-3</v>
      </c>
      <c r="Z61" s="159">
        <f t="shared" si="11"/>
        <v>2.0339893430058134E-3</v>
      </c>
      <c r="AA61" s="159">
        <f t="shared" si="12"/>
        <v>1.2660583580975885E-3</v>
      </c>
      <c r="AB61" s="251">
        <f t="shared" si="6"/>
        <v>1.1306363250466504E-3</v>
      </c>
      <c r="AC61" s="159">
        <f t="shared" si="6"/>
        <v>1.2110598911584936E-3</v>
      </c>
      <c r="AP61" s="457" t="s">
        <v>96</v>
      </c>
      <c r="AQ61" s="459">
        <v>100</v>
      </c>
      <c r="AR61" s="437">
        <v>2621.3409999999999</v>
      </c>
      <c r="AS61" t="str">
        <f t="shared" si="16"/>
        <v>Полски Тръмбеш</v>
      </c>
    </row>
    <row r="62" spans="1:45" ht="13.5" thickBot="1">
      <c r="A62" s="39" t="s">
        <v>98</v>
      </c>
      <c r="B62" s="435" t="s">
        <v>98</v>
      </c>
      <c r="C62" s="35" t="s">
        <v>97</v>
      </c>
      <c r="D62" s="39" t="s">
        <v>196</v>
      </c>
      <c r="E62" s="47"/>
      <c r="F62" s="47">
        <v>48029</v>
      </c>
      <c r="G62" s="47">
        <v>51011</v>
      </c>
      <c r="H62" s="48">
        <v>49586</v>
      </c>
      <c r="I62" s="48">
        <v>12451</v>
      </c>
      <c r="J62" s="48">
        <v>12875</v>
      </c>
      <c r="K62" s="48">
        <v>16060</v>
      </c>
      <c r="L62" s="48">
        <v>16336</v>
      </c>
      <c r="M62" s="212">
        <v>13228</v>
      </c>
      <c r="N62" s="212">
        <v>7660.7129999999997</v>
      </c>
      <c r="O62" s="437">
        <v>8418.5389999999989</v>
      </c>
      <c r="P62" s="437">
        <v>9778.7780000000002</v>
      </c>
      <c r="Q62" s="136">
        <f t="shared" si="17"/>
        <v>25.109910055257533</v>
      </c>
      <c r="R62" s="136">
        <f t="shared" si="13"/>
        <v>25.964990118178516</v>
      </c>
      <c r="S62" s="136">
        <f t="shared" si="14"/>
        <v>32.388174081393942</v>
      </c>
      <c r="T62" s="136">
        <f t="shared" si="15"/>
        <v>32.944782801597228</v>
      </c>
      <c r="U62" s="234">
        <f t="shared" si="4"/>
        <v>26.676884604525469</v>
      </c>
      <c r="V62" s="234">
        <f t="shared" si="5"/>
        <v>15.449346589763238</v>
      </c>
      <c r="W62" s="258">
        <f t="shared" si="8"/>
        <v>1.8214590994529305E-2</v>
      </c>
      <c r="X62" s="158">
        <f t="shared" si="9"/>
        <v>5.0118342242545244E-3</v>
      </c>
      <c r="Y62" s="158">
        <f t="shared" si="10"/>
        <v>5.7462415117413013E-3</v>
      </c>
      <c r="Z62" s="159">
        <f t="shared" si="11"/>
        <v>5.122450815222418E-3</v>
      </c>
      <c r="AA62" s="159">
        <f t="shared" si="12"/>
        <v>5.7038966734369017E-3</v>
      </c>
      <c r="AB62" s="251">
        <f t="shared" si="6"/>
        <v>4.3936713594938575E-3</v>
      </c>
      <c r="AC62" s="159">
        <f t="shared" si="6"/>
        <v>2.6587421193394103E-3</v>
      </c>
      <c r="AP62" s="457" t="s">
        <v>98</v>
      </c>
      <c r="AQ62" s="459">
        <v>100</v>
      </c>
      <c r="AR62" s="437">
        <v>9778.7780000000002</v>
      </c>
      <c r="AS62" t="str">
        <f t="shared" si="16"/>
        <v>Свищов</v>
      </c>
    </row>
    <row r="63" spans="1:45" ht="21.75" thickBot="1">
      <c r="A63" s="39" t="s">
        <v>100</v>
      </c>
      <c r="B63" s="435" t="s">
        <v>100</v>
      </c>
      <c r="C63" s="35" t="s">
        <v>99</v>
      </c>
      <c r="D63" s="39" t="s">
        <v>83</v>
      </c>
      <c r="E63" s="47"/>
      <c r="F63" s="47">
        <v>2645</v>
      </c>
      <c r="G63" s="47">
        <v>2985</v>
      </c>
      <c r="H63" s="48">
        <v>3702</v>
      </c>
      <c r="I63" s="48">
        <v>3847</v>
      </c>
      <c r="J63" s="48">
        <v>3314</v>
      </c>
      <c r="K63" s="48">
        <v>2794</v>
      </c>
      <c r="L63" s="48">
        <v>2533</v>
      </c>
      <c r="M63" s="212">
        <v>2212</v>
      </c>
      <c r="N63" s="212">
        <v>1803.7850000000001</v>
      </c>
      <c r="O63" s="437">
        <v>2523.8869999999997</v>
      </c>
      <c r="P63" s="437">
        <v>7308.54</v>
      </c>
      <c r="Q63" s="136">
        <f t="shared" si="17"/>
        <v>103.91680172879525</v>
      </c>
      <c r="R63" s="136">
        <f t="shared" si="13"/>
        <v>89.51917882225824</v>
      </c>
      <c r="S63" s="136">
        <f t="shared" si="14"/>
        <v>75.472717450027019</v>
      </c>
      <c r="T63" s="136">
        <f t="shared" si="15"/>
        <v>68.42247433819557</v>
      </c>
      <c r="U63" s="234">
        <f t="shared" si="4"/>
        <v>59.751485683414373</v>
      </c>
      <c r="V63" s="234">
        <f t="shared" si="5"/>
        <v>48.724608319827126</v>
      </c>
      <c r="W63" s="258">
        <f t="shared" si="8"/>
        <v>1.3598680244776245E-3</v>
      </c>
      <c r="X63" s="158">
        <f t="shared" si="9"/>
        <v>1.5485122689508598E-3</v>
      </c>
      <c r="Y63" s="158">
        <f t="shared" si="10"/>
        <v>1.4790714073717025E-3</v>
      </c>
      <c r="Z63" s="159">
        <f t="shared" si="11"/>
        <v>8.9116610073047549E-4</v>
      </c>
      <c r="AA63" s="159">
        <f t="shared" si="12"/>
        <v>8.8442521264787413E-4</v>
      </c>
      <c r="AB63" s="251">
        <f t="shared" si="6"/>
        <v>7.3471432168131334E-4</v>
      </c>
      <c r="AC63" s="159">
        <f t="shared" si="6"/>
        <v>6.2602516942386935E-4</v>
      </c>
      <c r="AP63" s="457" t="s">
        <v>100</v>
      </c>
      <c r="AQ63" s="459">
        <v>100</v>
      </c>
      <c r="AR63" s="437">
        <v>7308.54</v>
      </c>
      <c r="AS63" t="str">
        <f t="shared" si="16"/>
        <v>Стражица</v>
      </c>
    </row>
    <row r="64" spans="1:45" ht="13.5" thickBot="1">
      <c r="A64" s="49" t="s">
        <v>102</v>
      </c>
      <c r="B64" s="435" t="s">
        <v>102</v>
      </c>
      <c r="C64" s="35" t="s">
        <v>101</v>
      </c>
      <c r="D64" s="39" t="s">
        <v>127</v>
      </c>
      <c r="E64" s="50"/>
      <c r="F64" s="50">
        <v>1400</v>
      </c>
      <c r="G64" s="50">
        <v>865</v>
      </c>
      <c r="H64" s="54">
        <v>753</v>
      </c>
      <c r="I64" s="54">
        <v>1748</v>
      </c>
      <c r="J64" s="54">
        <v>193</v>
      </c>
      <c r="K64" s="54">
        <v>514</v>
      </c>
      <c r="L64" s="54">
        <v>499</v>
      </c>
      <c r="M64" s="219">
        <v>513</v>
      </c>
      <c r="N64" s="275">
        <v>344.72</v>
      </c>
      <c r="O64" s="437">
        <v>400.529</v>
      </c>
      <c r="P64" s="437">
        <v>556.96</v>
      </c>
      <c r="Q64" s="137">
        <f t="shared" si="17"/>
        <v>232.13811420982736</v>
      </c>
      <c r="R64" s="137">
        <f t="shared" si="13"/>
        <v>25.630810092961486</v>
      </c>
      <c r="S64" s="137">
        <f t="shared" si="14"/>
        <v>68.260292164674624</v>
      </c>
      <c r="T64" s="137">
        <f t="shared" si="15"/>
        <v>66.268260292164669</v>
      </c>
      <c r="U64" s="240">
        <f t="shared" si="4"/>
        <v>68.127490039840637</v>
      </c>
      <c r="V64" s="240">
        <f t="shared" si="5"/>
        <v>45.779548472775566</v>
      </c>
      <c r="W64" s="259">
        <f t="shared" si="8"/>
        <v>2.7660200497883612E-4</v>
      </c>
      <c r="X64" s="160">
        <f t="shared" si="9"/>
        <v>7.0361306111934045E-4</v>
      </c>
      <c r="Y64" s="160">
        <f t="shared" si="10"/>
        <v>8.6137833923578336E-5</v>
      </c>
      <c r="Z64" s="161">
        <f t="shared" si="11"/>
        <v>1.6394394265406743E-4</v>
      </c>
      <c r="AA64" s="161">
        <f t="shared" si="12"/>
        <v>1.7423141773047343E-4</v>
      </c>
      <c r="AB64" s="285">
        <f t="shared" si="6"/>
        <v>1.7039260715303516E-4</v>
      </c>
      <c r="AC64" s="161">
        <f t="shared" si="6"/>
        <v>1.1963920112640711E-4</v>
      </c>
      <c r="AP64" s="457" t="s">
        <v>102</v>
      </c>
      <c r="AQ64" s="459">
        <v>100</v>
      </c>
      <c r="AR64" s="437">
        <v>556.96</v>
      </c>
      <c r="AS64" t="str">
        <f t="shared" si="16"/>
        <v>Сухиндол</v>
      </c>
    </row>
    <row r="65" spans="1:45" ht="13.5" thickBot="1">
      <c r="A65" s="27" t="s">
        <v>104</v>
      </c>
      <c r="B65" s="434" t="s">
        <v>104</v>
      </c>
      <c r="C65" s="431" t="s">
        <v>103</v>
      </c>
      <c r="D65" s="382"/>
      <c r="E65" s="28">
        <v>48508</v>
      </c>
      <c r="F65" s="30">
        <v>43973</v>
      </c>
      <c r="G65" s="30">
        <v>43433</v>
      </c>
      <c r="H65" s="33">
        <v>49775</v>
      </c>
      <c r="I65" s="33">
        <v>32030</v>
      </c>
      <c r="J65" s="33">
        <v>30644</v>
      </c>
      <c r="K65" s="33">
        <v>30440</v>
      </c>
      <c r="L65" s="33">
        <v>31196</v>
      </c>
      <c r="M65" s="218">
        <v>22469</v>
      </c>
      <c r="N65" s="218">
        <v>26103.203000000001</v>
      </c>
      <c r="O65" s="436">
        <v>24147.470999999998</v>
      </c>
      <c r="P65" s="436">
        <v>28729.718000000001</v>
      </c>
      <c r="Q65" s="135">
        <f t="shared" si="17"/>
        <v>64.349573078854846</v>
      </c>
      <c r="R65" s="135">
        <f t="shared" si="13"/>
        <v>61.565042692114517</v>
      </c>
      <c r="S65" s="135">
        <f t="shared" si="14"/>
        <v>61.155198392767453</v>
      </c>
      <c r="T65" s="135">
        <f t="shared" si="15"/>
        <v>62.674033149171272</v>
      </c>
      <c r="U65" s="238">
        <f t="shared" si="4"/>
        <v>45.141135107985939</v>
      </c>
      <c r="V65" s="238">
        <f t="shared" si="5"/>
        <v>52.442396785534903</v>
      </c>
      <c r="W65" s="256">
        <f t="shared" si="8"/>
        <v>1.8284016995778973E-2</v>
      </c>
      <c r="X65" s="153">
        <f t="shared" si="9"/>
        <v>1.2892864043279448E-2</v>
      </c>
      <c r="Y65" s="153">
        <f t="shared" si="10"/>
        <v>1.3676724262974791E-2</v>
      </c>
      <c r="Z65" s="154">
        <f t="shared" si="11"/>
        <v>9.7090537244937988E-3</v>
      </c>
      <c r="AA65" s="154">
        <f t="shared" si="12"/>
        <v>1.0892431477995689E-2</v>
      </c>
      <c r="AB65" s="249">
        <f t="shared" si="6"/>
        <v>7.4630633335702667E-3</v>
      </c>
      <c r="AC65" s="154">
        <f t="shared" si="6"/>
        <v>9.0594289677431925E-3</v>
      </c>
      <c r="AP65" s="455" t="s">
        <v>104</v>
      </c>
      <c r="AQ65" s="456">
        <v>100</v>
      </c>
      <c r="AR65" s="436">
        <v>28729.718000000001</v>
      </c>
      <c r="AS65" t="str">
        <f t="shared" si="16"/>
        <v>Видин</v>
      </c>
    </row>
    <row r="66" spans="1:45" ht="13.5" thickBot="1">
      <c r="A66" s="39" t="s">
        <v>105</v>
      </c>
      <c r="B66" s="435" t="s">
        <v>105</v>
      </c>
      <c r="C66" s="432" t="s">
        <v>443</v>
      </c>
      <c r="D66" s="39" t="s">
        <v>104</v>
      </c>
      <c r="E66" s="62"/>
      <c r="F66" s="47">
        <v>1533</v>
      </c>
      <c r="G66" s="47">
        <v>1473</v>
      </c>
      <c r="H66" s="48">
        <v>3363</v>
      </c>
      <c r="I66" s="48">
        <v>1383</v>
      </c>
      <c r="J66" s="48">
        <v>1424</v>
      </c>
      <c r="K66" s="48">
        <v>1359</v>
      </c>
      <c r="L66" s="48">
        <v>1235</v>
      </c>
      <c r="M66" s="212">
        <v>1173</v>
      </c>
      <c r="N66" s="212">
        <v>1379.71</v>
      </c>
      <c r="O66" s="437">
        <v>1202.5989999999999</v>
      </c>
      <c r="P66" s="437">
        <v>1222.51</v>
      </c>
      <c r="Q66" s="136">
        <f t="shared" si="17"/>
        <v>41.123996431757362</v>
      </c>
      <c r="R66" s="136">
        <f t="shared" si="13"/>
        <v>42.343146000594707</v>
      </c>
      <c r="S66" s="136">
        <f t="shared" si="14"/>
        <v>40.410347903657453</v>
      </c>
      <c r="T66" s="136">
        <f t="shared" si="15"/>
        <v>36.72316384180791</v>
      </c>
      <c r="U66" s="234">
        <f t="shared" si="4"/>
        <v>34.879571810883142</v>
      </c>
      <c r="V66" s="234">
        <f t="shared" si="5"/>
        <v>41.026167112696996</v>
      </c>
      <c r="W66" s="260">
        <f t="shared" si="8"/>
        <v>1.2353420222361564E-3</v>
      </c>
      <c r="X66" s="158">
        <f t="shared" si="9"/>
        <v>5.5669156952405487E-4</v>
      </c>
      <c r="Y66" s="158">
        <f t="shared" si="10"/>
        <v>6.3554546894909608E-4</v>
      </c>
      <c r="Z66" s="159">
        <f t="shared" si="11"/>
        <v>4.334626810639643E-4</v>
      </c>
      <c r="AA66" s="159">
        <f t="shared" si="12"/>
        <v>4.3121402985397733E-4</v>
      </c>
      <c r="AB66" s="251">
        <f t="shared" si="6"/>
        <v>3.8961116606337279E-4</v>
      </c>
      <c r="AC66" s="159">
        <f t="shared" si="6"/>
        <v>4.7884486593790658E-4</v>
      </c>
      <c r="AP66" s="457" t="s">
        <v>105</v>
      </c>
      <c r="AQ66" s="459">
        <v>100</v>
      </c>
      <c r="AR66" s="437">
        <v>1222.51</v>
      </c>
      <c r="AS66" t="str">
        <f t="shared" si="16"/>
        <v>Белоградчик</v>
      </c>
    </row>
    <row r="67" spans="1:45" ht="13.5" thickBot="1">
      <c r="A67" s="66" t="s">
        <v>106</v>
      </c>
      <c r="B67" s="435" t="s">
        <v>106</v>
      </c>
      <c r="C67" s="433" t="s">
        <v>444</v>
      </c>
      <c r="D67" s="39" t="s">
        <v>104</v>
      </c>
      <c r="E67" s="67"/>
      <c r="F67" s="67"/>
      <c r="G67" s="67"/>
      <c r="H67" s="67">
        <v>394</v>
      </c>
      <c r="I67" s="67">
        <v>240</v>
      </c>
      <c r="J67" s="67">
        <v>145</v>
      </c>
      <c r="K67" s="48">
        <v>144</v>
      </c>
      <c r="L67" s="48">
        <v>111</v>
      </c>
      <c r="M67" s="212">
        <v>113</v>
      </c>
      <c r="N67" s="212">
        <v>95</v>
      </c>
      <c r="O67" s="437">
        <v>118</v>
      </c>
      <c r="P67" s="437">
        <v>105</v>
      </c>
      <c r="Q67" s="138">
        <f t="shared" si="17"/>
        <v>60.913705583756354</v>
      </c>
      <c r="R67" s="138">
        <f t="shared" si="13"/>
        <v>36.802030456852791</v>
      </c>
      <c r="S67" s="138">
        <f t="shared" si="14"/>
        <v>36.548223350253807</v>
      </c>
      <c r="T67" s="138">
        <f t="shared" si="15"/>
        <v>28.17258883248731</v>
      </c>
      <c r="U67" s="234">
        <f t="shared" si="4"/>
        <v>28.680203045685282</v>
      </c>
      <c r="V67" s="234">
        <f t="shared" si="5"/>
        <v>24.111675126903553</v>
      </c>
      <c r="W67" s="261">
        <f t="shared" si="8"/>
        <v>1.4472933593846139E-4</v>
      </c>
      <c r="X67" s="156">
        <f t="shared" si="9"/>
        <v>9.6605912281831649E-5</v>
      </c>
      <c r="Y67" s="156">
        <f t="shared" si="10"/>
        <v>6.4714952947766112E-5</v>
      </c>
      <c r="Z67" s="156">
        <f t="shared" si="11"/>
        <v>4.5929820510088929E-5</v>
      </c>
      <c r="AA67" s="156">
        <f t="shared" si="12"/>
        <v>3.8756888513191481E-5</v>
      </c>
      <c r="AB67" s="251">
        <f t="shared" si="6"/>
        <v>3.7532874480103258E-5</v>
      </c>
      <c r="AC67" s="159">
        <f t="shared" si="6"/>
        <v>3.2970886827015188E-5</v>
      </c>
      <c r="AP67" s="457" t="s">
        <v>106</v>
      </c>
      <c r="AQ67" s="459">
        <v>100</v>
      </c>
      <c r="AR67" s="437">
        <v>105</v>
      </c>
      <c r="AS67" t="str">
        <f t="shared" si="16"/>
        <v>Бойница</v>
      </c>
    </row>
    <row r="68" spans="1:45" ht="13.5" thickBot="1">
      <c r="A68" s="66" t="s">
        <v>107</v>
      </c>
      <c r="B68" s="435" t="s">
        <v>107</v>
      </c>
      <c r="C68" s="432" t="s">
        <v>445</v>
      </c>
      <c r="D68" s="39" t="s">
        <v>104</v>
      </c>
      <c r="E68" s="67"/>
      <c r="F68" s="67"/>
      <c r="G68" s="67"/>
      <c r="H68" s="67">
        <v>380</v>
      </c>
      <c r="I68" s="67">
        <v>320</v>
      </c>
      <c r="J68" s="67">
        <v>265</v>
      </c>
      <c r="K68" s="48">
        <v>276</v>
      </c>
      <c r="L68" s="48">
        <v>207</v>
      </c>
      <c r="M68" s="212">
        <v>476</v>
      </c>
      <c r="N68" s="212">
        <v>745.3</v>
      </c>
      <c r="O68" s="437">
        <v>835.774</v>
      </c>
      <c r="P68" s="437">
        <v>744.08</v>
      </c>
      <c r="Q68" s="138">
        <f t="shared" si="17"/>
        <v>84.210526315789465</v>
      </c>
      <c r="R68" s="138">
        <f t="shared" si="13"/>
        <v>69.73684210526315</v>
      </c>
      <c r="S68" s="138">
        <f t="shared" si="14"/>
        <v>72.631578947368425</v>
      </c>
      <c r="T68" s="138">
        <f t="shared" si="15"/>
        <v>54.473684210526315</v>
      </c>
      <c r="U68" s="234">
        <f t="shared" ref="U68:U131" si="18">IF($H68=0,"-",+M68/$H68*100)</f>
        <v>125.26315789473684</v>
      </c>
      <c r="V68" s="234">
        <f t="shared" ref="V68:V131" si="19">IF($H68=0,"-",+N68/$H68*100)</f>
        <v>196.13157894736841</v>
      </c>
      <c r="W68" s="261">
        <f t="shared" si="8"/>
        <v>1.3958666917922671E-4</v>
      </c>
      <c r="X68" s="156">
        <f t="shared" si="9"/>
        <v>1.2880788304244219E-4</v>
      </c>
      <c r="Y68" s="156">
        <f t="shared" si="10"/>
        <v>1.1827215538729668E-4</v>
      </c>
      <c r="Z68" s="156">
        <f t="shared" si="11"/>
        <v>8.803215597767045E-5</v>
      </c>
      <c r="AA68" s="156">
        <f t="shared" si="12"/>
        <v>7.2276359659735463E-5</v>
      </c>
      <c r="AB68" s="251">
        <f t="shared" ref="AB68:AC131" si="20">+M68/M$3</f>
        <v>1.5810308188078895E-4</v>
      </c>
      <c r="AC68" s="159">
        <f t="shared" si="20"/>
        <v>2.5866528370709915E-4</v>
      </c>
      <c r="AP68" s="457" t="s">
        <v>107</v>
      </c>
      <c r="AQ68" s="459">
        <v>100</v>
      </c>
      <c r="AR68" s="437">
        <v>744.08</v>
      </c>
      <c r="AS68" t="str">
        <f t="shared" si="16"/>
        <v>Брегово</v>
      </c>
    </row>
    <row r="69" spans="1:45" ht="13.5" thickBot="1">
      <c r="A69" s="39" t="s">
        <v>104</v>
      </c>
      <c r="B69" s="435" t="s">
        <v>104</v>
      </c>
      <c r="C69" s="433" t="s">
        <v>446</v>
      </c>
      <c r="D69" s="39" t="s">
        <v>104</v>
      </c>
      <c r="E69" s="47"/>
      <c r="F69" s="47">
        <v>33252</v>
      </c>
      <c r="G69" s="47">
        <v>37730</v>
      </c>
      <c r="H69" s="48">
        <v>41040</v>
      </c>
      <c r="I69" s="48">
        <v>26577</v>
      </c>
      <c r="J69" s="48">
        <v>26080</v>
      </c>
      <c r="K69" s="48">
        <v>26588</v>
      </c>
      <c r="L69" s="48">
        <v>27333</v>
      </c>
      <c r="M69" s="212">
        <v>18888</v>
      </c>
      <c r="N69" s="212">
        <v>20241.102999999999</v>
      </c>
      <c r="O69" s="437">
        <v>18292.927</v>
      </c>
      <c r="P69" s="437">
        <v>22828.811000000002</v>
      </c>
      <c r="Q69" s="136">
        <f t="shared" si="17"/>
        <v>64.758771929824562</v>
      </c>
      <c r="R69" s="136">
        <f t="shared" si="13"/>
        <v>63.547758284600384</v>
      </c>
      <c r="S69" s="136">
        <f t="shared" si="14"/>
        <v>64.785575048732952</v>
      </c>
      <c r="T69" s="136">
        <f t="shared" si="15"/>
        <v>66.600877192982452</v>
      </c>
      <c r="U69" s="234">
        <f t="shared" si="18"/>
        <v>46.023391812865498</v>
      </c>
      <c r="V69" s="234">
        <f t="shared" si="19"/>
        <v>49.320426413255362</v>
      </c>
      <c r="W69" s="258">
        <f t="shared" ref="W69:W132" si="21">+H69/H$3</f>
        <v>1.5075360271356485E-2</v>
      </c>
      <c r="X69" s="158">
        <f t="shared" ref="X69:X132" si="22">+I69/I$3</f>
        <v>1.0697897211309332E-2</v>
      </c>
      <c r="Y69" s="158">
        <f t="shared" ref="Y69:Y132" si="23">+J69/J$3</f>
        <v>1.1639765330191312E-2</v>
      </c>
      <c r="Z69" s="159">
        <f t="shared" ref="Z69:Z132" si="24">+K69/K$3</f>
        <v>8.4804310258489203E-3</v>
      </c>
      <c r="AA69" s="159">
        <f t="shared" ref="AA69:AA132" si="25">+L69/L$3</f>
        <v>9.5436219255050705E-3</v>
      </c>
      <c r="AB69" s="251">
        <f t="shared" si="20"/>
        <v>6.2736365768158442E-3</v>
      </c>
      <c r="AC69" s="159">
        <f t="shared" si="20"/>
        <v>7.0249170133363948E-3</v>
      </c>
      <c r="AP69" s="457" t="s">
        <v>104</v>
      </c>
      <c r="AQ69" s="459">
        <v>100</v>
      </c>
      <c r="AR69" s="437">
        <v>22828.811000000002</v>
      </c>
      <c r="AS69" t="str">
        <f t="shared" si="16"/>
        <v>Видин</v>
      </c>
    </row>
    <row r="70" spans="1:45" ht="13.5" thickBot="1">
      <c r="A70" s="39" t="s">
        <v>108</v>
      </c>
      <c r="B70" s="435" t="s">
        <v>108</v>
      </c>
      <c r="C70" s="432" t="s">
        <v>447</v>
      </c>
      <c r="D70" s="39" t="s">
        <v>104</v>
      </c>
      <c r="E70" s="47"/>
      <c r="F70" s="47">
        <v>85</v>
      </c>
      <c r="G70" s="47">
        <v>83</v>
      </c>
      <c r="H70" s="48">
        <v>547</v>
      </c>
      <c r="I70" s="48">
        <v>514</v>
      </c>
      <c r="J70" s="48">
        <v>441</v>
      </c>
      <c r="K70" s="48">
        <v>208</v>
      </c>
      <c r="L70" s="48">
        <v>208</v>
      </c>
      <c r="M70" s="212">
        <v>214</v>
      </c>
      <c r="N70" s="212">
        <v>214.94</v>
      </c>
      <c r="O70" s="437">
        <v>222</v>
      </c>
      <c r="P70" s="437">
        <v>224.72</v>
      </c>
      <c r="Q70" s="136">
        <f t="shared" si="17"/>
        <v>93.967093235831811</v>
      </c>
      <c r="R70" s="136">
        <f t="shared" si="13"/>
        <v>80.621572212065814</v>
      </c>
      <c r="S70" s="136">
        <f t="shared" si="14"/>
        <v>38.025594149908592</v>
      </c>
      <c r="T70" s="136">
        <f t="shared" si="15"/>
        <v>38.025594149908592</v>
      </c>
      <c r="U70" s="234">
        <f t="shared" si="18"/>
        <v>39.122486288848265</v>
      </c>
      <c r="V70" s="234">
        <f t="shared" si="19"/>
        <v>39.294332723948813</v>
      </c>
      <c r="W70" s="258">
        <f t="shared" si="21"/>
        <v>2.0093133695009739E-4</v>
      </c>
      <c r="X70" s="158">
        <f t="shared" si="22"/>
        <v>2.0689766213692279E-4</v>
      </c>
      <c r="Y70" s="158">
        <f t="shared" si="23"/>
        <v>1.9682271896527485E-4</v>
      </c>
      <c r="Z70" s="159">
        <f t="shared" si="24"/>
        <v>6.634307407012846E-5</v>
      </c>
      <c r="AA70" s="159">
        <f t="shared" si="25"/>
        <v>7.2625520817511964E-5</v>
      </c>
      <c r="AB70" s="251">
        <f t="shared" si="20"/>
        <v>7.107995698001856E-5</v>
      </c>
      <c r="AC70" s="159">
        <f t="shared" si="20"/>
        <v>7.4597499101038362E-5</v>
      </c>
      <c r="AP70" s="457" t="s">
        <v>108</v>
      </c>
      <c r="AQ70" s="459">
        <v>100</v>
      </c>
      <c r="AR70" s="437">
        <v>224.72</v>
      </c>
      <c r="AS70" t="str">
        <f t="shared" si="16"/>
        <v>Грамада</v>
      </c>
    </row>
    <row r="71" spans="1:45" ht="13.5" thickBot="1">
      <c r="A71" s="39" t="s">
        <v>109</v>
      </c>
      <c r="B71" s="435" t="s">
        <v>109</v>
      </c>
      <c r="C71" s="433" t="s">
        <v>448</v>
      </c>
      <c r="D71" s="39" t="s">
        <v>104</v>
      </c>
      <c r="E71" s="47"/>
      <c r="F71" s="47">
        <v>2025</v>
      </c>
      <c r="G71" s="47">
        <v>2109</v>
      </c>
      <c r="H71" s="48">
        <v>1444</v>
      </c>
      <c r="I71" s="48">
        <v>718</v>
      </c>
      <c r="J71" s="48">
        <v>405</v>
      </c>
      <c r="K71" s="48">
        <v>405</v>
      </c>
      <c r="L71" s="48">
        <v>368</v>
      </c>
      <c r="M71" s="212">
        <v>343</v>
      </c>
      <c r="N71" s="212">
        <v>1529.47</v>
      </c>
      <c r="O71" s="437">
        <v>1569.451</v>
      </c>
      <c r="P71" s="437">
        <v>1546.22</v>
      </c>
      <c r="Q71" s="136">
        <f t="shared" si="17"/>
        <v>49.722991689750693</v>
      </c>
      <c r="R71" s="136">
        <f t="shared" si="13"/>
        <v>28.047091412742382</v>
      </c>
      <c r="S71" s="136">
        <f t="shared" si="14"/>
        <v>28.047091412742382</v>
      </c>
      <c r="T71" s="136">
        <f t="shared" si="15"/>
        <v>25.48476454293629</v>
      </c>
      <c r="U71" s="234">
        <f t="shared" si="18"/>
        <v>23.753462603878116</v>
      </c>
      <c r="V71" s="234">
        <f t="shared" si="19"/>
        <v>105.91897506925207</v>
      </c>
      <c r="W71" s="258">
        <f t="shared" si="21"/>
        <v>5.3042934288106156E-4</v>
      </c>
      <c r="X71" s="158">
        <f t="shared" si="22"/>
        <v>2.890126875764797E-4</v>
      </c>
      <c r="Y71" s="158">
        <f t="shared" si="23"/>
        <v>1.8075555823341568E-4</v>
      </c>
      <c r="Z71" s="159">
        <f t="shared" si="24"/>
        <v>1.2917762018462513E-4</v>
      </c>
      <c r="AA71" s="159">
        <f t="shared" si="25"/>
        <v>1.2849130606175195E-4</v>
      </c>
      <c r="AB71" s="251">
        <f t="shared" si="20"/>
        <v>1.139272207670391E-4</v>
      </c>
      <c r="AC71" s="159">
        <f t="shared" si="20"/>
        <v>5.3082086605594646E-4</v>
      </c>
      <c r="AP71" s="457" t="s">
        <v>109</v>
      </c>
      <c r="AQ71" s="459">
        <v>100</v>
      </c>
      <c r="AR71" s="437">
        <v>1546.22</v>
      </c>
      <c r="AS71" t="str">
        <f t="shared" si="16"/>
        <v>Димово</v>
      </c>
    </row>
    <row r="72" spans="1:45" ht="13.5" thickBot="1">
      <c r="A72" s="39" t="s">
        <v>110</v>
      </c>
      <c r="B72" s="435" t="s">
        <v>110</v>
      </c>
      <c r="C72" s="432" t="s">
        <v>449</v>
      </c>
      <c r="D72" s="39" t="s">
        <v>104</v>
      </c>
      <c r="E72" s="47"/>
      <c r="F72" s="47">
        <v>6827</v>
      </c>
      <c r="G72" s="47">
        <v>1808</v>
      </c>
      <c r="H72" s="48">
        <v>1151</v>
      </c>
      <c r="I72" s="48">
        <v>1202</v>
      </c>
      <c r="J72" s="48">
        <v>1031</v>
      </c>
      <c r="K72" s="48">
        <v>666</v>
      </c>
      <c r="L72" s="48">
        <v>560</v>
      </c>
      <c r="M72" s="212">
        <v>580</v>
      </c>
      <c r="N72" s="212">
        <v>1046.54</v>
      </c>
      <c r="O72" s="437">
        <v>821.5</v>
      </c>
      <c r="P72" s="437">
        <v>940.02300000000002</v>
      </c>
      <c r="Q72" s="136">
        <f t="shared" si="17"/>
        <v>104.43092962641181</v>
      </c>
      <c r="R72" s="136">
        <f t="shared" si="13"/>
        <v>89.574283231972203</v>
      </c>
      <c r="S72" s="136">
        <f t="shared" si="14"/>
        <v>57.862728062554304</v>
      </c>
      <c r="T72" s="136">
        <f t="shared" si="15"/>
        <v>48.653344917463073</v>
      </c>
      <c r="U72" s="234">
        <f t="shared" si="18"/>
        <v>50.390964378801037</v>
      </c>
      <c r="V72" s="234">
        <f t="shared" si="19"/>
        <v>90.924413553431791</v>
      </c>
      <c r="W72" s="258">
        <f t="shared" si="21"/>
        <v>4.2280067427707881E-4</v>
      </c>
      <c r="X72" s="158">
        <f t="shared" si="22"/>
        <v>4.8383461067817349E-4</v>
      </c>
      <c r="Y72" s="158">
        <f t="shared" si="23"/>
        <v>4.6014563095963347E-4</v>
      </c>
      <c r="Z72" s="159">
        <f t="shared" si="24"/>
        <v>2.124254198591613E-4</v>
      </c>
      <c r="AA72" s="159">
        <f t="shared" si="25"/>
        <v>1.9553024835483991E-4</v>
      </c>
      <c r="AB72" s="251">
        <f t="shared" si="20"/>
        <v>1.9264661237575125E-4</v>
      </c>
      <c r="AC72" s="159">
        <f t="shared" si="20"/>
        <v>3.6321423052573126E-4</v>
      </c>
      <c r="AP72" s="457" t="s">
        <v>110</v>
      </c>
      <c r="AQ72" s="459">
        <v>100</v>
      </c>
      <c r="AR72" s="437">
        <v>940.02300000000002</v>
      </c>
      <c r="AS72" t="str">
        <f t="shared" si="16"/>
        <v>Кула</v>
      </c>
    </row>
    <row r="73" spans="1:45" ht="13.5" thickBot="1">
      <c r="A73" s="66" t="s">
        <v>111</v>
      </c>
      <c r="B73" s="435" t="s">
        <v>111</v>
      </c>
      <c r="C73" s="433" t="s">
        <v>450</v>
      </c>
      <c r="D73" s="39" t="s">
        <v>104</v>
      </c>
      <c r="E73" s="67"/>
      <c r="F73" s="67"/>
      <c r="G73" s="67"/>
      <c r="H73" s="67">
        <v>398</v>
      </c>
      <c r="I73" s="67">
        <v>267</v>
      </c>
      <c r="J73" s="67">
        <v>217</v>
      </c>
      <c r="K73" s="48">
        <v>173</v>
      </c>
      <c r="L73" s="48">
        <v>76</v>
      </c>
      <c r="M73" s="212">
        <v>138</v>
      </c>
      <c r="N73" s="212">
        <v>244.4</v>
      </c>
      <c r="O73" s="437">
        <v>226.26</v>
      </c>
      <c r="P73" s="437">
        <v>234.87</v>
      </c>
      <c r="Q73" s="138">
        <f t="shared" si="17"/>
        <v>67.085427135678387</v>
      </c>
      <c r="R73" s="138">
        <f t="shared" si="13"/>
        <v>54.522613065326631</v>
      </c>
      <c r="S73" s="138">
        <f t="shared" si="14"/>
        <v>43.467336683417088</v>
      </c>
      <c r="T73" s="138">
        <f t="shared" si="15"/>
        <v>19.095477386934672</v>
      </c>
      <c r="U73" s="234">
        <f t="shared" si="18"/>
        <v>34.673366834170857</v>
      </c>
      <c r="V73" s="234">
        <f t="shared" si="19"/>
        <v>61.4070351758794</v>
      </c>
      <c r="W73" s="261">
        <f t="shared" si="21"/>
        <v>1.4619866929824272E-4</v>
      </c>
      <c r="X73" s="156">
        <f t="shared" si="22"/>
        <v>1.0747407741353771E-4</v>
      </c>
      <c r="Y73" s="156">
        <f t="shared" si="23"/>
        <v>9.6849274411484455E-5</v>
      </c>
      <c r="Z73" s="156">
        <f t="shared" si="24"/>
        <v>5.5179576029481839E-5</v>
      </c>
      <c r="AA73" s="156">
        <f t="shared" si="25"/>
        <v>2.653624799101399E-5</v>
      </c>
      <c r="AB73" s="251">
        <f t="shared" si="20"/>
        <v>4.5836607772161503E-5</v>
      </c>
      <c r="AC73" s="159">
        <f t="shared" si="20"/>
        <v>8.4821944637079069E-5</v>
      </c>
      <c r="AP73" s="457" t="s">
        <v>111</v>
      </c>
      <c r="AQ73" s="459">
        <v>100</v>
      </c>
      <c r="AR73" s="437">
        <v>234.87</v>
      </c>
      <c r="AS73" t="str">
        <f t="shared" si="16"/>
        <v>Макреш</v>
      </c>
    </row>
    <row r="74" spans="1:45" ht="13.5" thickBot="1">
      <c r="A74" s="66" t="s">
        <v>112</v>
      </c>
      <c r="B74" s="435" t="s">
        <v>112</v>
      </c>
      <c r="C74" s="432" t="s">
        <v>451</v>
      </c>
      <c r="D74" s="39" t="s">
        <v>104</v>
      </c>
      <c r="E74" s="67"/>
      <c r="F74" s="67"/>
      <c r="G74" s="67"/>
      <c r="H74" s="67">
        <v>367</v>
      </c>
      <c r="I74" s="67">
        <v>289</v>
      </c>
      <c r="J74" s="67">
        <v>245</v>
      </c>
      <c r="K74" s="48">
        <v>216</v>
      </c>
      <c r="L74" s="48">
        <v>700</v>
      </c>
      <c r="M74" s="212">
        <v>195</v>
      </c>
      <c r="N74" s="212">
        <v>228.38</v>
      </c>
      <c r="O74" s="437">
        <v>181.56</v>
      </c>
      <c r="P74" s="437">
        <v>118.38</v>
      </c>
      <c r="Q74" s="138">
        <f t="shared" si="17"/>
        <v>78.746594005449595</v>
      </c>
      <c r="R74" s="138">
        <f t="shared" si="13"/>
        <v>66.757493188010898</v>
      </c>
      <c r="S74" s="138">
        <f t="shared" si="14"/>
        <v>58.855585831062676</v>
      </c>
      <c r="T74" s="138">
        <f t="shared" si="15"/>
        <v>190.73569482288829</v>
      </c>
      <c r="U74" s="234">
        <f t="shared" si="18"/>
        <v>53.133514986376021</v>
      </c>
      <c r="V74" s="234">
        <f t="shared" si="19"/>
        <v>62.228882833787466</v>
      </c>
      <c r="W74" s="261">
        <f t="shared" si="21"/>
        <v>1.3481133575993738E-4</v>
      </c>
      <c r="X74" s="156">
        <f t="shared" si="22"/>
        <v>1.1632961937270561E-4</v>
      </c>
      <c r="Y74" s="156">
        <f t="shared" si="23"/>
        <v>1.0934595498070825E-4</v>
      </c>
      <c r="Z74" s="156">
        <f t="shared" si="24"/>
        <v>6.8894730765133391E-5</v>
      </c>
      <c r="AA74" s="156">
        <f t="shared" si="25"/>
        <v>2.4441281044354989E-4</v>
      </c>
      <c r="AB74" s="251">
        <f t="shared" si="20"/>
        <v>6.4769119678054294E-5</v>
      </c>
      <c r="AC74" s="159">
        <f t="shared" si="20"/>
        <v>7.926201193214451E-5</v>
      </c>
      <c r="AP74" s="457" t="s">
        <v>112</v>
      </c>
      <c r="AQ74" s="459">
        <v>100</v>
      </c>
      <c r="AR74" s="437">
        <v>118.38</v>
      </c>
      <c r="AS74" t="str">
        <f t="shared" si="16"/>
        <v>Ново село</v>
      </c>
    </row>
    <row r="75" spans="1:45" ht="13.5" thickBot="1">
      <c r="A75" s="66" t="s">
        <v>113</v>
      </c>
      <c r="B75" s="435" t="s">
        <v>113</v>
      </c>
      <c r="C75" s="433" t="s">
        <v>452</v>
      </c>
      <c r="D75" s="39" t="s">
        <v>104</v>
      </c>
      <c r="E75" s="67"/>
      <c r="F75" s="67"/>
      <c r="G75" s="67"/>
      <c r="H75" s="67">
        <v>461</v>
      </c>
      <c r="I75" s="67">
        <v>330</v>
      </c>
      <c r="J75" s="67">
        <v>251</v>
      </c>
      <c r="K75" s="48">
        <v>230</v>
      </c>
      <c r="L75" s="48">
        <v>230</v>
      </c>
      <c r="M75" s="212">
        <v>230</v>
      </c>
      <c r="N75" s="212">
        <v>302.74</v>
      </c>
      <c r="O75" s="437">
        <v>369.46</v>
      </c>
      <c r="P75" s="437">
        <v>364.084</v>
      </c>
      <c r="Q75" s="138">
        <f t="shared" si="17"/>
        <v>71.583514099783088</v>
      </c>
      <c r="R75" s="138">
        <f t="shared" si="13"/>
        <v>54.446854663774403</v>
      </c>
      <c r="S75" s="138">
        <f t="shared" si="14"/>
        <v>49.891540130151846</v>
      </c>
      <c r="T75" s="138">
        <f t="shared" si="15"/>
        <v>49.891540130151846</v>
      </c>
      <c r="U75" s="234">
        <f t="shared" si="18"/>
        <v>49.891540130151846</v>
      </c>
      <c r="V75" s="234">
        <f t="shared" si="19"/>
        <v>65.670281995661611</v>
      </c>
      <c r="W75" s="261">
        <f t="shared" si="21"/>
        <v>1.6934066971479873E-4</v>
      </c>
      <c r="X75" s="156">
        <f t="shared" si="22"/>
        <v>1.3283312938751853E-4</v>
      </c>
      <c r="Y75" s="156">
        <f t="shared" si="23"/>
        <v>1.1202381510268478E-4</v>
      </c>
      <c r="Z75" s="156">
        <f t="shared" si="24"/>
        <v>7.3360129981392039E-5</v>
      </c>
      <c r="AA75" s="156">
        <f t="shared" si="25"/>
        <v>8.0307066288594963E-5</v>
      </c>
      <c r="AB75" s="251">
        <f t="shared" si="20"/>
        <v>7.639434628693584E-5</v>
      </c>
      <c r="AC75" s="159">
        <f t="shared" si="20"/>
        <v>1.0506953976853239E-4</v>
      </c>
      <c r="AP75" s="457" t="s">
        <v>113</v>
      </c>
      <c r="AQ75" s="459">
        <v>100</v>
      </c>
      <c r="AR75" s="437">
        <v>364.084</v>
      </c>
      <c r="AS75" t="str">
        <f t="shared" si="16"/>
        <v>Ружинци</v>
      </c>
    </row>
    <row r="76" spans="1:45" ht="13.5" thickBot="1">
      <c r="A76" s="49" t="s">
        <v>114</v>
      </c>
      <c r="B76" s="435" t="s">
        <v>114</v>
      </c>
      <c r="C76" s="432" t="s">
        <v>453</v>
      </c>
      <c r="D76" s="39" t="s">
        <v>104</v>
      </c>
      <c r="E76" s="50"/>
      <c r="F76" s="50">
        <v>251</v>
      </c>
      <c r="G76" s="50">
        <v>230</v>
      </c>
      <c r="H76" s="54">
        <v>230</v>
      </c>
      <c r="I76" s="54">
        <v>190</v>
      </c>
      <c r="J76" s="54">
        <v>140</v>
      </c>
      <c r="K76" s="54">
        <v>175</v>
      </c>
      <c r="L76" s="54">
        <v>168</v>
      </c>
      <c r="M76" s="219">
        <v>118</v>
      </c>
      <c r="N76" s="275">
        <v>75.62</v>
      </c>
      <c r="O76" s="437">
        <v>307.94</v>
      </c>
      <c r="P76" s="437">
        <v>401.02</v>
      </c>
      <c r="Q76" s="137">
        <f t="shared" ref="Q76:Q139" si="26">IF(H76=0,"-",+I76/$H76*100)</f>
        <v>82.608695652173907</v>
      </c>
      <c r="R76" s="137">
        <f t="shared" ref="R76:R139" si="27">IF(I76=0,"-",+J76/$H76*100)</f>
        <v>60.869565217391312</v>
      </c>
      <c r="S76" s="137">
        <f t="shared" ref="S76:S139" si="28">IF(J76=0,"-",+K76/$H76*100)</f>
        <v>76.08695652173914</v>
      </c>
      <c r="T76" s="137">
        <f t="shared" ref="T76:T139" si="29">IF(K76=0,"-",+L76/$H76*100)</f>
        <v>73.043478260869563</v>
      </c>
      <c r="U76" s="240">
        <f t="shared" si="18"/>
        <v>51.304347826086961</v>
      </c>
      <c r="V76" s="240">
        <f t="shared" si="19"/>
        <v>32.878260869565217</v>
      </c>
      <c r="W76" s="259">
        <f t="shared" si="21"/>
        <v>8.4486668187426698E-5</v>
      </c>
      <c r="X76" s="160">
        <f t="shared" si="22"/>
        <v>7.6479680556450059E-5</v>
      </c>
      <c r="Y76" s="160">
        <f t="shared" si="23"/>
        <v>6.2483402846119003E-5</v>
      </c>
      <c r="Z76" s="161">
        <f t="shared" si="24"/>
        <v>5.5817490203233079E-5</v>
      </c>
      <c r="AA76" s="161">
        <f t="shared" si="25"/>
        <v>5.8659074506451974E-5</v>
      </c>
      <c r="AB76" s="285">
        <f t="shared" si="20"/>
        <v>3.9193621138514906E-5</v>
      </c>
      <c r="AC76" s="161">
        <f t="shared" si="20"/>
        <v>2.6244825914304089E-5</v>
      </c>
      <c r="AP76" s="457" t="s">
        <v>114</v>
      </c>
      <c r="AQ76" s="459">
        <v>100</v>
      </c>
      <c r="AR76" s="437">
        <v>401.02</v>
      </c>
      <c r="AS76" t="str">
        <f t="shared" si="16"/>
        <v>Чупрене</v>
      </c>
    </row>
    <row r="77" spans="1:45" ht="13.5" thickBot="1">
      <c r="A77" s="27" t="s">
        <v>115</v>
      </c>
      <c r="B77" s="434" t="s">
        <v>115</v>
      </c>
      <c r="C77" s="431" t="s">
        <v>454</v>
      </c>
      <c r="D77" s="382"/>
      <c r="E77" s="28">
        <v>61695</v>
      </c>
      <c r="F77" s="30">
        <v>57473</v>
      </c>
      <c r="G77" s="30">
        <v>50441</v>
      </c>
      <c r="H77" s="33">
        <v>53660</v>
      </c>
      <c r="I77" s="33">
        <v>36905</v>
      </c>
      <c r="J77" s="33">
        <v>39413</v>
      </c>
      <c r="K77" s="33">
        <v>49773</v>
      </c>
      <c r="L77" s="33">
        <v>51219</v>
      </c>
      <c r="M77" s="218">
        <v>44708</v>
      </c>
      <c r="N77" s="218">
        <v>41303.233</v>
      </c>
      <c r="O77" s="436">
        <v>48363.978000000003</v>
      </c>
      <c r="P77" s="436">
        <v>45117.497000000003</v>
      </c>
      <c r="Q77" s="135">
        <f t="shared" si="26"/>
        <v>68.775624301155432</v>
      </c>
      <c r="R77" s="135">
        <f t="shared" si="27"/>
        <v>73.449496831904582</v>
      </c>
      <c r="S77" s="135">
        <f t="shared" si="28"/>
        <v>92.756243011554233</v>
      </c>
      <c r="T77" s="135">
        <f t="shared" si="29"/>
        <v>95.450987700335446</v>
      </c>
      <c r="U77" s="238">
        <f t="shared" si="18"/>
        <v>83.317182258665667</v>
      </c>
      <c r="V77" s="238">
        <f t="shared" si="19"/>
        <v>76.972107715244135</v>
      </c>
      <c r="W77" s="256">
        <f t="shared" si="21"/>
        <v>1.9711107021466594E-2</v>
      </c>
      <c r="X77" s="153">
        <f t="shared" si="22"/>
        <v>1.4855171636504154E-2</v>
      </c>
      <c r="Y77" s="153">
        <f t="shared" si="23"/>
        <v>1.7590416831243488E-2</v>
      </c>
      <c r="Z77" s="154">
        <f t="shared" si="24"/>
        <v>1.5875451085060114E-2</v>
      </c>
      <c r="AA77" s="154">
        <f t="shared" si="25"/>
        <v>1.7883685340154547E-2</v>
      </c>
      <c r="AB77" s="249">
        <f t="shared" si="20"/>
        <v>1.4849732320853598E-2</v>
      </c>
      <c r="AC77" s="154">
        <f t="shared" si="20"/>
        <v>1.433478127192462E-2</v>
      </c>
      <c r="AP77" s="455" t="s">
        <v>115</v>
      </c>
      <c r="AQ77" s="456">
        <v>100</v>
      </c>
      <c r="AR77" s="436">
        <v>45117.497000000003</v>
      </c>
      <c r="AS77" t="str">
        <f t="shared" ref="AS77:AS118" si="30">IF(AP77=A77,AP77,"pppp")</f>
        <v>Враца</v>
      </c>
    </row>
    <row r="78" spans="1:45" ht="13.5" thickBot="1">
      <c r="A78" s="39" t="s">
        <v>116</v>
      </c>
      <c r="B78" s="435" t="s">
        <v>116</v>
      </c>
      <c r="C78" s="432" t="s">
        <v>455</v>
      </c>
      <c r="D78" s="39" t="s">
        <v>122</v>
      </c>
      <c r="E78" s="47"/>
      <c r="F78" s="47">
        <v>3701</v>
      </c>
      <c r="G78" s="47">
        <v>1823</v>
      </c>
      <c r="H78" s="48">
        <v>2174</v>
      </c>
      <c r="I78" s="48">
        <v>886</v>
      </c>
      <c r="J78" s="48">
        <v>1092</v>
      </c>
      <c r="K78" s="48">
        <v>678</v>
      </c>
      <c r="L78" s="48">
        <v>837</v>
      </c>
      <c r="M78" s="212">
        <v>852</v>
      </c>
      <c r="N78" s="212">
        <v>829.97699999999998</v>
      </c>
      <c r="O78" s="437">
        <v>975.72299999999996</v>
      </c>
      <c r="P78" s="437">
        <v>773.71600000000001</v>
      </c>
      <c r="Q78" s="136">
        <f t="shared" si="26"/>
        <v>40.754369825206993</v>
      </c>
      <c r="R78" s="136">
        <f t="shared" si="27"/>
        <v>50.229990800367986</v>
      </c>
      <c r="S78" s="136">
        <f t="shared" si="28"/>
        <v>31.186752529898804</v>
      </c>
      <c r="T78" s="136">
        <f t="shared" si="29"/>
        <v>38.500459981600734</v>
      </c>
      <c r="U78" s="234">
        <f t="shared" si="18"/>
        <v>39.190432382704692</v>
      </c>
      <c r="V78" s="234">
        <f t="shared" si="19"/>
        <v>38.177414903403864</v>
      </c>
      <c r="W78" s="258">
        <f t="shared" si="21"/>
        <v>7.9858268104115494E-4</v>
      </c>
      <c r="X78" s="158">
        <f t="shared" si="22"/>
        <v>3.5663682617376185E-4</v>
      </c>
      <c r="Y78" s="158">
        <f t="shared" si="23"/>
        <v>4.8737054219972819E-4</v>
      </c>
      <c r="Z78" s="159">
        <f t="shared" si="24"/>
        <v>2.1625290490166871E-4</v>
      </c>
      <c r="AA78" s="159">
        <f t="shared" si="25"/>
        <v>2.9224788905893035E-4</v>
      </c>
      <c r="AB78" s="251">
        <f t="shared" si="20"/>
        <v>2.8299123059334494E-4</v>
      </c>
      <c r="AC78" s="159">
        <f t="shared" si="20"/>
        <v>2.8805344985290089E-4</v>
      </c>
      <c r="AP78" s="457" t="s">
        <v>116</v>
      </c>
      <c r="AQ78" s="459">
        <v>100</v>
      </c>
      <c r="AR78" s="437">
        <v>773.71600000000001</v>
      </c>
      <c r="AS78" t="str">
        <f t="shared" si="30"/>
        <v>Борован</v>
      </c>
    </row>
    <row r="79" spans="1:45" ht="13.5" thickBot="1">
      <c r="A79" s="39" t="s">
        <v>117</v>
      </c>
      <c r="B79" s="435" t="s">
        <v>117</v>
      </c>
      <c r="C79" s="432" t="s">
        <v>456</v>
      </c>
      <c r="D79" s="39" t="s">
        <v>122</v>
      </c>
      <c r="E79" s="47"/>
      <c r="F79" s="47">
        <v>7641</v>
      </c>
      <c r="G79" s="47">
        <v>8188</v>
      </c>
      <c r="H79" s="48">
        <v>9622</v>
      </c>
      <c r="I79" s="48">
        <v>3795</v>
      </c>
      <c r="J79" s="48">
        <v>4683</v>
      </c>
      <c r="K79" s="48">
        <v>1568</v>
      </c>
      <c r="L79" s="48">
        <v>1905</v>
      </c>
      <c r="M79" s="212">
        <v>2164</v>
      </c>
      <c r="N79" s="212">
        <v>3007.7260000000001</v>
      </c>
      <c r="O79" s="437">
        <v>3837.3229999999999</v>
      </c>
      <c r="P79" s="437">
        <v>4133.4440000000004</v>
      </c>
      <c r="Q79" s="136">
        <f t="shared" si="26"/>
        <v>39.440864685096656</v>
      </c>
      <c r="R79" s="136">
        <f t="shared" si="27"/>
        <v>48.669715235917685</v>
      </c>
      <c r="S79" s="136">
        <f t="shared" si="28"/>
        <v>16.295988360008316</v>
      </c>
      <c r="T79" s="136">
        <f t="shared" si="29"/>
        <v>19.798378715443775</v>
      </c>
      <c r="U79" s="234">
        <f t="shared" si="18"/>
        <v>22.490126792766578</v>
      </c>
      <c r="V79" s="234">
        <f t="shared" si="19"/>
        <v>31.258844315111205</v>
      </c>
      <c r="W79" s="258">
        <f t="shared" si="21"/>
        <v>3.5344813969539987E-3</v>
      </c>
      <c r="X79" s="158">
        <f t="shared" si="22"/>
        <v>1.5275809879564629E-3</v>
      </c>
      <c r="Y79" s="158">
        <f t="shared" si="23"/>
        <v>2.0900698252026804E-3</v>
      </c>
      <c r="Z79" s="159">
        <f t="shared" si="24"/>
        <v>5.0012471222096841E-4</v>
      </c>
      <c r="AA79" s="159">
        <f t="shared" si="25"/>
        <v>6.6515200556423225E-4</v>
      </c>
      <c r="AB79" s="251">
        <f t="shared" si="20"/>
        <v>7.1877115376056157E-4</v>
      </c>
      <c r="AC79" s="159">
        <f t="shared" si="20"/>
        <v>1.0438673005544324E-3</v>
      </c>
      <c r="AP79" s="457" t="s">
        <v>117</v>
      </c>
      <c r="AQ79" s="459">
        <v>100</v>
      </c>
      <c r="AR79" s="437">
        <v>4133.4440000000004</v>
      </c>
      <c r="AS79" t="str">
        <f t="shared" si="30"/>
        <v>Бяла Слатина</v>
      </c>
    </row>
    <row r="80" spans="1:45" ht="13.5" thickBot="1">
      <c r="A80" s="39" t="s">
        <v>115</v>
      </c>
      <c r="B80" s="435" t="s">
        <v>115</v>
      </c>
      <c r="C80" s="432" t="s">
        <v>457</v>
      </c>
      <c r="D80" s="39" t="s">
        <v>115</v>
      </c>
      <c r="E80" s="47"/>
      <c r="F80" s="47">
        <v>16266</v>
      </c>
      <c r="G80" s="47">
        <v>17429</v>
      </c>
      <c r="H80" s="48">
        <v>17633</v>
      </c>
      <c r="I80" s="48">
        <v>17085</v>
      </c>
      <c r="J80" s="48">
        <v>16771</v>
      </c>
      <c r="K80" s="48">
        <v>21042</v>
      </c>
      <c r="L80" s="48">
        <v>23263</v>
      </c>
      <c r="M80" s="212">
        <v>18220</v>
      </c>
      <c r="N80" s="212">
        <v>17000.526000000002</v>
      </c>
      <c r="O80" s="437">
        <v>20109.490999999998</v>
      </c>
      <c r="P80" s="437">
        <v>18466.916000000001</v>
      </c>
      <c r="Q80" s="136">
        <f t="shared" si="26"/>
        <v>96.892190778653671</v>
      </c>
      <c r="R80" s="136">
        <f t="shared" si="27"/>
        <v>95.111438779561055</v>
      </c>
      <c r="S80" s="136">
        <f t="shared" si="28"/>
        <v>119.33306867804686</v>
      </c>
      <c r="T80" s="136">
        <f t="shared" si="29"/>
        <v>131.9287699200363</v>
      </c>
      <c r="U80" s="234">
        <f t="shared" si="18"/>
        <v>103.32898542505529</v>
      </c>
      <c r="V80" s="234">
        <f t="shared" si="19"/>
        <v>96.413123121420071</v>
      </c>
      <c r="W80" s="258">
        <f t="shared" si="21"/>
        <v>6.4771887832560651E-3</v>
      </c>
      <c r="X80" s="158">
        <f t="shared" si="22"/>
        <v>6.8771333805628908E-3</v>
      </c>
      <c r="Y80" s="158">
        <f t="shared" si="23"/>
        <v>7.4850653509447264E-3</v>
      </c>
      <c r="Z80" s="159">
        <f t="shared" si="24"/>
        <v>6.7114950220367453E-3</v>
      </c>
      <c r="AA80" s="159">
        <f t="shared" si="25"/>
        <v>8.1225360133547163E-3</v>
      </c>
      <c r="AB80" s="251">
        <f t="shared" si="20"/>
        <v>6.0517608232520479E-3</v>
      </c>
      <c r="AC80" s="159">
        <f t="shared" si="20"/>
        <v>5.9002359867971494E-3</v>
      </c>
      <c r="AP80" s="457" t="s">
        <v>115</v>
      </c>
      <c r="AQ80" s="459">
        <v>100</v>
      </c>
      <c r="AR80" s="437">
        <v>18466.916000000001</v>
      </c>
      <c r="AS80" t="str">
        <f t="shared" si="30"/>
        <v>Враца</v>
      </c>
    </row>
    <row r="81" spans="1:45" ht="13.5" thickBot="1">
      <c r="A81" s="39" t="s">
        <v>118</v>
      </c>
      <c r="B81" s="435" t="s">
        <v>118</v>
      </c>
      <c r="C81" s="432" t="s">
        <v>458</v>
      </c>
      <c r="D81" s="39" t="s">
        <v>122</v>
      </c>
      <c r="E81" s="47"/>
      <c r="F81" s="47">
        <v>6895</v>
      </c>
      <c r="G81" s="47">
        <v>6720</v>
      </c>
      <c r="H81" s="48">
        <v>7933</v>
      </c>
      <c r="I81" s="48">
        <v>3266</v>
      </c>
      <c r="J81" s="48">
        <v>4051</v>
      </c>
      <c r="K81" s="48">
        <v>8229</v>
      </c>
      <c r="L81" s="48">
        <v>6830</v>
      </c>
      <c r="M81" s="212">
        <v>9461</v>
      </c>
      <c r="N81" s="212">
        <v>7068.384</v>
      </c>
      <c r="O81" s="437">
        <v>6671.9740000000002</v>
      </c>
      <c r="P81" s="437">
        <v>6727.8379999999997</v>
      </c>
      <c r="Q81" s="136">
        <f t="shared" si="26"/>
        <v>41.169797050296232</v>
      </c>
      <c r="R81" s="136">
        <f t="shared" si="27"/>
        <v>51.065170805496031</v>
      </c>
      <c r="S81" s="136">
        <f t="shared" si="28"/>
        <v>103.73124921215178</v>
      </c>
      <c r="T81" s="136">
        <f t="shared" si="29"/>
        <v>86.096054456069581</v>
      </c>
      <c r="U81" s="234">
        <f t="shared" si="18"/>
        <v>119.26131350056725</v>
      </c>
      <c r="V81" s="234">
        <f t="shared" si="19"/>
        <v>89.10102105130467</v>
      </c>
      <c r="W81" s="258">
        <f t="shared" si="21"/>
        <v>2.9140553857863304E-3</v>
      </c>
      <c r="X81" s="158">
        <f t="shared" si="22"/>
        <v>1.3146454563019256E-3</v>
      </c>
      <c r="Y81" s="158">
        <f t="shared" si="23"/>
        <v>1.8080018923544861E-3</v>
      </c>
      <c r="Z81" s="159">
        <f t="shared" si="24"/>
        <v>2.6246978678994572E-3</v>
      </c>
      <c r="AA81" s="159">
        <f t="shared" si="25"/>
        <v>2.3847707076134939E-3</v>
      </c>
      <c r="AB81" s="251">
        <f t="shared" si="20"/>
        <v>3.1424648270465213E-3</v>
      </c>
      <c r="AC81" s="159">
        <f t="shared" si="20"/>
        <v>2.4531672517251043E-3</v>
      </c>
      <c r="AP81" s="457" t="s">
        <v>118</v>
      </c>
      <c r="AQ81" s="459">
        <v>100</v>
      </c>
      <c r="AR81" s="437">
        <v>6727.8379999999997</v>
      </c>
      <c r="AS81" t="str">
        <f t="shared" si="30"/>
        <v>Козлодуй</v>
      </c>
    </row>
    <row r="82" spans="1:45" ht="13.5" thickBot="1">
      <c r="A82" s="39" t="s">
        <v>119</v>
      </c>
      <c r="B82" s="435" t="s">
        <v>119</v>
      </c>
      <c r="C82" s="432" t="s">
        <v>459</v>
      </c>
      <c r="D82" s="39" t="s">
        <v>161</v>
      </c>
      <c r="E82" s="47"/>
      <c r="F82" s="47">
        <v>3879</v>
      </c>
      <c r="G82" s="47">
        <v>3556</v>
      </c>
      <c r="H82" s="48">
        <v>853</v>
      </c>
      <c r="I82" s="48">
        <v>2374</v>
      </c>
      <c r="J82" s="48">
        <v>2663</v>
      </c>
      <c r="K82" s="48">
        <v>2621</v>
      </c>
      <c r="L82" s="48">
        <v>1383</v>
      </c>
      <c r="M82" s="212">
        <v>1366</v>
      </c>
      <c r="N82" s="212">
        <v>1398.558</v>
      </c>
      <c r="O82" s="437">
        <v>1441.8</v>
      </c>
      <c r="P82" s="437">
        <v>1405.24</v>
      </c>
      <c r="Q82" s="136">
        <f t="shared" si="26"/>
        <v>278.31184056271979</v>
      </c>
      <c r="R82" s="136">
        <f t="shared" si="27"/>
        <v>312.19226260257915</v>
      </c>
      <c r="S82" s="136">
        <f t="shared" si="28"/>
        <v>307.26846424384524</v>
      </c>
      <c r="T82" s="136">
        <f t="shared" si="29"/>
        <v>162.13364595545136</v>
      </c>
      <c r="U82" s="234">
        <f t="shared" si="18"/>
        <v>160.14067995310668</v>
      </c>
      <c r="V82" s="234">
        <f t="shared" si="19"/>
        <v>163.95756154747949</v>
      </c>
      <c r="W82" s="258">
        <f t="shared" si="21"/>
        <v>3.1333533897336943E-4</v>
      </c>
      <c r="X82" s="158">
        <f t="shared" si="22"/>
        <v>9.5559348232111807E-4</v>
      </c>
      <c r="Y82" s="158">
        <f t="shared" si="23"/>
        <v>1.1885235841372493E-3</v>
      </c>
      <c r="Z82" s="159">
        <f t="shared" si="24"/>
        <v>8.3598652470099363E-4</v>
      </c>
      <c r="AA82" s="159">
        <f t="shared" si="25"/>
        <v>4.8288988120489927E-4</v>
      </c>
      <c r="AB82" s="251">
        <f t="shared" si="20"/>
        <v>4.537159870780624E-4</v>
      </c>
      <c r="AC82" s="159">
        <f t="shared" si="20"/>
        <v>4.8538628988438638E-4</v>
      </c>
      <c r="AP82" s="457" t="s">
        <v>119</v>
      </c>
      <c r="AQ82" s="459">
        <v>100</v>
      </c>
      <c r="AR82" s="437">
        <v>1405.24</v>
      </c>
      <c r="AS82" t="str">
        <f t="shared" si="30"/>
        <v>Криводол</v>
      </c>
    </row>
    <row r="83" spans="1:45" ht="13.5" thickBot="1">
      <c r="A83" s="39" t="s">
        <v>120</v>
      </c>
      <c r="B83" s="435" t="s">
        <v>120</v>
      </c>
      <c r="C83" s="432" t="s">
        <v>460</v>
      </c>
      <c r="D83" s="39" t="s">
        <v>115</v>
      </c>
      <c r="E83" s="47"/>
      <c r="F83" s="47">
        <v>4915</v>
      </c>
      <c r="G83" s="47">
        <v>5219</v>
      </c>
      <c r="H83" s="48">
        <v>5266</v>
      </c>
      <c r="I83" s="48">
        <v>5025</v>
      </c>
      <c r="J83" s="48">
        <v>4918</v>
      </c>
      <c r="K83" s="48">
        <v>7742</v>
      </c>
      <c r="L83" s="48">
        <v>7445</v>
      </c>
      <c r="M83" s="212">
        <v>5354</v>
      </c>
      <c r="N83" s="212">
        <v>4807.6409999999996</v>
      </c>
      <c r="O83" s="437">
        <v>8456.0769999999993</v>
      </c>
      <c r="P83" s="437">
        <v>6662.6760000000004</v>
      </c>
      <c r="Q83" s="136">
        <f t="shared" si="26"/>
        <v>95.423471325484243</v>
      </c>
      <c r="R83" s="136">
        <f t="shared" si="27"/>
        <v>93.391568552981383</v>
      </c>
      <c r="S83" s="136">
        <f t="shared" si="28"/>
        <v>147.01860995062665</v>
      </c>
      <c r="T83" s="136">
        <f t="shared" si="29"/>
        <v>141.37865552601596</v>
      </c>
      <c r="U83" s="234">
        <f t="shared" si="18"/>
        <v>101.67109760729207</v>
      </c>
      <c r="V83" s="234">
        <f t="shared" si="19"/>
        <v>91.295879225218385</v>
      </c>
      <c r="W83" s="258">
        <f t="shared" si="21"/>
        <v>1.9343773681521259E-3</v>
      </c>
      <c r="X83" s="158">
        <f t="shared" si="22"/>
        <v>2.0226862884008502E-3</v>
      </c>
      <c r="Y83" s="158">
        <f t="shared" si="23"/>
        <v>2.1949526799800944E-3</v>
      </c>
      <c r="Z83" s="159">
        <f t="shared" si="24"/>
        <v>2.4693657665910314E-3</v>
      </c>
      <c r="AA83" s="159">
        <f t="shared" si="25"/>
        <v>2.5995048196460415E-3</v>
      </c>
      <c r="AB83" s="251">
        <f t="shared" si="20"/>
        <v>1.7783275218271933E-3</v>
      </c>
      <c r="AC83" s="159">
        <f t="shared" si="20"/>
        <v>1.6685493401675589E-3</v>
      </c>
      <c r="AP83" s="457" t="s">
        <v>120</v>
      </c>
      <c r="AQ83" s="459">
        <v>100</v>
      </c>
      <c r="AR83" s="437">
        <v>6662.6760000000004</v>
      </c>
      <c r="AS83" t="str">
        <f t="shared" si="30"/>
        <v>Мездра</v>
      </c>
    </row>
    <row r="84" spans="1:45" ht="13.5" thickBot="1">
      <c r="A84" s="39" t="s">
        <v>121</v>
      </c>
      <c r="B84" s="435" t="s">
        <v>121</v>
      </c>
      <c r="C84" s="432" t="s">
        <v>461</v>
      </c>
      <c r="D84" s="39" t="s">
        <v>122</v>
      </c>
      <c r="E84" s="47"/>
      <c r="F84" s="47">
        <v>2354</v>
      </c>
      <c r="G84" s="47">
        <v>2263</v>
      </c>
      <c r="H84" s="48">
        <v>2645</v>
      </c>
      <c r="I84" s="48">
        <v>1161</v>
      </c>
      <c r="J84" s="48">
        <v>1423</v>
      </c>
      <c r="K84" s="48">
        <v>4350</v>
      </c>
      <c r="L84" s="48">
        <v>3863</v>
      </c>
      <c r="M84" s="212">
        <v>2428</v>
      </c>
      <c r="N84" s="212">
        <v>2926.9789999999998</v>
      </c>
      <c r="O84" s="437">
        <v>2822.4300000000003</v>
      </c>
      <c r="P84" s="437">
        <v>3686.3049999999998</v>
      </c>
      <c r="Q84" s="136">
        <f t="shared" si="26"/>
        <v>43.894139886578451</v>
      </c>
      <c r="R84" s="136">
        <f t="shared" si="27"/>
        <v>53.799621928166353</v>
      </c>
      <c r="S84" s="136">
        <f t="shared" si="28"/>
        <v>164.46124763705103</v>
      </c>
      <c r="T84" s="136">
        <f t="shared" si="29"/>
        <v>146.04914933837429</v>
      </c>
      <c r="U84" s="234">
        <f t="shared" si="18"/>
        <v>91.79584120982986</v>
      </c>
      <c r="V84" s="234">
        <f t="shared" si="19"/>
        <v>110.66083175803402</v>
      </c>
      <c r="W84" s="258">
        <f t="shared" si="21"/>
        <v>9.7159668415540694E-4</v>
      </c>
      <c r="X84" s="158">
        <f t="shared" si="22"/>
        <v>4.673311006633606E-4</v>
      </c>
      <c r="Y84" s="158">
        <f t="shared" si="23"/>
        <v>6.3509915892876671E-4</v>
      </c>
      <c r="Z84" s="159">
        <f t="shared" si="24"/>
        <v>1.3874633279089366E-3</v>
      </c>
      <c r="AA84" s="159">
        <f t="shared" si="25"/>
        <v>1.3488095524906189E-3</v>
      </c>
      <c r="AB84" s="251">
        <f t="shared" si="20"/>
        <v>8.0645857732469654E-4</v>
      </c>
      <c r="AC84" s="159">
        <f t="shared" si="20"/>
        <v>1.0158430879373692E-3</v>
      </c>
      <c r="AP84" s="457" t="s">
        <v>121</v>
      </c>
      <c r="AQ84" s="459">
        <v>100</v>
      </c>
      <c r="AR84" s="437">
        <v>3686.3049999999998</v>
      </c>
      <c r="AS84" t="str">
        <f t="shared" si="30"/>
        <v>Мизия</v>
      </c>
    </row>
    <row r="85" spans="1:45" ht="13.5" thickBot="1">
      <c r="A85" s="39" t="s">
        <v>122</v>
      </c>
      <c r="B85" s="435" t="s">
        <v>122</v>
      </c>
      <c r="C85" s="432" t="s">
        <v>462</v>
      </c>
      <c r="D85" s="39" t="s">
        <v>122</v>
      </c>
      <c r="E85" s="47"/>
      <c r="F85" s="47">
        <v>3674</v>
      </c>
      <c r="G85" s="47">
        <v>3744</v>
      </c>
      <c r="H85" s="48">
        <v>4368</v>
      </c>
      <c r="I85" s="48">
        <v>1774</v>
      </c>
      <c r="J85" s="48">
        <v>2170</v>
      </c>
      <c r="K85" s="48">
        <v>2568</v>
      </c>
      <c r="L85" s="48">
        <v>4821</v>
      </c>
      <c r="M85" s="212">
        <v>4132</v>
      </c>
      <c r="N85" s="212">
        <v>2981.7939999999999</v>
      </c>
      <c r="O85" s="437">
        <v>1892.22</v>
      </c>
      <c r="P85" s="437">
        <v>1234.816</v>
      </c>
      <c r="Q85" s="136">
        <f t="shared" si="26"/>
        <v>40.613553113553117</v>
      </c>
      <c r="R85" s="136">
        <f t="shared" si="27"/>
        <v>49.679487179487182</v>
      </c>
      <c r="S85" s="136">
        <f t="shared" si="28"/>
        <v>58.791208791208796</v>
      </c>
      <c r="T85" s="136">
        <f t="shared" si="29"/>
        <v>110.37087912087912</v>
      </c>
      <c r="U85" s="234">
        <f t="shared" si="18"/>
        <v>94.597069597069591</v>
      </c>
      <c r="V85" s="234">
        <f t="shared" si="19"/>
        <v>68.264514652014654</v>
      </c>
      <c r="W85" s="258">
        <f t="shared" si="21"/>
        <v>1.6045120288812164E-3</v>
      </c>
      <c r="X85" s="158">
        <f t="shared" si="22"/>
        <v>7.1407870161653889E-4</v>
      </c>
      <c r="Y85" s="158">
        <f t="shared" si="23"/>
        <v>9.6849274411484445E-4</v>
      </c>
      <c r="Z85" s="159">
        <f t="shared" si="24"/>
        <v>8.1908179909658593E-4</v>
      </c>
      <c r="AA85" s="159">
        <f t="shared" si="25"/>
        <v>1.6833059416405058E-3</v>
      </c>
      <c r="AB85" s="251">
        <f t="shared" si="20"/>
        <v>1.3724410385113864E-3</v>
      </c>
      <c r="AC85" s="159">
        <f t="shared" si="20"/>
        <v>1.034867289636557E-3</v>
      </c>
      <c r="AP85" s="457" t="s">
        <v>122</v>
      </c>
      <c r="AQ85" s="459">
        <v>100</v>
      </c>
      <c r="AR85" s="437">
        <v>1234.816</v>
      </c>
      <c r="AS85" t="str">
        <f t="shared" si="30"/>
        <v>Оряхово</v>
      </c>
    </row>
    <row r="86" spans="1:45" ht="13.5" thickBot="1">
      <c r="A86" s="39" t="s">
        <v>123</v>
      </c>
      <c r="B86" s="435" t="s">
        <v>123</v>
      </c>
      <c r="C86" s="432" t="s">
        <v>463</v>
      </c>
      <c r="D86" s="39" t="s">
        <v>156</v>
      </c>
      <c r="E86" s="47"/>
      <c r="F86" s="47">
        <v>8148</v>
      </c>
      <c r="G86" s="47">
        <v>1500</v>
      </c>
      <c r="H86" s="48">
        <v>1302</v>
      </c>
      <c r="I86" s="48">
        <v>770</v>
      </c>
      <c r="J86" s="48">
        <v>695</v>
      </c>
      <c r="K86" s="48">
        <v>743</v>
      </c>
      <c r="L86" s="48">
        <v>695</v>
      </c>
      <c r="M86" s="212">
        <v>697</v>
      </c>
      <c r="N86" s="212">
        <v>747.64800000000002</v>
      </c>
      <c r="O86" s="437">
        <v>1126.1600000000001</v>
      </c>
      <c r="P86" s="437">
        <v>1447.54</v>
      </c>
      <c r="Q86" s="136">
        <f t="shared" si="26"/>
        <v>59.13978494623656</v>
      </c>
      <c r="R86" s="136">
        <f t="shared" si="27"/>
        <v>53.37941628264209</v>
      </c>
      <c r="S86" s="136">
        <f t="shared" si="28"/>
        <v>57.066052227342546</v>
      </c>
      <c r="T86" s="136">
        <f t="shared" si="29"/>
        <v>53.37941628264209</v>
      </c>
      <c r="U86" s="234">
        <f t="shared" si="18"/>
        <v>53.533026113671276</v>
      </c>
      <c r="V86" s="234">
        <f t="shared" si="19"/>
        <v>57.423041474654383</v>
      </c>
      <c r="W86" s="258">
        <f t="shared" si="21"/>
        <v>4.7826800860882417E-4</v>
      </c>
      <c r="X86" s="158">
        <f t="shared" si="22"/>
        <v>3.0994396857087652E-4</v>
      </c>
      <c r="Y86" s="158">
        <f t="shared" si="23"/>
        <v>3.1018546412894788E-4</v>
      </c>
      <c r="Z86" s="159">
        <f t="shared" si="24"/>
        <v>2.3698511554858385E-4</v>
      </c>
      <c r="AA86" s="159">
        <f t="shared" si="25"/>
        <v>2.426670046546674E-4</v>
      </c>
      <c r="AB86" s="251">
        <f t="shared" si="20"/>
        <v>2.3150808418258382E-4</v>
      </c>
      <c r="AC86" s="159">
        <f t="shared" si="20"/>
        <v>2.5948018520467633E-4</v>
      </c>
      <c r="AP86" s="457" t="s">
        <v>123</v>
      </c>
      <c r="AQ86" s="459">
        <v>100</v>
      </c>
      <c r="AR86" s="437">
        <v>1447.54</v>
      </c>
      <c r="AS86" t="str">
        <f t="shared" si="30"/>
        <v>Роман</v>
      </c>
    </row>
    <row r="87" spans="1:45" ht="13.5" thickBot="1">
      <c r="A87" s="49" t="s">
        <v>124</v>
      </c>
      <c r="B87" s="435" t="s">
        <v>124</v>
      </c>
      <c r="C87" s="432" t="s">
        <v>464</v>
      </c>
      <c r="D87" s="39" t="s">
        <v>122</v>
      </c>
      <c r="E87" s="50"/>
      <c r="F87" s="50"/>
      <c r="G87" s="50"/>
      <c r="H87" s="73">
        <v>1864</v>
      </c>
      <c r="I87" s="73">
        <v>769</v>
      </c>
      <c r="J87" s="73">
        <v>947</v>
      </c>
      <c r="K87" s="74">
        <v>232</v>
      </c>
      <c r="L87" s="54">
        <v>177</v>
      </c>
      <c r="M87" s="219">
        <v>34</v>
      </c>
      <c r="N87" s="275">
        <v>534</v>
      </c>
      <c r="O87" s="437">
        <v>1030.78</v>
      </c>
      <c r="P87" s="437">
        <v>579.00599999999997</v>
      </c>
      <c r="Q87" s="137">
        <f t="shared" si="26"/>
        <v>41.25536480686695</v>
      </c>
      <c r="R87" s="137">
        <f t="shared" si="27"/>
        <v>50.80472103004292</v>
      </c>
      <c r="S87" s="137">
        <f t="shared" si="28"/>
        <v>12.446351931330472</v>
      </c>
      <c r="T87" s="137">
        <f t="shared" si="29"/>
        <v>9.4957081545064383</v>
      </c>
      <c r="U87" s="240">
        <f t="shared" si="18"/>
        <v>1.8240343347639485</v>
      </c>
      <c r="V87" s="240">
        <f t="shared" si="19"/>
        <v>28.648068669527898</v>
      </c>
      <c r="W87" s="259">
        <f t="shared" si="21"/>
        <v>6.8470934565810157E-4</v>
      </c>
      <c r="X87" s="160">
        <f t="shared" si="22"/>
        <v>3.0954144393636893E-4</v>
      </c>
      <c r="Y87" s="160">
        <f t="shared" si="23"/>
        <v>4.2265558925196208E-4</v>
      </c>
      <c r="Z87" s="163">
        <f t="shared" si="24"/>
        <v>7.3998044155143279E-5</v>
      </c>
      <c r="AA87" s="163">
        <f t="shared" si="25"/>
        <v>6.1801524926440477E-5</v>
      </c>
      <c r="AB87" s="285">
        <f t="shared" si="20"/>
        <v>1.129307727719921E-5</v>
      </c>
      <c r="AC87" s="412">
        <f t="shared" si="20"/>
        <v>1.8533109016448537E-4</v>
      </c>
      <c r="AP87" s="457" t="s">
        <v>124</v>
      </c>
      <c r="AQ87" s="459">
        <v>100</v>
      </c>
      <c r="AR87" s="437">
        <v>579.00599999999997</v>
      </c>
      <c r="AS87" t="str">
        <f t="shared" si="30"/>
        <v>Хайредин</v>
      </c>
    </row>
    <row r="88" spans="1:45" ht="13.5" thickBot="1">
      <c r="A88" s="27" t="s">
        <v>125</v>
      </c>
      <c r="B88" s="434" t="s">
        <v>125</v>
      </c>
      <c r="C88" s="431" t="s">
        <v>465</v>
      </c>
      <c r="D88" s="382"/>
      <c r="E88" s="28">
        <v>45534</v>
      </c>
      <c r="F88" s="30">
        <v>45128</v>
      </c>
      <c r="G88" s="30">
        <v>47771</v>
      </c>
      <c r="H88" s="33">
        <v>46987</v>
      </c>
      <c r="I88" s="33">
        <v>65069</v>
      </c>
      <c r="J88" s="33">
        <v>43270</v>
      </c>
      <c r="K88" s="33">
        <v>50203</v>
      </c>
      <c r="L88" s="33">
        <v>48823</v>
      </c>
      <c r="M88" s="218">
        <v>69002</v>
      </c>
      <c r="N88" s="218">
        <v>46830.478000000003</v>
      </c>
      <c r="O88" s="436">
        <v>64564.152999999998</v>
      </c>
      <c r="P88" s="436">
        <v>46921.233999999997</v>
      </c>
      <c r="Q88" s="135">
        <f t="shared" si="26"/>
        <v>138.4829846553302</v>
      </c>
      <c r="R88" s="135">
        <f t="shared" si="27"/>
        <v>92.089301296103173</v>
      </c>
      <c r="S88" s="135">
        <f t="shared" si="28"/>
        <v>106.84444633622066</v>
      </c>
      <c r="T88" s="135">
        <f t="shared" si="29"/>
        <v>103.90746376657374</v>
      </c>
      <c r="U88" s="238">
        <f t="shared" si="18"/>
        <v>146.85338497882393</v>
      </c>
      <c r="V88" s="238">
        <f t="shared" si="19"/>
        <v>99.666882329154888</v>
      </c>
      <c r="W88" s="256">
        <f t="shared" si="21"/>
        <v>1.7259891644011382E-2</v>
      </c>
      <c r="X88" s="153">
        <f t="shared" si="22"/>
        <v>2.61918754427771E-2</v>
      </c>
      <c r="Y88" s="153">
        <f t="shared" si="23"/>
        <v>1.9311834579654064E-2</v>
      </c>
      <c r="Z88" s="154">
        <f t="shared" si="24"/>
        <v>1.601260263241663E-2</v>
      </c>
      <c r="AA88" s="154">
        <f t="shared" si="25"/>
        <v>1.7047095206122052E-2</v>
      </c>
      <c r="AB88" s="249">
        <f t="shared" si="20"/>
        <v>2.2918968184744117E-2</v>
      </c>
      <c r="AC88" s="154">
        <f t="shared" si="20"/>
        <v>1.6253077791505522E-2</v>
      </c>
      <c r="AP88" s="455" t="s">
        <v>125</v>
      </c>
      <c r="AQ88" s="456">
        <v>99.36</v>
      </c>
      <c r="AR88" s="436">
        <v>46921.233999999997</v>
      </c>
      <c r="AS88" t="str">
        <f t="shared" si="30"/>
        <v>Габрово</v>
      </c>
    </row>
    <row r="89" spans="1:45" ht="13.5" thickBot="1">
      <c r="A89" s="39" t="s">
        <v>125</v>
      </c>
      <c r="B89" s="435" t="s">
        <v>125</v>
      </c>
      <c r="C89" s="432" t="s">
        <v>466</v>
      </c>
      <c r="D89" s="39" t="s">
        <v>125</v>
      </c>
      <c r="E89" s="47"/>
      <c r="F89" s="47">
        <v>27000</v>
      </c>
      <c r="G89" s="47">
        <v>28946</v>
      </c>
      <c r="H89" s="48">
        <v>29946</v>
      </c>
      <c r="I89" s="48">
        <v>28886</v>
      </c>
      <c r="J89" s="48">
        <v>26247</v>
      </c>
      <c r="K89" s="48">
        <v>31311</v>
      </c>
      <c r="L89" s="48">
        <v>29819</v>
      </c>
      <c r="M89" s="212">
        <v>25043</v>
      </c>
      <c r="N89" s="212">
        <v>23962.431</v>
      </c>
      <c r="O89" s="437">
        <v>23649.134000000002</v>
      </c>
      <c r="P89" s="437">
        <v>27474.752</v>
      </c>
      <c r="Q89" s="136">
        <f t="shared" si="26"/>
        <v>96.460295198023104</v>
      </c>
      <c r="R89" s="136">
        <f t="shared" si="27"/>
        <v>87.647765978761768</v>
      </c>
      <c r="S89" s="136">
        <f t="shared" si="28"/>
        <v>104.55820476858344</v>
      </c>
      <c r="T89" s="136">
        <f t="shared" si="29"/>
        <v>99.575903292593338</v>
      </c>
      <c r="U89" s="234">
        <f t="shared" si="18"/>
        <v>83.627195618780476</v>
      </c>
      <c r="V89" s="234">
        <f t="shared" si="19"/>
        <v>80.01880384692447</v>
      </c>
      <c r="W89" s="258">
        <f t="shared" si="21"/>
        <v>1.1000164198002956E-2</v>
      </c>
      <c r="X89" s="158">
        <f t="shared" si="22"/>
        <v>1.1627326592387454E-2</v>
      </c>
      <c r="Y89" s="158">
        <f t="shared" si="23"/>
        <v>1.1714299103586324E-2</v>
      </c>
      <c r="Z89" s="159">
        <f t="shared" si="24"/>
        <v>9.9868653471624613E-3</v>
      </c>
      <c r="AA89" s="159">
        <f t="shared" si="25"/>
        <v>1.0411636563737449E-2</v>
      </c>
      <c r="AB89" s="251">
        <f t="shared" si="20"/>
        <v>8.3180157133205829E-3</v>
      </c>
      <c r="AC89" s="159">
        <f t="shared" si="20"/>
        <v>8.3164484273806349E-3</v>
      </c>
      <c r="AP89" s="457" t="s">
        <v>125</v>
      </c>
      <c r="AQ89" s="459">
        <v>99.16</v>
      </c>
      <c r="AR89" s="437">
        <v>27474.752</v>
      </c>
      <c r="AS89" t="str">
        <f t="shared" si="30"/>
        <v>Габрово</v>
      </c>
    </row>
    <row r="90" spans="1:45" ht="13.5" thickBot="1">
      <c r="A90" s="39" t="s">
        <v>126</v>
      </c>
      <c r="B90" s="435" t="s">
        <v>126</v>
      </c>
      <c r="C90" s="432" t="s">
        <v>467</v>
      </c>
      <c r="D90" s="39" t="s">
        <v>127</v>
      </c>
      <c r="E90" s="47"/>
      <c r="F90" s="47">
        <v>2580</v>
      </c>
      <c r="G90" s="47">
        <v>2946</v>
      </c>
      <c r="H90" s="48">
        <v>2607</v>
      </c>
      <c r="I90" s="48">
        <v>6665</v>
      </c>
      <c r="J90" s="48">
        <v>2643</v>
      </c>
      <c r="K90" s="48">
        <v>3813</v>
      </c>
      <c r="L90" s="48">
        <v>3043</v>
      </c>
      <c r="M90" s="212">
        <v>27776</v>
      </c>
      <c r="N90" s="212">
        <v>2701.9549999999999</v>
      </c>
      <c r="O90" s="437">
        <v>3672.0590000000002</v>
      </c>
      <c r="P90" s="437">
        <v>3007.1669999999999</v>
      </c>
      <c r="Q90" s="136">
        <f t="shared" si="26"/>
        <v>255.65784426543919</v>
      </c>
      <c r="R90" s="136">
        <f t="shared" si="27"/>
        <v>101.38089758342923</v>
      </c>
      <c r="S90" s="136">
        <f t="shared" si="28"/>
        <v>146.26006904487917</v>
      </c>
      <c r="T90" s="136">
        <f t="shared" si="29"/>
        <v>116.72420406597621</v>
      </c>
      <c r="U90" s="234">
        <f t="shared" si="18"/>
        <v>1065.4392021480628</v>
      </c>
      <c r="V90" s="234">
        <f t="shared" si="19"/>
        <v>103.64230916762563</v>
      </c>
      <c r="W90" s="258">
        <f t="shared" si="21"/>
        <v>9.5763801723748436E-4</v>
      </c>
      <c r="X90" s="158">
        <f t="shared" si="22"/>
        <v>2.6828266889933664E-3</v>
      </c>
      <c r="Y90" s="158">
        <f t="shared" si="23"/>
        <v>1.1795973837306609E-3</v>
      </c>
      <c r="Z90" s="159">
        <f t="shared" si="24"/>
        <v>1.2161833722567298E-3</v>
      </c>
      <c r="AA90" s="159">
        <f t="shared" si="25"/>
        <v>1.062497403113889E-3</v>
      </c>
      <c r="AB90" s="251">
        <f t="shared" si="20"/>
        <v>9.2257798368083899E-3</v>
      </c>
      <c r="AC90" s="159">
        <f t="shared" si="20"/>
        <v>9.377458159651349E-4</v>
      </c>
      <c r="AP90" s="457" t="s">
        <v>126</v>
      </c>
      <c r="AQ90" s="459">
        <v>98.97</v>
      </c>
      <c r="AR90" s="437">
        <v>3007.1669999999999</v>
      </c>
      <c r="AS90" t="str">
        <f t="shared" si="30"/>
        <v>Дряново</v>
      </c>
    </row>
    <row r="91" spans="1:45" ht="13.5" thickBot="1">
      <c r="A91" s="39" t="s">
        <v>127</v>
      </c>
      <c r="B91" s="435" t="s">
        <v>127</v>
      </c>
      <c r="C91" s="432" t="s">
        <v>468</v>
      </c>
      <c r="D91" s="39" t="s">
        <v>127</v>
      </c>
      <c r="E91" s="47"/>
      <c r="F91" s="47">
        <v>9822</v>
      </c>
      <c r="G91" s="47">
        <v>10936</v>
      </c>
      <c r="H91" s="48">
        <v>9825</v>
      </c>
      <c r="I91" s="48">
        <v>24802</v>
      </c>
      <c r="J91" s="48">
        <v>9844</v>
      </c>
      <c r="K91" s="48">
        <v>11144</v>
      </c>
      <c r="L91" s="48">
        <v>12243</v>
      </c>
      <c r="M91" s="212">
        <v>13130</v>
      </c>
      <c r="N91" s="212">
        <v>16482.753000000001</v>
      </c>
      <c r="O91" s="437">
        <v>33390.983999999997</v>
      </c>
      <c r="P91" s="437">
        <v>12743.323</v>
      </c>
      <c r="Q91" s="136">
        <f t="shared" si="26"/>
        <v>252.43765903307889</v>
      </c>
      <c r="R91" s="136">
        <f t="shared" si="27"/>
        <v>100.19338422391857</v>
      </c>
      <c r="S91" s="136">
        <f t="shared" si="28"/>
        <v>113.42493638676845</v>
      </c>
      <c r="T91" s="136">
        <f t="shared" si="29"/>
        <v>124.61068702290076</v>
      </c>
      <c r="U91" s="234">
        <f t="shared" si="18"/>
        <v>133.63867684478373</v>
      </c>
      <c r="V91" s="234">
        <f t="shared" si="19"/>
        <v>167.7633893129771</v>
      </c>
      <c r="W91" s="258">
        <f t="shared" si="21"/>
        <v>3.6090500649629013E-3</v>
      </c>
      <c r="X91" s="158">
        <f t="shared" si="22"/>
        <v>9.9834159850582856E-3</v>
      </c>
      <c r="Y91" s="158">
        <f t="shared" si="23"/>
        <v>4.3934758401228246E-3</v>
      </c>
      <c r="Z91" s="159">
        <f t="shared" si="24"/>
        <v>3.5544577761418821E-3</v>
      </c>
      <c r="AA91" s="159">
        <f t="shared" si="25"/>
        <v>4.2747800546576878E-3</v>
      </c>
      <c r="AB91" s="251">
        <f t="shared" si="20"/>
        <v>4.3611207249889894E-3</v>
      </c>
      <c r="AC91" s="159">
        <f t="shared" si="20"/>
        <v>5.7205366711646846E-3</v>
      </c>
      <c r="AP91" s="457" t="s">
        <v>127</v>
      </c>
      <c r="AQ91" s="459">
        <v>99.8</v>
      </c>
      <c r="AR91" s="437">
        <v>12743.323</v>
      </c>
      <c r="AS91" t="str">
        <f t="shared" si="30"/>
        <v>Севлиево</v>
      </c>
    </row>
    <row r="92" spans="1:45" ht="13.5" thickBot="1">
      <c r="A92" s="49" t="s">
        <v>128</v>
      </c>
      <c r="B92" s="435" t="s">
        <v>128</v>
      </c>
      <c r="C92" s="432" t="s">
        <v>469</v>
      </c>
      <c r="D92" s="39" t="s">
        <v>125</v>
      </c>
      <c r="E92" s="50"/>
      <c r="F92" s="50">
        <v>5726</v>
      </c>
      <c r="G92" s="50">
        <v>4944</v>
      </c>
      <c r="H92" s="54">
        <v>4609</v>
      </c>
      <c r="I92" s="54">
        <v>4716</v>
      </c>
      <c r="J92" s="54">
        <v>4536</v>
      </c>
      <c r="K92" s="74">
        <v>3935</v>
      </c>
      <c r="L92" s="54">
        <v>3718</v>
      </c>
      <c r="M92" s="219">
        <v>3053</v>
      </c>
      <c r="N92" s="275">
        <v>3683.3389999999999</v>
      </c>
      <c r="O92" s="437">
        <v>3851.9760000000001</v>
      </c>
      <c r="P92" s="437">
        <v>3695.9929999999999</v>
      </c>
      <c r="Q92" s="137">
        <f t="shared" si="26"/>
        <v>102.32154480364504</v>
      </c>
      <c r="R92" s="137">
        <f t="shared" si="27"/>
        <v>98.416142330223479</v>
      </c>
      <c r="S92" s="137">
        <f t="shared" si="28"/>
        <v>85.376437405077027</v>
      </c>
      <c r="T92" s="137">
        <f t="shared" si="29"/>
        <v>80.66825775656325</v>
      </c>
      <c r="U92" s="240">
        <f t="shared" si="18"/>
        <v>66.239965285311342</v>
      </c>
      <c r="V92" s="240">
        <f t="shared" si="19"/>
        <v>79.916229116945104</v>
      </c>
      <c r="W92" s="259">
        <f t="shared" si="21"/>
        <v>1.693039363808042E-3</v>
      </c>
      <c r="X92" s="160">
        <f t="shared" si="22"/>
        <v>1.8983061763379919E-3</v>
      </c>
      <c r="Y92" s="160">
        <f t="shared" si="23"/>
        <v>2.0244622522142554E-3</v>
      </c>
      <c r="Z92" s="161">
        <f t="shared" si="24"/>
        <v>1.2550961368555551E-3</v>
      </c>
      <c r="AA92" s="161">
        <f t="shared" si="25"/>
        <v>1.2981811846130265E-3</v>
      </c>
      <c r="AB92" s="285">
        <f t="shared" si="20"/>
        <v>1.0140519096261526E-3</v>
      </c>
      <c r="AC92" s="412">
        <f t="shared" si="20"/>
        <v>1.2783468769950663E-3</v>
      </c>
      <c r="AP92" s="457" t="s">
        <v>128</v>
      </c>
      <c r="AQ92" s="459">
        <v>99.47</v>
      </c>
      <c r="AR92" s="437">
        <v>3695.9929999999999</v>
      </c>
      <c r="AS92" t="str">
        <f t="shared" si="30"/>
        <v>Трявна</v>
      </c>
    </row>
    <row r="93" spans="1:45" ht="13.5" thickBot="1">
      <c r="A93" s="27" t="s">
        <v>129</v>
      </c>
      <c r="B93" s="434" t="s">
        <v>129</v>
      </c>
      <c r="C93" s="431" t="s">
        <v>470</v>
      </c>
      <c r="D93" s="382"/>
      <c r="E93" s="28">
        <v>132919</v>
      </c>
      <c r="F93" s="75">
        <v>153410</v>
      </c>
      <c r="G93" s="75">
        <v>116406</v>
      </c>
      <c r="H93" s="76">
        <v>110150</v>
      </c>
      <c r="I93" s="33">
        <v>74913</v>
      </c>
      <c r="J93" s="76">
        <v>72703</v>
      </c>
      <c r="K93" s="33">
        <v>84126</v>
      </c>
      <c r="L93" s="33">
        <v>101693</v>
      </c>
      <c r="M93" s="218">
        <v>89095</v>
      </c>
      <c r="N93" s="218">
        <v>72804.210000000006</v>
      </c>
      <c r="O93" s="436">
        <v>68498.843000000008</v>
      </c>
      <c r="P93" s="436">
        <v>69320.197</v>
      </c>
      <c r="Q93" s="135">
        <f t="shared" si="26"/>
        <v>68.00998638220608</v>
      </c>
      <c r="R93" s="135">
        <f t="shared" si="27"/>
        <v>66.003631411711311</v>
      </c>
      <c r="S93" s="135">
        <f t="shared" si="28"/>
        <v>76.374035406264184</v>
      </c>
      <c r="T93" s="135">
        <f t="shared" si="29"/>
        <v>92.322287789378123</v>
      </c>
      <c r="U93" s="238">
        <f t="shared" si="18"/>
        <v>80.885156604630055</v>
      </c>
      <c r="V93" s="238">
        <f t="shared" si="19"/>
        <v>66.095515206536547</v>
      </c>
      <c r="W93" s="256">
        <f t="shared" si="21"/>
        <v>4.0461767394978483E-2</v>
      </c>
      <c r="X93" s="164">
        <f t="shared" si="22"/>
        <v>3.0154327944870225E-2</v>
      </c>
      <c r="Y93" s="164">
        <f t="shared" si="23"/>
        <v>3.2448077408009923E-2</v>
      </c>
      <c r="Z93" s="165">
        <f t="shared" si="24"/>
        <v>2.6832583890498203E-2</v>
      </c>
      <c r="AA93" s="154">
        <f t="shared" si="25"/>
        <v>3.5507245617765602E-2</v>
      </c>
      <c r="AB93" s="249">
        <f t="shared" si="20"/>
        <v>2.9592844706237166E-2</v>
      </c>
      <c r="AC93" s="154">
        <f t="shared" si="20"/>
        <v>2.5267572299371027E-2</v>
      </c>
      <c r="AP93" s="455" t="s">
        <v>129</v>
      </c>
      <c r="AQ93" s="456">
        <v>94.73</v>
      </c>
      <c r="AR93" s="436">
        <v>69320.197</v>
      </c>
      <c r="AS93" t="str">
        <f t="shared" si="30"/>
        <v>Добрич</v>
      </c>
    </row>
    <row r="94" spans="1:45" ht="13.5" thickBot="1">
      <c r="A94" s="39" t="s">
        <v>130</v>
      </c>
      <c r="B94" s="435" t="s">
        <v>130</v>
      </c>
      <c r="C94" s="432" t="s">
        <v>471</v>
      </c>
      <c r="D94" s="39" t="s">
        <v>129</v>
      </c>
      <c r="E94" s="77"/>
      <c r="F94" s="77">
        <v>73786</v>
      </c>
      <c r="G94" s="77">
        <v>44698</v>
      </c>
      <c r="H94" s="48">
        <v>46447</v>
      </c>
      <c r="I94" s="48">
        <v>16476</v>
      </c>
      <c r="J94" s="48">
        <v>15209</v>
      </c>
      <c r="K94" s="48">
        <v>18346</v>
      </c>
      <c r="L94" s="48">
        <v>28161</v>
      </c>
      <c r="M94" s="212">
        <v>29958</v>
      </c>
      <c r="N94" s="212">
        <v>16418.059000000001</v>
      </c>
      <c r="O94" s="437">
        <v>12426.924000000001</v>
      </c>
      <c r="P94" s="437">
        <v>14778.834999999999</v>
      </c>
      <c r="Q94" s="136">
        <f t="shared" si="26"/>
        <v>35.472689301784833</v>
      </c>
      <c r="R94" s="136">
        <f t="shared" si="27"/>
        <v>32.744848967640536</v>
      </c>
      <c r="S94" s="136">
        <f t="shared" si="28"/>
        <v>39.498783559756276</v>
      </c>
      <c r="T94" s="136">
        <f t="shared" si="29"/>
        <v>60.630395935151896</v>
      </c>
      <c r="U94" s="234">
        <f t="shared" si="18"/>
        <v>64.499321807651739</v>
      </c>
      <c r="V94" s="234">
        <f t="shared" si="19"/>
        <v>35.347942816543586</v>
      </c>
      <c r="W94" s="262">
        <f t="shared" si="21"/>
        <v>1.7061531640440903E-2</v>
      </c>
      <c r="X94" s="166">
        <f t="shared" si="22"/>
        <v>6.6319958781477428E-3</v>
      </c>
      <c r="Y94" s="166">
        <f t="shared" si="23"/>
        <v>6.7879290991901707E-3</v>
      </c>
      <c r="Z94" s="159">
        <f t="shared" si="24"/>
        <v>5.8515867158200801E-3</v>
      </c>
      <c r="AA94" s="159">
        <f t="shared" si="25"/>
        <v>9.832727364144013E-3</v>
      </c>
      <c r="AB94" s="251">
        <f t="shared" si="20"/>
        <v>9.9505296785392331E-3</v>
      </c>
      <c r="AC94" s="159">
        <f t="shared" si="20"/>
        <v>5.6980838442974545E-3</v>
      </c>
      <c r="AP94" s="457" t="s">
        <v>130</v>
      </c>
      <c r="AQ94" s="459">
        <v>100</v>
      </c>
      <c r="AR94" s="437">
        <v>14778.834999999999</v>
      </c>
      <c r="AS94" t="str">
        <f t="shared" si="30"/>
        <v>Балчик</v>
      </c>
    </row>
    <row r="95" spans="1:45" ht="13.5" thickBot="1">
      <c r="A95" s="39" t="s">
        <v>131</v>
      </c>
      <c r="B95" s="435" t="s">
        <v>131</v>
      </c>
      <c r="C95" s="432" t="s">
        <v>472</v>
      </c>
      <c r="D95" s="39" t="s">
        <v>129</v>
      </c>
      <c r="E95" s="77"/>
      <c r="F95" s="77">
        <v>7735</v>
      </c>
      <c r="G95" s="77">
        <v>7754</v>
      </c>
      <c r="H95" s="48">
        <v>8625</v>
      </c>
      <c r="I95" s="48">
        <v>8729</v>
      </c>
      <c r="J95" s="48">
        <v>6272</v>
      </c>
      <c r="K95" s="48">
        <v>6746</v>
      </c>
      <c r="L95" s="48">
        <v>6709</v>
      </c>
      <c r="M95" s="212">
        <v>6488</v>
      </c>
      <c r="N95" s="212">
        <v>4936.2690000000002</v>
      </c>
      <c r="O95" s="437">
        <v>5580.7609999999995</v>
      </c>
      <c r="P95" s="437">
        <v>5356.2030000000004</v>
      </c>
      <c r="Q95" s="136">
        <f t="shared" si="26"/>
        <v>101.20579710144928</v>
      </c>
      <c r="R95" s="136">
        <f t="shared" si="27"/>
        <v>72.718840579710147</v>
      </c>
      <c r="S95" s="136">
        <f t="shared" si="28"/>
        <v>78.21449275362319</v>
      </c>
      <c r="T95" s="136">
        <f t="shared" si="29"/>
        <v>77.785507246376824</v>
      </c>
      <c r="U95" s="234">
        <f t="shared" si="18"/>
        <v>75.223188405797103</v>
      </c>
      <c r="V95" s="234">
        <f t="shared" si="19"/>
        <v>57.232104347826088</v>
      </c>
      <c r="W95" s="262">
        <f t="shared" si="21"/>
        <v>3.1682500570285009E-3</v>
      </c>
      <c r="X95" s="166">
        <f t="shared" si="22"/>
        <v>3.5136375346171184E-3</v>
      </c>
      <c r="Y95" s="166">
        <f t="shared" si="23"/>
        <v>2.7992564475061311E-3</v>
      </c>
      <c r="Z95" s="159">
        <f t="shared" si="24"/>
        <v>2.151684508062916E-3</v>
      </c>
      <c r="AA95" s="159">
        <f t="shared" si="25"/>
        <v>2.3425222075225374E-3</v>
      </c>
      <c r="AB95" s="251">
        <f t="shared" si="20"/>
        <v>2.1549848639549553E-3</v>
      </c>
      <c r="AC95" s="159">
        <f t="shared" si="20"/>
        <v>1.7131912268074046E-3</v>
      </c>
      <c r="AP95" s="457" t="s">
        <v>131</v>
      </c>
      <c r="AQ95" s="459">
        <v>99.98</v>
      </c>
      <c r="AR95" s="437">
        <v>5356.2030000000004</v>
      </c>
      <c r="AS95" t="str">
        <f t="shared" si="30"/>
        <v>Генерал Тошево</v>
      </c>
    </row>
    <row r="96" spans="1:45" ht="13.5" thickBot="1">
      <c r="A96" s="39" t="s">
        <v>132</v>
      </c>
      <c r="B96" s="435" t="s">
        <v>129</v>
      </c>
      <c r="C96" s="432" t="s">
        <v>473</v>
      </c>
      <c r="D96" s="39" t="s">
        <v>129</v>
      </c>
      <c r="E96" s="77"/>
      <c r="F96" s="79">
        <v>1298</v>
      </c>
      <c r="G96" s="79">
        <v>8920</v>
      </c>
      <c r="H96" s="48">
        <v>7773</v>
      </c>
      <c r="I96" s="48">
        <v>7680</v>
      </c>
      <c r="J96" s="48">
        <v>8033</v>
      </c>
      <c r="K96" s="48">
        <v>5574</v>
      </c>
      <c r="L96" s="48">
        <v>4408</v>
      </c>
      <c r="M96" s="212">
        <v>4488</v>
      </c>
      <c r="N96" s="212">
        <v>39501.449000000001</v>
      </c>
      <c r="O96" s="437">
        <v>4703.9740000000002</v>
      </c>
      <c r="P96" s="437">
        <v>5094.8890000000001</v>
      </c>
      <c r="Q96" s="136">
        <f t="shared" si="26"/>
        <v>98.803550752605176</v>
      </c>
      <c r="R96" s="136">
        <f t="shared" si="27"/>
        <v>103.34491187443714</v>
      </c>
      <c r="S96" s="136">
        <f t="shared" si="28"/>
        <v>71.70976456966423</v>
      </c>
      <c r="T96" s="136">
        <f t="shared" si="29"/>
        <v>56.709121317380671</v>
      </c>
      <c r="U96" s="234">
        <f t="shared" si="18"/>
        <v>57.738324971053643</v>
      </c>
      <c r="V96" s="234">
        <f t="shared" si="19"/>
        <v>508.18794545220635</v>
      </c>
      <c r="W96" s="262">
        <f t="shared" si="21"/>
        <v>2.8552820513950768E-3</v>
      </c>
      <c r="X96" s="167">
        <f t="shared" si="22"/>
        <v>3.0913891930186128E-3</v>
      </c>
      <c r="Y96" s="167">
        <f t="shared" si="23"/>
        <v>3.5852083933062425E-3</v>
      </c>
      <c r="Z96" s="159">
        <f t="shared" si="24"/>
        <v>1.7778668022446925E-3</v>
      </c>
      <c r="AA96" s="159">
        <f t="shared" si="25"/>
        <v>1.5391023834788113E-3</v>
      </c>
      <c r="AB96" s="251">
        <f t="shared" si="20"/>
        <v>1.4906862005902959E-3</v>
      </c>
      <c r="AC96" s="159">
        <f t="shared" si="20"/>
        <v>1.3709450573495919E-2</v>
      </c>
      <c r="AP96" s="457" t="s">
        <v>132</v>
      </c>
      <c r="AQ96" s="459">
        <v>100</v>
      </c>
      <c r="AR96" s="437">
        <v>5094.8890000000001</v>
      </c>
      <c r="AS96" t="str">
        <f t="shared" si="30"/>
        <v>Добрич-селска</v>
      </c>
    </row>
    <row r="97" spans="1:45" ht="13.5" thickBot="1">
      <c r="A97" s="39" t="s">
        <v>129</v>
      </c>
      <c r="B97" s="435" t="s">
        <v>682</v>
      </c>
      <c r="C97" s="432" t="s">
        <v>474</v>
      </c>
      <c r="D97" s="39" t="s">
        <v>129</v>
      </c>
      <c r="E97" s="77"/>
      <c r="F97" s="77">
        <v>59326</v>
      </c>
      <c r="G97" s="77">
        <v>44854</v>
      </c>
      <c r="H97" s="48">
        <v>38202</v>
      </c>
      <c r="I97" s="48">
        <v>31796</v>
      </c>
      <c r="J97" s="48">
        <v>33437</v>
      </c>
      <c r="K97" s="58">
        <v>43585</v>
      </c>
      <c r="L97" s="48">
        <v>54546</v>
      </c>
      <c r="M97" s="212">
        <v>41950</v>
      </c>
      <c r="N97" s="212">
        <v>4900</v>
      </c>
      <c r="O97" s="437">
        <v>6633.1399999999994</v>
      </c>
      <c r="P97" s="437">
        <v>6998.2790000000005</v>
      </c>
      <c r="Q97" s="136">
        <f t="shared" si="26"/>
        <v>83.231244437463999</v>
      </c>
      <c r="R97" s="136">
        <f t="shared" si="27"/>
        <v>87.526831055965658</v>
      </c>
      <c r="S97" s="136">
        <f t="shared" si="28"/>
        <v>114.09088529396368</v>
      </c>
      <c r="T97" s="136">
        <f t="shared" si="29"/>
        <v>142.78310036123762</v>
      </c>
      <c r="U97" s="234">
        <f t="shared" si="18"/>
        <v>109.81100465944192</v>
      </c>
      <c r="V97" s="234">
        <f t="shared" si="19"/>
        <v>12.826553583582012</v>
      </c>
      <c r="W97" s="262">
        <f t="shared" si="21"/>
        <v>1.4032868252591629E-2</v>
      </c>
      <c r="X97" s="166">
        <f t="shared" si="22"/>
        <v>1.2798673278804663E-2</v>
      </c>
      <c r="Y97" s="166">
        <f t="shared" si="23"/>
        <v>1.4923268149754865E-2</v>
      </c>
      <c r="Z97" s="159">
        <f t="shared" si="24"/>
        <v>1.3901744631473792E-2</v>
      </c>
      <c r="AA97" s="159">
        <f t="shared" si="25"/>
        <v>1.9045344512076959E-2</v>
      </c>
      <c r="AB97" s="251">
        <f t="shared" si="20"/>
        <v>1.3933664464073733E-2</v>
      </c>
      <c r="AC97" s="410">
        <f t="shared" si="20"/>
        <v>1.7006036363407832E-3</v>
      </c>
      <c r="AP97" s="457" t="s">
        <v>133</v>
      </c>
      <c r="AQ97" s="459">
        <v>100</v>
      </c>
      <c r="AR97" s="437">
        <v>6998.2790000000005</v>
      </c>
      <c r="AS97" t="str">
        <f t="shared" si="30"/>
        <v>pppp</v>
      </c>
    </row>
    <row r="98" spans="1:45" ht="13.5" thickBot="1">
      <c r="A98" s="39" t="s">
        <v>133</v>
      </c>
      <c r="B98" s="435" t="s">
        <v>133</v>
      </c>
      <c r="C98" s="432" t="s">
        <v>475</v>
      </c>
      <c r="D98" s="39" t="s">
        <v>129</v>
      </c>
      <c r="E98" s="77"/>
      <c r="F98" s="77">
        <v>5900</v>
      </c>
      <c r="G98" s="77">
        <v>6030</v>
      </c>
      <c r="H98" s="48">
        <v>5729</v>
      </c>
      <c r="I98" s="80">
        <v>5727</v>
      </c>
      <c r="J98" s="48">
        <v>4955</v>
      </c>
      <c r="K98" s="48">
        <v>4056</v>
      </c>
      <c r="L98" s="48">
        <v>2650</v>
      </c>
      <c r="M98" s="212">
        <v>2362</v>
      </c>
      <c r="N98" s="212">
        <v>4408.5349999999999</v>
      </c>
      <c r="O98" s="437">
        <v>341.37299999999999</v>
      </c>
      <c r="P98" s="437">
        <v>314.68299999999999</v>
      </c>
      <c r="Q98" s="136">
        <f t="shared" si="26"/>
        <v>99.96508989352418</v>
      </c>
      <c r="R98" s="136">
        <f t="shared" si="27"/>
        <v>86.489788793855823</v>
      </c>
      <c r="S98" s="136">
        <f t="shared" si="28"/>
        <v>70.797695932972587</v>
      </c>
      <c r="T98" s="136">
        <f t="shared" si="29"/>
        <v>46.255891080467798</v>
      </c>
      <c r="U98" s="234">
        <f t="shared" si="18"/>
        <v>41.228835747949034</v>
      </c>
      <c r="V98" s="234">
        <f t="shared" si="19"/>
        <v>76.951213126200031</v>
      </c>
      <c r="W98" s="262">
        <f t="shared" si="21"/>
        <v>2.1044527045468156E-3</v>
      </c>
      <c r="X98" s="166">
        <f t="shared" si="22"/>
        <v>2.3052585818252075E-3</v>
      </c>
      <c r="Y98" s="166">
        <f t="shared" si="23"/>
        <v>2.211466150732283E-3</v>
      </c>
      <c r="Z98" s="159">
        <f t="shared" si="24"/>
        <v>1.293689944367505E-3</v>
      </c>
      <c r="AA98" s="168">
        <f t="shared" si="25"/>
        <v>9.252770681077246E-4</v>
      </c>
      <c r="AB98" s="251">
        <f t="shared" si="20"/>
        <v>7.8453672143366277E-4</v>
      </c>
      <c r="AC98" s="159">
        <f t="shared" si="20"/>
        <v>1.5300348269256356E-3</v>
      </c>
      <c r="AP98" s="457" t="s">
        <v>134</v>
      </c>
      <c r="AQ98" s="459">
        <v>100</v>
      </c>
      <c r="AR98" s="437">
        <v>314.68299999999999</v>
      </c>
      <c r="AS98" t="str">
        <f t="shared" si="30"/>
        <v>pppp</v>
      </c>
    </row>
    <row r="99" spans="1:45" ht="13.5" thickBot="1">
      <c r="A99" s="39" t="s">
        <v>134</v>
      </c>
      <c r="B99" s="435" t="s">
        <v>134</v>
      </c>
      <c r="C99" s="432" t="s">
        <v>476</v>
      </c>
      <c r="D99" s="39" t="s">
        <v>129</v>
      </c>
      <c r="E99" s="47"/>
      <c r="F99" s="47">
        <v>155</v>
      </c>
      <c r="G99" s="47">
        <v>300</v>
      </c>
      <c r="H99" s="48">
        <v>300</v>
      </c>
      <c r="I99" s="48">
        <v>1587</v>
      </c>
      <c r="J99" s="48">
        <v>1683</v>
      </c>
      <c r="K99" s="48">
        <v>1110</v>
      </c>
      <c r="L99" s="48">
        <v>805</v>
      </c>
      <c r="M99" s="212">
        <v>543</v>
      </c>
      <c r="N99" s="212">
        <v>204.31700000000001</v>
      </c>
      <c r="O99" s="437">
        <v>1718.8870000000002</v>
      </c>
      <c r="P99" s="437">
        <v>977.58</v>
      </c>
      <c r="Q99" s="136">
        <f t="shared" si="26"/>
        <v>529</v>
      </c>
      <c r="R99" s="136">
        <f t="shared" si="27"/>
        <v>561</v>
      </c>
      <c r="S99" s="136">
        <f t="shared" si="28"/>
        <v>370</v>
      </c>
      <c r="T99" s="136">
        <f t="shared" si="29"/>
        <v>268.33333333333331</v>
      </c>
      <c r="U99" s="234">
        <f t="shared" si="18"/>
        <v>181</v>
      </c>
      <c r="V99" s="234">
        <f t="shared" si="19"/>
        <v>68.105666666666664</v>
      </c>
      <c r="W99" s="258">
        <f t="shared" si="21"/>
        <v>1.1020000198360003E-4</v>
      </c>
      <c r="X99" s="158">
        <f t="shared" si="22"/>
        <v>6.3880659496361181E-4</v>
      </c>
      <c r="Y99" s="158">
        <f t="shared" si="23"/>
        <v>7.5113976421441631E-4</v>
      </c>
      <c r="Z99" s="159">
        <f t="shared" si="24"/>
        <v>3.5404236643193552E-4</v>
      </c>
      <c r="AA99" s="159">
        <f t="shared" si="25"/>
        <v>2.810747320100824E-4</v>
      </c>
      <c r="AB99" s="251">
        <f t="shared" si="20"/>
        <v>1.8035708710350504E-4</v>
      </c>
      <c r="AC99" s="159">
        <f t="shared" si="20"/>
        <v>7.0910659829844866E-5</v>
      </c>
      <c r="AP99" s="457" t="s">
        <v>135</v>
      </c>
      <c r="AQ99" s="459">
        <v>39.71</v>
      </c>
      <c r="AR99" s="437">
        <v>977.58</v>
      </c>
      <c r="AS99" t="str">
        <f t="shared" si="30"/>
        <v>pppp</v>
      </c>
    </row>
    <row r="100" spans="1:45" ht="13.5" thickBot="1">
      <c r="A100" s="66" t="s">
        <v>135</v>
      </c>
      <c r="B100" s="435" t="s">
        <v>135</v>
      </c>
      <c r="C100" s="432" t="s">
        <v>477</v>
      </c>
      <c r="D100" s="39" t="s">
        <v>129</v>
      </c>
      <c r="E100" s="81"/>
      <c r="F100" s="82">
        <v>2250</v>
      </c>
      <c r="G100" s="82">
        <v>1350</v>
      </c>
      <c r="H100" s="67">
        <v>1400</v>
      </c>
      <c r="I100" s="67">
        <v>1399</v>
      </c>
      <c r="J100" s="67">
        <v>1810</v>
      </c>
      <c r="K100" s="48">
        <v>3142</v>
      </c>
      <c r="L100" s="48">
        <v>3053</v>
      </c>
      <c r="M100" s="212">
        <v>2110</v>
      </c>
      <c r="N100" s="212">
        <v>1069.261</v>
      </c>
      <c r="O100" s="437">
        <v>35425.964</v>
      </c>
      <c r="P100" s="437">
        <v>34507.947999999997</v>
      </c>
      <c r="Q100" s="138">
        <f t="shared" si="26"/>
        <v>99.928571428571431</v>
      </c>
      <c r="R100" s="138">
        <f t="shared" si="27"/>
        <v>129.28571428571431</v>
      </c>
      <c r="S100" s="138">
        <f t="shared" si="28"/>
        <v>224.42857142857142</v>
      </c>
      <c r="T100" s="138">
        <f t="shared" si="29"/>
        <v>218.07142857142856</v>
      </c>
      <c r="U100" s="234">
        <f t="shared" si="18"/>
        <v>150.71428571428572</v>
      </c>
      <c r="V100" s="234">
        <f t="shared" si="19"/>
        <v>76.375785714285712</v>
      </c>
      <c r="W100" s="262">
        <f t="shared" si="21"/>
        <v>5.1426667592346681E-4</v>
      </c>
      <c r="X100" s="158">
        <f t="shared" si="22"/>
        <v>5.6313196367617697E-4</v>
      </c>
      <c r="Y100" s="158">
        <f t="shared" si="23"/>
        <v>8.0782113679625273E-4</v>
      </c>
      <c r="Z100" s="156">
        <f t="shared" si="24"/>
        <v>1.0021631669631904E-3</v>
      </c>
      <c r="AA100" s="156">
        <f t="shared" si="25"/>
        <v>1.065989014691654E-3</v>
      </c>
      <c r="AB100" s="251">
        <f t="shared" si="20"/>
        <v>7.0083508984971569E-4</v>
      </c>
      <c r="AC100" s="159">
        <f t="shared" si="20"/>
        <v>3.7109982546885349E-4</v>
      </c>
      <c r="AP100" s="457" t="s">
        <v>129</v>
      </c>
      <c r="AQ100" s="459">
        <v>100</v>
      </c>
      <c r="AR100" s="437">
        <v>34507.947999999997</v>
      </c>
      <c r="AS100" t="str">
        <f t="shared" si="30"/>
        <v>pppp</v>
      </c>
    </row>
    <row r="101" spans="1:45" ht="13.5" thickBot="1">
      <c r="A101" s="49" t="s">
        <v>136</v>
      </c>
      <c r="B101" s="435" t="s">
        <v>136</v>
      </c>
      <c r="C101" s="432" t="s">
        <v>478</v>
      </c>
      <c r="D101" s="39" t="s">
        <v>129</v>
      </c>
      <c r="E101" s="50"/>
      <c r="F101" s="50">
        <v>2960</v>
      </c>
      <c r="G101" s="50">
        <v>2500</v>
      </c>
      <c r="H101" s="54">
        <v>1674</v>
      </c>
      <c r="I101" s="54">
        <v>1519</v>
      </c>
      <c r="J101" s="54">
        <v>1304</v>
      </c>
      <c r="K101" s="54">
        <v>1567</v>
      </c>
      <c r="L101" s="54">
        <v>1361</v>
      </c>
      <c r="M101" s="219">
        <v>1197</v>
      </c>
      <c r="N101" s="275">
        <v>1366.32</v>
      </c>
      <c r="O101" s="437">
        <v>1667.82</v>
      </c>
      <c r="P101" s="437">
        <v>1291.78</v>
      </c>
      <c r="Q101" s="137">
        <f t="shared" si="26"/>
        <v>90.740740740740748</v>
      </c>
      <c r="R101" s="137">
        <f t="shared" si="27"/>
        <v>77.897252090800478</v>
      </c>
      <c r="S101" s="137">
        <f t="shared" si="28"/>
        <v>93.608124253285538</v>
      </c>
      <c r="T101" s="137">
        <f t="shared" si="29"/>
        <v>81.302270011947428</v>
      </c>
      <c r="U101" s="240">
        <f t="shared" si="18"/>
        <v>71.505376344086031</v>
      </c>
      <c r="V101" s="240">
        <f t="shared" si="19"/>
        <v>81.620071684587813</v>
      </c>
      <c r="W101" s="259">
        <f t="shared" si="21"/>
        <v>6.1491601106848821E-4</v>
      </c>
      <c r="X101" s="160">
        <f t="shared" si="22"/>
        <v>6.1143491981709283E-4</v>
      </c>
      <c r="Y101" s="160">
        <f t="shared" si="23"/>
        <v>5.8198826650956558E-4</v>
      </c>
      <c r="Z101" s="161">
        <f t="shared" si="24"/>
        <v>4.9980575513409271E-4</v>
      </c>
      <c r="AA101" s="161">
        <f t="shared" si="25"/>
        <v>4.7520833573381631E-4</v>
      </c>
      <c r="AB101" s="285">
        <f t="shared" si="20"/>
        <v>3.9758275002374868E-4</v>
      </c>
      <c r="AC101" s="161">
        <f t="shared" si="20"/>
        <v>4.7419770620513038E-4</v>
      </c>
      <c r="AP101" s="457" t="s">
        <v>136</v>
      </c>
      <c r="AQ101" s="459">
        <v>100</v>
      </c>
      <c r="AR101" s="437">
        <v>1291.78</v>
      </c>
      <c r="AS101" t="str">
        <f t="shared" si="30"/>
        <v>Шабла</v>
      </c>
    </row>
    <row r="102" spans="1:45" ht="13.5" thickBot="1">
      <c r="A102" s="27" t="s">
        <v>137</v>
      </c>
      <c r="B102" s="434" t="s">
        <v>137</v>
      </c>
      <c r="C102" s="431" t="s">
        <v>479</v>
      </c>
      <c r="D102" s="382"/>
      <c r="E102" s="28">
        <v>55292</v>
      </c>
      <c r="F102" s="30">
        <v>63316</v>
      </c>
      <c r="G102" s="30">
        <v>63726</v>
      </c>
      <c r="H102" s="33">
        <v>32100</v>
      </c>
      <c r="I102" s="33">
        <v>27800</v>
      </c>
      <c r="J102" s="33">
        <v>28163</v>
      </c>
      <c r="K102" s="33">
        <v>59589</v>
      </c>
      <c r="L102" s="33">
        <v>38807</v>
      </c>
      <c r="M102" s="218">
        <v>40823</v>
      </c>
      <c r="N102" s="218">
        <v>32347.492999999999</v>
      </c>
      <c r="O102" s="436">
        <v>38181.473000000005</v>
      </c>
      <c r="P102" s="436">
        <v>38733.364000000001</v>
      </c>
      <c r="Q102" s="135">
        <f t="shared" si="26"/>
        <v>86.604361370716504</v>
      </c>
      <c r="R102" s="135">
        <f t="shared" si="27"/>
        <v>87.73520249221184</v>
      </c>
      <c r="S102" s="135">
        <f t="shared" si="28"/>
        <v>185.63551401869159</v>
      </c>
      <c r="T102" s="135">
        <f t="shared" si="29"/>
        <v>120.89408099688474</v>
      </c>
      <c r="U102" s="238">
        <f t="shared" si="18"/>
        <v>127.17445482866043</v>
      </c>
      <c r="V102" s="238">
        <f t="shared" si="19"/>
        <v>100.77100623052959</v>
      </c>
      <c r="W102" s="256">
        <f t="shared" si="21"/>
        <v>1.1791400212245205E-2</v>
      </c>
      <c r="X102" s="153">
        <f t="shared" si="22"/>
        <v>1.1190184839312165E-2</v>
      </c>
      <c r="Y102" s="153">
        <f t="shared" si="23"/>
        <v>1.2569429102537496E-2</v>
      </c>
      <c r="Z102" s="154">
        <f t="shared" si="24"/>
        <v>1.9006333849831174E-2</v>
      </c>
      <c r="AA102" s="154">
        <f t="shared" si="25"/>
        <v>1.3549897049832629E-2</v>
      </c>
      <c r="AB102" s="249">
        <f t="shared" si="20"/>
        <v>1.3559332167267747E-2</v>
      </c>
      <c r="AC102" s="154">
        <f t="shared" si="20"/>
        <v>1.1226584535164905E-2</v>
      </c>
      <c r="AP102" s="455" t="s">
        <v>137</v>
      </c>
      <c r="AQ102" s="456">
        <v>99.03</v>
      </c>
      <c r="AR102" s="436">
        <v>38733.364000000001</v>
      </c>
      <c r="AS102" t="str">
        <f t="shared" si="30"/>
        <v>Кърджали</v>
      </c>
    </row>
    <row r="103" spans="1:45" ht="13.5" thickBot="1">
      <c r="A103" s="39" t="s">
        <v>138</v>
      </c>
      <c r="B103" s="435" t="s">
        <v>138</v>
      </c>
      <c r="C103" s="432" t="s">
        <v>480</v>
      </c>
      <c r="D103" s="39" t="s">
        <v>137</v>
      </c>
      <c r="E103" s="47"/>
      <c r="F103" s="47">
        <v>4500</v>
      </c>
      <c r="G103" s="47">
        <v>4700</v>
      </c>
      <c r="H103" s="48">
        <v>2360</v>
      </c>
      <c r="I103" s="48">
        <v>1950</v>
      </c>
      <c r="J103" s="48">
        <v>1973</v>
      </c>
      <c r="K103" s="48">
        <v>3059</v>
      </c>
      <c r="L103" s="48">
        <v>3063</v>
      </c>
      <c r="M103" s="212">
        <v>3941</v>
      </c>
      <c r="N103" s="212">
        <v>3035.1790000000001</v>
      </c>
      <c r="O103" s="437">
        <v>2041.675</v>
      </c>
      <c r="P103" s="437">
        <v>2447.982</v>
      </c>
      <c r="Q103" s="136">
        <f t="shared" si="26"/>
        <v>82.627118644067792</v>
      </c>
      <c r="R103" s="136">
        <f t="shared" si="27"/>
        <v>83.601694915254228</v>
      </c>
      <c r="S103" s="136">
        <f t="shared" si="28"/>
        <v>129.61864406779662</v>
      </c>
      <c r="T103" s="136">
        <f t="shared" si="29"/>
        <v>129.78813559322035</v>
      </c>
      <c r="U103" s="234">
        <f t="shared" si="18"/>
        <v>166.9915254237288</v>
      </c>
      <c r="V103" s="234">
        <f t="shared" si="19"/>
        <v>128.60927966101696</v>
      </c>
      <c r="W103" s="258">
        <f t="shared" si="21"/>
        <v>8.6690668227098696E-4</v>
      </c>
      <c r="X103" s="158">
        <f t="shared" si="22"/>
        <v>7.849230372898821E-4</v>
      </c>
      <c r="Y103" s="158">
        <f t="shared" si="23"/>
        <v>8.8056967010994843E-4</v>
      </c>
      <c r="Z103" s="159">
        <f t="shared" si="24"/>
        <v>9.7568972875251413E-4</v>
      </c>
      <c r="AA103" s="159">
        <f t="shared" si="25"/>
        <v>1.069480626269419E-3</v>
      </c>
      <c r="AB103" s="251">
        <f t="shared" si="20"/>
        <v>1.3090005161600614E-3</v>
      </c>
      <c r="AC103" s="159">
        <f t="shared" si="20"/>
        <v>1.0533951927235066E-3</v>
      </c>
      <c r="AP103" s="457" t="s">
        <v>138</v>
      </c>
      <c r="AQ103" s="459">
        <v>98.72</v>
      </c>
      <c r="AR103" s="437">
        <v>2447.982</v>
      </c>
      <c r="AS103" t="str">
        <f t="shared" si="30"/>
        <v>Ардино</v>
      </c>
    </row>
    <row r="104" spans="1:45" ht="13.5" thickBot="1">
      <c r="A104" s="39" t="s">
        <v>139</v>
      </c>
      <c r="B104" s="435" t="s">
        <v>139</v>
      </c>
      <c r="C104" s="432" t="s">
        <v>481</v>
      </c>
      <c r="D104" s="39" t="s">
        <v>137</v>
      </c>
      <c r="E104" s="47"/>
      <c r="F104" s="47">
        <v>1754</v>
      </c>
      <c r="G104" s="47">
        <v>1754</v>
      </c>
      <c r="H104" s="48">
        <v>657</v>
      </c>
      <c r="I104" s="48">
        <v>601</v>
      </c>
      <c r="J104" s="48">
        <v>614</v>
      </c>
      <c r="K104" s="48">
        <v>1345</v>
      </c>
      <c r="L104" s="48">
        <v>3313</v>
      </c>
      <c r="M104" s="212">
        <v>1383</v>
      </c>
      <c r="N104" s="212">
        <v>2796.2370000000001</v>
      </c>
      <c r="O104" s="437">
        <v>5010.8270000000002</v>
      </c>
      <c r="P104" s="437">
        <v>1400.797</v>
      </c>
      <c r="Q104" s="136">
        <f t="shared" si="26"/>
        <v>91.476407914764081</v>
      </c>
      <c r="R104" s="136">
        <f t="shared" si="27"/>
        <v>93.455098934550989</v>
      </c>
      <c r="S104" s="136">
        <f t="shared" si="28"/>
        <v>204.71841704718418</v>
      </c>
      <c r="T104" s="136">
        <f t="shared" si="29"/>
        <v>504.26179604261796</v>
      </c>
      <c r="U104" s="234">
        <f t="shared" si="18"/>
        <v>210.50228310502283</v>
      </c>
      <c r="V104" s="234">
        <f t="shared" si="19"/>
        <v>425.60684931506847</v>
      </c>
      <c r="W104" s="258">
        <f t="shared" si="21"/>
        <v>2.4133800434408408E-4</v>
      </c>
      <c r="X104" s="158">
        <f t="shared" si="22"/>
        <v>2.4191730533908675E-4</v>
      </c>
      <c r="Y104" s="158">
        <f t="shared" si="23"/>
        <v>2.7403435248226477E-4</v>
      </c>
      <c r="Z104" s="159">
        <f t="shared" si="24"/>
        <v>4.2899728184770563E-4</v>
      </c>
      <c r="AA104" s="159">
        <f t="shared" si="25"/>
        <v>1.1567709157135439E-3</v>
      </c>
      <c r="AB104" s="251">
        <f t="shared" si="20"/>
        <v>4.5936252571666199E-4</v>
      </c>
      <c r="AC104" s="159">
        <f t="shared" si="20"/>
        <v>9.7046751230013117E-4</v>
      </c>
      <c r="AP104" s="457" t="s">
        <v>139</v>
      </c>
      <c r="AQ104" s="459">
        <v>99.01</v>
      </c>
      <c r="AR104" s="437">
        <v>1400.797</v>
      </c>
      <c r="AS104" t="str">
        <f t="shared" si="30"/>
        <v>Джебел</v>
      </c>
    </row>
    <row r="105" spans="1:45" ht="13.5" thickBot="1">
      <c r="A105" s="39" t="s">
        <v>140</v>
      </c>
      <c r="B105" s="435" t="s">
        <v>140</v>
      </c>
      <c r="C105" s="432" t="s">
        <v>482</v>
      </c>
      <c r="D105" s="39" t="s">
        <v>137</v>
      </c>
      <c r="E105" s="47"/>
      <c r="F105" s="47">
        <v>4325</v>
      </c>
      <c r="G105" s="47">
        <v>4228</v>
      </c>
      <c r="H105" s="48">
        <v>4667</v>
      </c>
      <c r="I105" s="48">
        <v>4078</v>
      </c>
      <c r="J105" s="48">
        <v>4126</v>
      </c>
      <c r="K105" s="48">
        <v>2220</v>
      </c>
      <c r="L105" s="48">
        <v>3003</v>
      </c>
      <c r="M105" s="212">
        <v>4628</v>
      </c>
      <c r="N105" s="212">
        <v>3453.866</v>
      </c>
      <c r="O105" s="437">
        <v>3351.835</v>
      </c>
      <c r="P105" s="437">
        <v>3312.877</v>
      </c>
      <c r="Q105" s="136">
        <f t="shared" si="26"/>
        <v>87.379472894793224</v>
      </c>
      <c r="R105" s="136">
        <f t="shared" si="27"/>
        <v>88.407970859224335</v>
      </c>
      <c r="S105" s="136">
        <f t="shared" si="28"/>
        <v>47.568030854938932</v>
      </c>
      <c r="T105" s="136">
        <f t="shared" si="29"/>
        <v>64.345403899721447</v>
      </c>
      <c r="U105" s="234">
        <f t="shared" si="18"/>
        <v>99.164345403899716</v>
      </c>
      <c r="V105" s="234">
        <f t="shared" si="19"/>
        <v>74.006128133704735</v>
      </c>
      <c r="W105" s="258">
        <f t="shared" si="21"/>
        <v>1.7143446975248712E-3</v>
      </c>
      <c r="X105" s="158">
        <f t="shared" si="22"/>
        <v>1.6414954595221228E-3</v>
      </c>
      <c r="Y105" s="158">
        <f t="shared" si="23"/>
        <v>1.8414751438791928E-3</v>
      </c>
      <c r="Z105" s="159">
        <f t="shared" si="24"/>
        <v>7.0808473286387104E-4</v>
      </c>
      <c r="AA105" s="159">
        <f t="shared" si="25"/>
        <v>1.048530956802829E-3</v>
      </c>
      <c r="AB105" s="251">
        <f t="shared" si="20"/>
        <v>1.537187107025822E-3</v>
      </c>
      <c r="AC105" s="159">
        <f t="shared" si="20"/>
        <v>1.1987055263334278E-3</v>
      </c>
      <c r="AP105" s="457" t="s">
        <v>140</v>
      </c>
      <c r="AQ105" s="459">
        <v>99.79</v>
      </c>
      <c r="AR105" s="437">
        <v>3312.877</v>
      </c>
      <c r="AS105" t="str">
        <f t="shared" si="30"/>
        <v>Кирково</v>
      </c>
    </row>
    <row r="106" spans="1:45" ht="13.5" thickBot="1">
      <c r="A106" s="39" t="s">
        <v>141</v>
      </c>
      <c r="B106" s="435" t="s">
        <v>141</v>
      </c>
      <c r="C106" s="432" t="s">
        <v>483</v>
      </c>
      <c r="D106" s="39" t="s">
        <v>137</v>
      </c>
      <c r="E106" s="47"/>
      <c r="F106" s="47">
        <v>14323</v>
      </c>
      <c r="G106" s="47">
        <v>11376</v>
      </c>
      <c r="H106" s="48">
        <v>3917</v>
      </c>
      <c r="I106" s="48">
        <v>3412</v>
      </c>
      <c r="J106" s="48">
        <v>3430</v>
      </c>
      <c r="K106" s="48">
        <v>4772</v>
      </c>
      <c r="L106" s="48">
        <v>2700</v>
      </c>
      <c r="M106" s="212">
        <v>2610</v>
      </c>
      <c r="N106" s="212">
        <v>2477.7739999999999</v>
      </c>
      <c r="O106" s="437">
        <v>2666.9340000000002</v>
      </c>
      <c r="P106" s="437">
        <v>2860.221</v>
      </c>
      <c r="Q106" s="136">
        <f t="shared" si="26"/>
        <v>87.107480214449836</v>
      </c>
      <c r="R106" s="136">
        <f t="shared" si="27"/>
        <v>87.567015573142712</v>
      </c>
      <c r="S106" s="136">
        <f t="shared" si="28"/>
        <v>121.82792953791166</v>
      </c>
      <c r="T106" s="136">
        <f t="shared" si="29"/>
        <v>68.930303803931579</v>
      </c>
      <c r="U106" s="234">
        <f t="shared" si="18"/>
        <v>66.632627010467189</v>
      </c>
      <c r="V106" s="234">
        <f t="shared" si="19"/>
        <v>63.256931324993616</v>
      </c>
      <c r="W106" s="258">
        <f t="shared" si="21"/>
        <v>1.4388446925658711E-3</v>
      </c>
      <c r="X106" s="158">
        <f t="shared" si="22"/>
        <v>1.3734140529400398E-3</v>
      </c>
      <c r="Y106" s="158">
        <f t="shared" si="23"/>
        <v>1.5308433697299156E-3</v>
      </c>
      <c r="Z106" s="159">
        <f t="shared" si="24"/>
        <v>1.522063218570447E-3</v>
      </c>
      <c r="AA106" s="159">
        <f t="shared" si="25"/>
        <v>9.4273512599654956E-4</v>
      </c>
      <c r="AB106" s="251">
        <f t="shared" si="20"/>
        <v>8.6690975569088055E-4</v>
      </c>
      <c r="AC106" s="159">
        <f t="shared" si="20"/>
        <v>8.5994111723074445E-4</v>
      </c>
      <c r="AP106" s="457" t="s">
        <v>141</v>
      </c>
      <c r="AQ106" s="459">
        <v>99.71</v>
      </c>
      <c r="AR106" s="437">
        <v>2860.221</v>
      </c>
      <c r="AS106" t="str">
        <f t="shared" si="30"/>
        <v>Крумовград</v>
      </c>
    </row>
    <row r="107" spans="1:45" ht="13.5" thickBot="1">
      <c r="A107" s="39" t="s">
        <v>137</v>
      </c>
      <c r="B107" s="435" t="s">
        <v>137</v>
      </c>
      <c r="C107" s="432" t="s">
        <v>484</v>
      </c>
      <c r="D107" s="39" t="s">
        <v>137</v>
      </c>
      <c r="E107" s="47"/>
      <c r="F107" s="47">
        <v>19872</v>
      </c>
      <c r="G107" s="47">
        <v>20850</v>
      </c>
      <c r="H107" s="48">
        <v>15096</v>
      </c>
      <c r="I107" s="48">
        <v>13004</v>
      </c>
      <c r="J107" s="48">
        <v>13214</v>
      </c>
      <c r="K107" s="48">
        <v>40115</v>
      </c>
      <c r="L107" s="48">
        <v>21429</v>
      </c>
      <c r="M107" s="212">
        <v>24516</v>
      </c>
      <c r="N107" s="212">
        <v>17071.151000000002</v>
      </c>
      <c r="O107" s="437">
        <v>21649.906999999999</v>
      </c>
      <c r="P107" s="437">
        <v>24280.973000000002</v>
      </c>
      <c r="Q107" s="136">
        <f t="shared" si="26"/>
        <v>86.142024377318492</v>
      </c>
      <c r="R107" s="136">
        <f t="shared" si="27"/>
        <v>87.533121356650767</v>
      </c>
      <c r="S107" s="136">
        <f t="shared" si="28"/>
        <v>265.73264440911498</v>
      </c>
      <c r="T107" s="136">
        <f t="shared" si="29"/>
        <v>141.9515103338633</v>
      </c>
      <c r="U107" s="234">
        <f t="shared" si="18"/>
        <v>162.40063593004771</v>
      </c>
      <c r="V107" s="234">
        <f t="shared" si="19"/>
        <v>113.08393614202438</v>
      </c>
      <c r="W107" s="258">
        <f t="shared" si="21"/>
        <v>5.545264099814754E-3</v>
      </c>
      <c r="X107" s="158">
        <f t="shared" si="22"/>
        <v>5.2344303471372452E-3</v>
      </c>
      <c r="Y107" s="158">
        <f t="shared" si="23"/>
        <v>5.8975406086329745E-3</v>
      </c>
      <c r="Z107" s="159">
        <f t="shared" si="24"/>
        <v>1.27949635400154E-2</v>
      </c>
      <c r="AA107" s="159">
        <f t="shared" si="25"/>
        <v>7.4821744499926155E-3</v>
      </c>
      <c r="AB107" s="251">
        <f t="shared" si="20"/>
        <v>8.1429730155239948E-3</v>
      </c>
      <c r="AC107" s="159">
        <f t="shared" si="20"/>
        <v>5.9247472381882861E-3</v>
      </c>
      <c r="AP107" s="457" t="s">
        <v>137</v>
      </c>
      <c r="AQ107" s="459">
        <v>99.69</v>
      </c>
      <c r="AR107" s="437">
        <v>24280.973000000002</v>
      </c>
      <c r="AS107" t="str">
        <f t="shared" si="30"/>
        <v>Кърджали</v>
      </c>
    </row>
    <row r="108" spans="1:45" ht="13.5" thickBot="1">
      <c r="A108" s="39" t="s">
        <v>142</v>
      </c>
      <c r="B108" s="435" t="s">
        <v>142</v>
      </c>
      <c r="C108" s="432" t="s">
        <v>485</v>
      </c>
      <c r="D108" s="39" t="s">
        <v>137</v>
      </c>
      <c r="E108" s="47"/>
      <c r="F108" s="47">
        <v>16074</v>
      </c>
      <c r="G108" s="47">
        <v>18249</v>
      </c>
      <c r="H108" s="48">
        <v>3558</v>
      </c>
      <c r="I108" s="48">
        <v>3131</v>
      </c>
      <c r="J108" s="48">
        <v>3165</v>
      </c>
      <c r="K108" s="48">
        <v>7218</v>
      </c>
      <c r="L108" s="48">
        <v>4242</v>
      </c>
      <c r="M108" s="212">
        <v>2693</v>
      </c>
      <c r="N108" s="212">
        <v>2474.35</v>
      </c>
      <c r="O108" s="437">
        <v>2648.3719999999998</v>
      </c>
      <c r="P108" s="437">
        <v>3648.4870000000001</v>
      </c>
      <c r="Q108" s="136">
        <f t="shared" si="26"/>
        <v>87.998875772906132</v>
      </c>
      <c r="R108" s="136">
        <f t="shared" si="27"/>
        <v>88.954468802698145</v>
      </c>
      <c r="S108" s="136">
        <f t="shared" si="28"/>
        <v>202.86677908937608</v>
      </c>
      <c r="T108" s="136">
        <f t="shared" si="29"/>
        <v>119.22428330522766</v>
      </c>
      <c r="U108" s="234">
        <f t="shared" si="18"/>
        <v>75.688589094997198</v>
      </c>
      <c r="V108" s="234">
        <f t="shared" si="19"/>
        <v>69.543282743114105</v>
      </c>
      <c r="W108" s="258">
        <f t="shared" si="21"/>
        <v>1.3069720235254964E-3</v>
      </c>
      <c r="X108" s="158">
        <f t="shared" si="22"/>
        <v>1.2603046306433954E-3</v>
      </c>
      <c r="Y108" s="158">
        <f t="shared" si="23"/>
        <v>1.4125712143426188E-3</v>
      </c>
      <c r="Z108" s="159">
        <f t="shared" si="24"/>
        <v>2.3022322530682079E-3</v>
      </c>
      <c r="AA108" s="159">
        <f t="shared" si="25"/>
        <v>1.4811416312879124E-3</v>
      </c>
      <c r="AB108" s="251">
        <f t="shared" si="20"/>
        <v>8.9447815022051396E-4</v>
      </c>
      <c r="AC108" s="159">
        <f t="shared" si="20"/>
        <v>8.5875277705710546E-4</v>
      </c>
      <c r="AP108" s="457" t="s">
        <v>142</v>
      </c>
      <c r="AQ108" s="459">
        <v>100</v>
      </c>
      <c r="AR108" s="437">
        <v>3648.4870000000001</v>
      </c>
      <c r="AS108" t="str">
        <f t="shared" si="30"/>
        <v>Момчилград</v>
      </c>
    </row>
    <row r="109" spans="1:45" ht="13.5" thickBot="1">
      <c r="A109" s="49" t="s">
        <v>143</v>
      </c>
      <c r="B109" s="435" t="s">
        <v>143</v>
      </c>
      <c r="C109" s="432" t="s">
        <v>486</v>
      </c>
      <c r="D109" s="39" t="s">
        <v>137</v>
      </c>
      <c r="E109" s="50"/>
      <c r="F109" s="50">
        <v>2468</v>
      </c>
      <c r="G109" s="50">
        <v>2569</v>
      </c>
      <c r="H109" s="54">
        <v>1845</v>
      </c>
      <c r="I109" s="54">
        <v>1624</v>
      </c>
      <c r="J109" s="54">
        <v>1641</v>
      </c>
      <c r="K109" s="54">
        <v>860</v>
      </c>
      <c r="L109" s="54">
        <v>1057</v>
      </c>
      <c r="M109" s="219">
        <v>1052</v>
      </c>
      <c r="N109" s="275">
        <v>1038.9359999999999</v>
      </c>
      <c r="O109" s="437">
        <v>811.923</v>
      </c>
      <c r="P109" s="437">
        <v>782.02700000000004</v>
      </c>
      <c r="Q109" s="137">
        <f t="shared" si="26"/>
        <v>88.021680216802167</v>
      </c>
      <c r="R109" s="137">
        <f t="shared" si="27"/>
        <v>88.943089430894304</v>
      </c>
      <c r="S109" s="137">
        <f t="shared" si="28"/>
        <v>46.612466124661246</v>
      </c>
      <c r="T109" s="137">
        <f t="shared" si="29"/>
        <v>57.289972899729001</v>
      </c>
      <c r="U109" s="240">
        <f t="shared" si="18"/>
        <v>57.018970189701903</v>
      </c>
      <c r="V109" s="240">
        <f t="shared" si="19"/>
        <v>56.310894308943084</v>
      </c>
      <c r="W109" s="259">
        <f t="shared" si="21"/>
        <v>6.7773001219914022E-4</v>
      </c>
      <c r="X109" s="160">
        <f t="shared" si="22"/>
        <v>6.5370000644039412E-4</v>
      </c>
      <c r="Y109" s="160">
        <f t="shared" si="23"/>
        <v>7.3239474336058059E-4</v>
      </c>
      <c r="Z109" s="161">
        <f t="shared" si="24"/>
        <v>2.7430309471303114E-4</v>
      </c>
      <c r="AA109" s="161">
        <f t="shared" si="25"/>
        <v>3.6906334376976037E-4</v>
      </c>
      <c r="AB109" s="285">
        <f t="shared" si="20"/>
        <v>3.4942109692981084E-4</v>
      </c>
      <c r="AC109" s="161">
        <f t="shared" si="20"/>
        <v>3.6057517133170368E-4</v>
      </c>
      <c r="AP109" s="457" t="s">
        <v>143</v>
      </c>
      <c r="AQ109" s="459">
        <v>89.54</v>
      </c>
      <c r="AR109" s="437">
        <v>782.02700000000004</v>
      </c>
      <c r="AS109" t="str">
        <f t="shared" si="30"/>
        <v>Черноочене</v>
      </c>
    </row>
    <row r="110" spans="1:45" ht="13.5" thickBot="1">
      <c r="A110" s="27" t="s">
        <v>144</v>
      </c>
      <c r="B110" s="434" t="s">
        <v>144</v>
      </c>
      <c r="C110" s="431" t="s">
        <v>487</v>
      </c>
      <c r="D110" s="382"/>
      <c r="E110" s="28">
        <v>78693</v>
      </c>
      <c r="F110" s="30">
        <v>80149</v>
      </c>
      <c r="G110" s="30">
        <v>79482</v>
      </c>
      <c r="H110" s="33">
        <v>55230</v>
      </c>
      <c r="I110" s="33">
        <v>61368</v>
      </c>
      <c r="J110" s="33">
        <v>57688</v>
      </c>
      <c r="K110" s="33">
        <v>58083</v>
      </c>
      <c r="L110" s="33">
        <v>57818</v>
      </c>
      <c r="M110" s="218">
        <v>52488</v>
      </c>
      <c r="N110" s="218">
        <v>52166.752</v>
      </c>
      <c r="O110" s="436">
        <v>54662.751999999993</v>
      </c>
      <c r="P110" s="436">
        <v>34164.277999999998</v>
      </c>
      <c r="Q110" s="135">
        <f t="shared" si="26"/>
        <v>111.11352525801195</v>
      </c>
      <c r="R110" s="135">
        <f t="shared" si="27"/>
        <v>104.45047981169655</v>
      </c>
      <c r="S110" s="135">
        <f t="shared" si="28"/>
        <v>105.16567083107007</v>
      </c>
      <c r="T110" s="135">
        <f t="shared" si="29"/>
        <v>104.68585913452833</v>
      </c>
      <c r="U110" s="238">
        <f t="shared" si="18"/>
        <v>95.035306898424764</v>
      </c>
      <c r="V110" s="238">
        <f t="shared" si="19"/>
        <v>94.453652000724247</v>
      </c>
      <c r="W110" s="256">
        <f t="shared" si="21"/>
        <v>2.0287820365180766E-2</v>
      </c>
      <c r="X110" s="153">
        <f t="shared" si="22"/>
        <v>2.4702131770464351E-2</v>
      </c>
      <c r="Y110" s="153">
        <f t="shared" si="23"/>
        <v>2.5746732452763665E-2</v>
      </c>
      <c r="Z110" s="154">
        <f t="shared" si="24"/>
        <v>1.8525984476996497E-2</v>
      </c>
      <c r="AA110" s="154">
        <f t="shared" si="25"/>
        <v>2.0187799820321668E-2</v>
      </c>
      <c r="AB110" s="249">
        <f t="shared" si="20"/>
        <v>1.7433854121342122E-2</v>
      </c>
      <c r="AC110" s="154">
        <f t="shared" si="20"/>
        <v>1.8105095540262822E-2</v>
      </c>
      <c r="AK110" s="455" t="s">
        <v>144</v>
      </c>
      <c r="AL110" s="456">
        <v>98.95</v>
      </c>
      <c r="AM110" s="436">
        <v>54662.751999999993</v>
      </c>
      <c r="AP110" s="455" t="s">
        <v>144</v>
      </c>
      <c r="AQ110" s="456">
        <v>99.11</v>
      </c>
      <c r="AR110" s="436">
        <v>34164.277999999998</v>
      </c>
      <c r="AS110" t="str">
        <f t="shared" si="30"/>
        <v>Кюстендил</v>
      </c>
    </row>
    <row r="111" spans="1:45" ht="13.5" thickBot="1">
      <c r="A111" s="39" t="s">
        <v>145</v>
      </c>
      <c r="B111" s="435" t="s">
        <v>145</v>
      </c>
      <c r="C111" s="432" t="s">
        <v>488</v>
      </c>
      <c r="D111" s="39" t="s">
        <v>147</v>
      </c>
      <c r="E111" s="47"/>
      <c r="F111" s="47">
        <v>14000</v>
      </c>
      <c r="G111" s="47">
        <v>10000</v>
      </c>
      <c r="H111" s="48">
        <v>4000</v>
      </c>
      <c r="I111" s="48">
        <v>5312</v>
      </c>
      <c r="J111" s="48">
        <v>4328</v>
      </c>
      <c r="K111" s="48">
        <v>4268</v>
      </c>
      <c r="L111" s="48">
        <v>2654</v>
      </c>
      <c r="M111" s="212">
        <v>3037</v>
      </c>
      <c r="N111" s="212">
        <v>2052.8760000000002</v>
      </c>
      <c r="O111" s="437">
        <v>2218.6979999999999</v>
      </c>
      <c r="P111" s="437">
        <v>630.529</v>
      </c>
      <c r="Q111" s="136">
        <f t="shared" si="26"/>
        <v>132.80000000000001</v>
      </c>
      <c r="R111" s="136">
        <f t="shared" si="27"/>
        <v>108.2</v>
      </c>
      <c r="S111" s="136">
        <f t="shared" si="28"/>
        <v>106.69999999999999</v>
      </c>
      <c r="T111" s="136">
        <f t="shared" si="29"/>
        <v>66.349999999999994</v>
      </c>
      <c r="U111" s="234">
        <f t="shared" si="18"/>
        <v>75.924999999999997</v>
      </c>
      <c r="V111" s="234">
        <f t="shared" si="19"/>
        <v>51.321900000000007</v>
      </c>
      <c r="W111" s="258">
        <f t="shared" si="21"/>
        <v>1.4693333597813338E-3</v>
      </c>
      <c r="X111" s="158">
        <f t="shared" si="22"/>
        <v>2.1382108585045407E-3</v>
      </c>
      <c r="Y111" s="158">
        <f t="shared" si="23"/>
        <v>1.931629767985736E-3</v>
      </c>
      <c r="Z111" s="159">
        <f t="shared" si="24"/>
        <v>1.3613088467851358E-3</v>
      </c>
      <c r="AA111" s="159">
        <f t="shared" si="25"/>
        <v>9.2667371273883056E-4</v>
      </c>
      <c r="AB111" s="251">
        <f t="shared" si="20"/>
        <v>1.0087375203192354E-3</v>
      </c>
      <c r="AC111" s="159">
        <f t="shared" si="20"/>
        <v>7.1247518174626979E-4</v>
      </c>
      <c r="AK111" s="457" t="s">
        <v>145</v>
      </c>
      <c r="AL111" s="459">
        <v>100</v>
      </c>
      <c r="AM111" s="437">
        <v>2218.6979999999999</v>
      </c>
      <c r="AP111" s="457" t="s">
        <v>145</v>
      </c>
      <c r="AQ111" s="459">
        <v>100</v>
      </c>
      <c r="AR111" s="437">
        <v>630.529</v>
      </c>
      <c r="AS111" t="str">
        <f t="shared" si="30"/>
        <v>Бобов дол</v>
      </c>
    </row>
    <row r="112" spans="1:45" ht="13.5" thickBot="1">
      <c r="A112" s="39" t="s">
        <v>146</v>
      </c>
      <c r="B112" s="435" t="s">
        <v>146</v>
      </c>
      <c r="C112" s="432" t="s">
        <v>489</v>
      </c>
      <c r="D112" s="39" t="s">
        <v>2</v>
      </c>
      <c r="E112" s="47"/>
      <c r="F112" s="47">
        <v>312</v>
      </c>
      <c r="G112" s="47">
        <v>372</v>
      </c>
      <c r="H112" s="48">
        <v>371</v>
      </c>
      <c r="I112" s="48">
        <v>376</v>
      </c>
      <c r="J112" s="48">
        <v>399</v>
      </c>
      <c r="K112" s="48">
        <v>487</v>
      </c>
      <c r="L112" s="48">
        <v>518</v>
      </c>
      <c r="M112" s="212">
        <v>496</v>
      </c>
      <c r="N112" s="212">
        <v>545.12300000000005</v>
      </c>
      <c r="O112" s="437">
        <v>465.39299999999997</v>
      </c>
      <c r="P112" s="437">
        <v>212.48</v>
      </c>
      <c r="Q112" s="136">
        <f t="shared" si="26"/>
        <v>101.34770889487869</v>
      </c>
      <c r="R112" s="136">
        <f t="shared" si="27"/>
        <v>107.54716981132076</v>
      </c>
      <c r="S112" s="136">
        <f t="shared" si="28"/>
        <v>131.26684636118597</v>
      </c>
      <c r="T112" s="136">
        <f t="shared" si="29"/>
        <v>139.62264150943395</v>
      </c>
      <c r="U112" s="234">
        <f t="shared" si="18"/>
        <v>133.69272237196765</v>
      </c>
      <c r="V112" s="234">
        <f t="shared" si="19"/>
        <v>146.93342318059302</v>
      </c>
      <c r="W112" s="258">
        <f t="shared" si="21"/>
        <v>1.3628066911971871E-4</v>
      </c>
      <c r="X112" s="158">
        <f t="shared" si="22"/>
        <v>1.5134926257486959E-4</v>
      </c>
      <c r="Y112" s="158">
        <f t="shared" si="23"/>
        <v>1.7807769811143914E-4</v>
      </c>
      <c r="Z112" s="159">
        <f t="shared" si="24"/>
        <v>1.5533210130842576E-4</v>
      </c>
      <c r="AA112" s="159">
        <f t="shared" si="25"/>
        <v>1.8086547972822692E-4</v>
      </c>
      <c r="AB112" s="251">
        <f t="shared" si="20"/>
        <v>1.6474606851443554E-4</v>
      </c>
      <c r="AC112" s="159">
        <f t="shared" si="20"/>
        <v>1.8919146041897897E-4</v>
      </c>
      <c r="AK112" s="457" t="s">
        <v>146</v>
      </c>
      <c r="AL112" s="459">
        <v>99.42</v>
      </c>
      <c r="AM112" s="437">
        <v>465.39299999999997</v>
      </c>
      <c r="AP112" s="457" t="s">
        <v>146</v>
      </c>
      <c r="AQ112" s="459">
        <v>100</v>
      </c>
      <c r="AR112" s="437">
        <v>212.48</v>
      </c>
      <c r="AS112" t="str">
        <f t="shared" si="30"/>
        <v>Бобошево</v>
      </c>
    </row>
    <row r="113" spans="1:45" ht="13.5" thickBot="1">
      <c r="A113" s="39" t="s">
        <v>147</v>
      </c>
      <c r="B113" s="435" t="s">
        <v>147</v>
      </c>
      <c r="C113" s="432" t="s">
        <v>490</v>
      </c>
      <c r="D113" s="39" t="s">
        <v>147</v>
      </c>
      <c r="E113" s="47"/>
      <c r="F113" s="47">
        <v>18200</v>
      </c>
      <c r="G113" s="47">
        <v>17535</v>
      </c>
      <c r="H113" s="48">
        <v>16872</v>
      </c>
      <c r="I113" s="48">
        <v>15153</v>
      </c>
      <c r="J113" s="48">
        <v>14926</v>
      </c>
      <c r="K113" s="48">
        <v>20884</v>
      </c>
      <c r="L113" s="48">
        <v>24428</v>
      </c>
      <c r="M113" s="212">
        <v>23638</v>
      </c>
      <c r="N113" s="212">
        <v>20893.919999999998</v>
      </c>
      <c r="O113" s="437">
        <v>22988.006000000001</v>
      </c>
      <c r="P113" s="437">
        <v>8567.6389999999992</v>
      </c>
      <c r="Q113" s="136">
        <f t="shared" si="26"/>
        <v>89.811522048364154</v>
      </c>
      <c r="R113" s="136">
        <f t="shared" si="27"/>
        <v>88.466097676623988</v>
      </c>
      <c r="S113" s="136">
        <f t="shared" si="28"/>
        <v>123.77904220009484</v>
      </c>
      <c r="T113" s="136">
        <f t="shared" si="29"/>
        <v>144.78425794215269</v>
      </c>
      <c r="U113" s="234">
        <f t="shared" si="18"/>
        <v>140.10194404931246</v>
      </c>
      <c r="V113" s="234">
        <f t="shared" si="19"/>
        <v>123.83783783783781</v>
      </c>
      <c r="W113" s="258">
        <f t="shared" si="21"/>
        <v>6.1976481115576659E-3</v>
      </c>
      <c r="X113" s="158">
        <f t="shared" si="22"/>
        <v>6.0994557866941457E-3</v>
      </c>
      <c r="Y113" s="158">
        <f t="shared" si="23"/>
        <v>6.6616233634369439E-3</v>
      </c>
      <c r="Z113" s="159">
        <f t="shared" si="24"/>
        <v>6.6610998023103971E-3</v>
      </c>
      <c r="AA113" s="159">
        <f t="shared" si="25"/>
        <v>8.5293087621643379E-3</v>
      </c>
      <c r="AB113" s="251">
        <f t="shared" si="20"/>
        <v>7.8513459023069106E-3</v>
      </c>
      <c r="AC113" s="159">
        <f t="shared" si="20"/>
        <v>7.2514849651864116E-3</v>
      </c>
      <c r="AK113" s="457" t="s">
        <v>147</v>
      </c>
      <c r="AL113" s="459">
        <v>100</v>
      </c>
      <c r="AM113" s="437">
        <v>22988.006000000001</v>
      </c>
      <c r="AP113" s="457" t="s">
        <v>147</v>
      </c>
      <c r="AQ113" s="459">
        <v>100</v>
      </c>
      <c r="AR113" s="437">
        <v>8567.6389999999992</v>
      </c>
      <c r="AS113" t="str">
        <f t="shared" si="30"/>
        <v>Дупница</v>
      </c>
    </row>
    <row r="114" spans="1:45" ht="13.5" thickBot="1">
      <c r="A114" s="39" t="s">
        <v>148</v>
      </c>
      <c r="B114" s="435" t="s">
        <v>148</v>
      </c>
      <c r="C114" s="432" t="s">
        <v>491</v>
      </c>
      <c r="D114" s="39" t="s">
        <v>2</v>
      </c>
      <c r="E114" s="47"/>
      <c r="F114" s="47">
        <v>2000</v>
      </c>
      <c r="G114" s="47">
        <v>3403</v>
      </c>
      <c r="H114" s="48">
        <v>1873</v>
      </c>
      <c r="I114" s="48">
        <v>298</v>
      </c>
      <c r="J114" s="48">
        <v>1770</v>
      </c>
      <c r="K114" s="48">
        <v>1590</v>
      </c>
      <c r="L114" s="48">
        <v>1580</v>
      </c>
      <c r="M114" s="212">
        <v>1077</v>
      </c>
      <c r="N114" s="212">
        <v>1179.3330000000001</v>
      </c>
      <c r="O114" s="437">
        <v>1197</v>
      </c>
      <c r="P114" s="437">
        <v>443</v>
      </c>
      <c r="Q114" s="136">
        <f t="shared" si="26"/>
        <v>15.91030432461292</v>
      </c>
      <c r="R114" s="136">
        <f t="shared" si="27"/>
        <v>94.500800854244531</v>
      </c>
      <c r="S114" s="136">
        <f t="shared" si="28"/>
        <v>84.890549919914577</v>
      </c>
      <c r="T114" s="136">
        <f t="shared" si="29"/>
        <v>84.356647090229572</v>
      </c>
      <c r="U114" s="234">
        <f t="shared" si="18"/>
        <v>57.501334757074204</v>
      </c>
      <c r="V114" s="234">
        <f t="shared" si="19"/>
        <v>62.964922584089699</v>
      </c>
      <c r="W114" s="258">
        <f t="shared" si="21"/>
        <v>6.8801534571760953E-4</v>
      </c>
      <c r="X114" s="158">
        <f t="shared" si="22"/>
        <v>1.199523410832743E-4</v>
      </c>
      <c r="Y114" s="158">
        <f t="shared" si="23"/>
        <v>7.8996873598307597E-4</v>
      </c>
      <c r="Z114" s="159">
        <f t="shared" si="24"/>
        <v>5.0714176813223199E-4</v>
      </c>
      <c r="AA114" s="159">
        <f t="shared" si="25"/>
        <v>5.5167462928686973E-4</v>
      </c>
      <c r="AB114" s="251">
        <f t="shared" si="20"/>
        <v>3.5772483022186914E-4</v>
      </c>
      <c r="AC114" s="159">
        <f t="shared" si="20"/>
        <v>4.0930163025646636E-4</v>
      </c>
      <c r="AK114" s="457" t="s">
        <v>148</v>
      </c>
      <c r="AL114" s="459">
        <v>100</v>
      </c>
      <c r="AM114" s="437">
        <v>1197</v>
      </c>
      <c r="AP114" s="457" t="s">
        <v>148</v>
      </c>
      <c r="AQ114" s="459">
        <v>100</v>
      </c>
      <c r="AR114" s="437">
        <v>443</v>
      </c>
      <c r="AS114" t="str">
        <f t="shared" si="30"/>
        <v>Кочериново</v>
      </c>
    </row>
    <row r="115" spans="1:45" ht="13.5" thickBot="1">
      <c r="A115" s="39" t="s">
        <v>144</v>
      </c>
      <c r="B115" s="435" t="s">
        <v>144</v>
      </c>
      <c r="C115" s="432" t="s">
        <v>492</v>
      </c>
      <c r="D115" s="39" t="s">
        <v>147</v>
      </c>
      <c r="E115" s="47"/>
      <c r="F115" s="47">
        <v>26500</v>
      </c>
      <c r="G115" s="47">
        <v>26700</v>
      </c>
      <c r="H115" s="48">
        <v>24983</v>
      </c>
      <c r="I115" s="48">
        <v>32312</v>
      </c>
      <c r="J115" s="48">
        <v>31000</v>
      </c>
      <c r="K115" s="48">
        <v>27061</v>
      </c>
      <c r="L115" s="48">
        <v>23687</v>
      </c>
      <c r="M115" s="212">
        <v>19791</v>
      </c>
      <c r="N115" s="212">
        <v>22921.32</v>
      </c>
      <c r="O115" s="437">
        <v>24996.632999999998</v>
      </c>
      <c r="P115" s="437">
        <v>22580.93</v>
      </c>
      <c r="Q115" s="136">
        <f t="shared" si="26"/>
        <v>129.33594844494257</v>
      </c>
      <c r="R115" s="136">
        <f t="shared" si="27"/>
        <v>124.0843773766161</v>
      </c>
      <c r="S115" s="136">
        <f t="shared" si="28"/>
        <v>108.31765600608414</v>
      </c>
      <c r="T115" s="136">
        <f t="shared" si="29"/>
        <v>94.812472481287273</v>
      </c>
      <c r="U115" s="234">
        <f t="shared" si="18"/>
        <v>79.217868150342227</v>
      </c>
      <c r="V115" s="234">
        <f t="shared" si="19"/>
        <v>91.747668414521883</v>
      </c>
      <c r="W115" s="258">
        <f t="shared" si="21"/>
        <v>9.1770888318542659E-3</v>
      </c>
      <c r="X115" s="158">
        <f t="shared" si="22"/>
        <v>1.3006375990210602E-2</v>
      </c>
      <c r="Y115" s="158">
        <f t="shared" si="23"/>
        <v>1.3835610630212065E-2</v>
      </c>
      <c r="Z115" s="159">
        <f t="shared" si="24"/>
        <v>8.6312977279410872E-3</v>
      </c>
      <c r="AA115" s="159">
        <f t="shared" si="25"/>
        <v>8.2705803442519512E-3</v>
      </c>
      <c r="AB115" s="251">
        <f t="shared" si="20"/>
        <v>6.5735674233249877E-3</v>
      </c>
      <c r="AC115" s="159">
        <f t="shared" si="20"/>
        <v>7.9551183962715752E-3</v>
      </c>
      <c r="AK115" s="457" t="s">
        <v>144</v>
      </c>
      <c r="AL115" s="459">
        <v>98.53</v>
      </c>
      <c r="AM115" s="437">
        <v>24996.632999999998</v>
      </c>
      <c r="AP115" s="457" t="s">
        <v>144</v>
      </c>
      <c r="AQ115" s="459">
        <v>98.84</v>
      </c>
      <c r="AR115" s="437">
        <v>22580.93</v>
      </c>
      <c r="AS115" t="str">
        <f t="shared" si="30"/>
        <v>Кюстендил</v>
      </c>
    </row>
    <row r="116" spans="1:45" ht="13.5" thickBot="1">
      <c r="A116" s="39" t="s">
        <v>149</v>
      </c>
      <c r="B116" s="435" t="s">
        <v>149</v>
      </c>
      <c r="C116" s="432" t="s">
        <v>493</v>
      </c>
      <c r="D116" s="39" t="s">
        <v>147</v>
      </c>
      <c r="E116" s="47"/>
      <c r="F116" s="47">
        <v>462</v>
      </c>
      <c r="G116" s="47">
        <v>726</v>
      </c>
      <c r="H116" s="48">
        <v>733</v>
      </c>
      <c r="I116" s="48">
        <v>1703</v>
      </c>
      <c r="J116" s="48">
        <v>685</v>
      </c>
      <c r="K116" s="48">
        <v>339</v>
      </c>
      <c r="L116" s="48">
        <v>1716</v>
      </c>
      <c r="M116" s="212">
        <v>1368</v>
      </c>
      <c r="N116" s="212">
        <v>1805.702</v>
      </c>
      <c r="O116" s="437">
        <v>370.56400000000002</v>
      </c>
      <c r="P116" s="437">
        <v>333.15499999999997</v>
      </c>
      <c r="Q116" s="136">
        <f t="shared" si="26"/>
        <v>232.33287858117328</v>
      </c>
      <c r="R116" s="136">
        <f t="shared" si="27"/>
        <v>93.45156889495226</v>
      </c>
      <c r="S116" s="136">
        <f t="shared" si="28"/>
        <v>46.248294679399727</v>
      </c>
      <c r="T116" s="136">
        <f t="shared" si="29"/>
        <v>234.106412005457</v>
      </c>
      <c r="U116" s="234">
        <f t="shared" si="18"/>
        <v>186.63028649386084</v>
      </c>
      <c r="V116" s="234">
        <f t="shared" si="19"/>
        <v>246.34406548431107</v>
      </c>
      <c r="W116" s="258">
        <f t="shared" si="21"/>
        <v>2.6925533817992941E-4</v>
      </c>
      <c r="X116" s="158">
        <f t="shared" si="22"/>
        <v>6.8549945256649709E-4</v>
      </c>
      <c r="Y116" s="158">
        <f t="shared" si="23"/>
        <v>3.0572236392565369E-4</v>
      </c>
      <c r="Z116" s="159">
        <f t="shared" si="24"/>
        <v>1.0812645245083435E-4</v>
      </c>
      <c r="AA116" s="159">
        <f t="shared" si="25"/>
        <v>5.9916054674447375E-4</v>
      </c>
      <c r="AB116" s="251">
        <f t="shared" si="20"/>
        <v>4.5438028574142704E-4</v>
      </c>
      <c r="AC116" s="159">
        <f t="shared" si="20"/>
        <v>6.2669048721384181E-4</v>
      </c>
      <c r="AK116" s="457" t="s">
        <v>149</v>
      </c>
      <c r="AL116" s="459">
        <v>88.51</v>
      </c>
      <c r="AM116" s="437">
        <v>370.56400000000002</v>
      </c>
      <c r="AP116" s="457" t="s">
        <v>149</v>
      </c>
      <c r="AQ116" s="459">
        <v>88.95</v>
      </c>
      <c r="AR116" s="437">
        <v>333.15499999999997</v>
      </c>
      <c r="AS116" t="str">
        <f t="shared" si="30"/>
        <v>Невестино</v>
      </c>
    </row>
    <row r="117" spans="1:45" ht="13.5" thickBot="1">
      <c r="A117" s="39" t="s">
        <v>150</v>
      </c>
      <c r="B117" s="435" t="s">
        <v>150</v>
      </c>
      <c r="C117" s="432" t="s">
        <v>494</v>
      </c>
      <c r="D117" s="39" t="s">
        <v>2</v>
      </c>
      <c r="E117" s="47"/>
      <c r="F117" s="47"/>
      <c r="G117" s="47">
        <v>2247</v>
      </c>
      <c r="H117" s="48">
        <v>2200</v>
      </c>
      <c r="I117" s="48">
        <v>2504</v>
      </c>
      <c r="J117" s="48">
        <v>1941</v>
      </c>
      <c r="K117" s="48">
        <v>1303</v>
      </c>
      <c r="L117" s="48">
        <v>1126</v>
      </c>
      <c r="M117" s="212">
        <v>737</v>
      </c>
      <c r="N117" s="212">
        <v>686.3</v>
      </c>
      <c r="O117" s="437">
        <v>593.55999999999995</v>
      </c>
      <c r="P117" s="437">
        <v>173.5</v>
      </c>
      <c r="Q117" s="136">
        <f t="shared" si="26"/>
        <v>113.81818181818181</v>
      </c>
      <c r="R117" s="136">
        <f t="shared" si="27"/>
        <v>88.227272727272734</v>
      </c>
      <c r="S117" s="136">
        <f t="shared" si="28"/>
        <v>59.227272727272727</v>
      </c>
      <c r="T117" s="136">
        <f t="shared" si="29"/>
        <v>51.181818181818187</v>
      </c>
      <c r="U117" s="234">
        <f t="shared" si="18"/>
        <v>33.5</v>
      </c>
      <c r="V117" s="234">
        <f t="shared" si="19"/>
        <v>31.195454545454542</v>
      </c>
      <c r="W117" s="258">
        <f t="shared" si="21"/>
        <v>8.0813334787973364E-4</v>
      </c>
      <c r="X117" s="158">
        <f t="shared" si="22"/>
        <v>1.0079216848071103E-3</v>
      </c>
      <c r="Y117" s="158">
        <f t="shared" si="23"/>
        <v>8.6628774945940695E-4</v>
      </c>
      <c r="Z117" s="159">
        <f t="shared" si="24"/>
        <v>4.1560108419892971E-4</v>
      </c>
      <c r="AA117" s="159">
        <f t="shared" si="25"/>
        <v>3.9315546365633881E-4</v>
      </c>
      <c r="AB117" s="251">
        <f t="shared" si="20"/>
        <v>2.44794057449877E-4</v>
      </c>
      <c r="AC117" s="159">
        <f t="shared" si="20"/>
        <v>2.3818862767768968E-4</v>
      </c>
      <c r="AK117" s="457" t="s">
        <v>150</v>
      </c>
      <c r="AL117" s="459">
        <v>100</v>
      </c>
      <c r="AM117" s="437">
        <v>593.55999999999995</v>
      </c>
      <c r="AP117" s="457" t="s">
        <v>150</v>
      </c>
      <c r="AQ117" s="459">
        <v>100</v>
      </c>
      <c r="AR117" s="437">
        <v>173.5</v>
      </c>
      <c r="AS117" t="str">
        <f t="shared" si="30"/>
        <v>Рила</v>
      </c>
    </row>
    <row r="118" spans="1:45" ht="13.5" thickBot="1">
      <c r="A118" s="39" t="s">
        <v>151</v>
      </c>
      <c r="B118" s="435" t="s">
        <v>151</v>
      </c>
      <c r="C118" s="432" t="s">
        <v>495</v>
      </c>
      <c r="D118" s="39" t="s">
        <v>147</v>
      </c>
      <c r="E118" s="47"/>
      <c r="F118" s="47">
        <v>16520</v>
      </c>
      <c r="G118" s="47">
        <v>18499</v>
      </c>
      <c r="H118" s="48">
        <v>4198</v>
      </c>
      <c r="I118" s="48">
        <v>3710</v>
      </c>
      <c r="J118" s="48">
        <v>2639</v>
      </c>
      <c r="K118" s="48">
        <v>2072</v>
      </c>
      <c r="L118" s="48">
        <v>1975</v>
      </c>
      <c r="M118" s="212">
        <v>1915</v>
      </c>
      <c r="N118" s="212">
        <v>1942.981</v>
      </c>
      <c r="O118" s="437">
        <v>1688</v>
      </c>
      <c r="P118" s="437">
        <v>1156.5899999999999</v>
      </c>
      <c r="Q118" s="136">
        <f t="shared" si="26"/>
        <v>88.375416865173889</v>
      </c>
      <c r="R118" s="136">
        <f t="shared" si="27"/>
        <v>62.86326822296332</v>
      </c>
      <c r="S118" s="136">
        <f t="shared" si="28"/>
        <v>49.356836588851834</v>
      </c>
      <c r="T118" s="136">
        <f t="shared" si="29"/>
        <v>47.046212482134351</v>
      </c>
      <c r="U118" s="234">
        <f t="shared" si="18"/>
        <v>45.616960457360648</v>
      </c>
      <c r="V118" s="234">
        <f t="shared" si="19"/>
        <v>46.283492139113861</v>
      </c>
      <c r="W118" s="258">
        <f t="shared" si="21"/>
        <v>1.5420653610905099E-3</v>
      </c>
      <c r="X118" s="158">
        <f t="shared" si="22"/>
        <v>1.4933663940233143E-3</v>
      </c>
      <c r="Y118" s="158">
        <f t="shared" si="23"/>
        <v>1.1778121436493432E-3</v>
      </c>
      <c r="Z118" s="159">
        <f t="shared" si="24"/>
        <v>6.6087908400627965E-4</v>
      </c>
      <c r="AA118" s="159">
        <f t="shared" si="25"/>
        <v>6.8959328660858719E-4</v>
      </c>
      <c r="AB118" s="251">
        <f t="shared" si="20"/>
        <v>6.3606597017166143E-4</v>
      </c>
      <c r="AC118" s="159">
        <f t="shared" si="20"/>
        <v>6.7433480692674522E-4</v>
      </c>
      <c r="AK118" s="457" t="s">
        <v>151</v>
      </c>
      <c r="AL118" s="459">
        <v>100</v>
      </c>
      <c r="AM118" s="437">
        <v>1688</v>
      </c>
      <c r="AP118" s="457" t="s">
        <v>151</v>
      </c>
      <c r="AQ118" s="459">
        <v>100</v>
      </c>
      <c r="AR118" s="437">
        <v>1156.5899999999999</v>
      </c>
      <c r="AS118" t="str">
        <f t="shared" si="30"/>
        <v>Сапарева баня</v>
      </c>
    </row>
    <row r="119" spans="1:45" ht="13.5" thickBot="1">
      <c r="A119" s="83" t="s">
        <v>152</v>
      </c>
      <c r="B119" s="435" t="s">
        <v>152</v>
      </c>
      <c r="C119" s="432" t="s">
        <v>496</v>
      </c>
      <c r="D119" s="39" t="s">
        <v>147</v>
      </c>
      <c r="E119" s="84"/>
      <c r="F119" s="84"/>
      <c r="G119" s="84"/>
      <c r="H119" s="84"/>
      <c r="I119" s="84"/>
      <c r="J119" s="88"/>
      <c r="K119" s="54">
        <v>79</v>
      </c>
      <c r="L119" s="54">
        <v>134</v>
      </c>
      <c r="M119" s="219">
        <v>429</v>
      </c>
      <c r="N119" s="275">
        <v>139.197</v>
      </c>
      <c r="O119" s="437">
        <v>144.898</v>
      </c>
      <c r="P119" s="437">
        <v>66.456000000000003</v>
      </c>
      <c r="Q119" s="139" t="str">
        <f t="shared" si="26"/>
        <v>-</v>
      </c>
      <c r="R119" s="139" t="str">
        <f t="shared" si="27"/>
        <v>-</v>
      </c>
      <c r="S119" s="139" t="str">
        <f t="shared" si="28"/>
        <v>-</v>
      </c>
      <c r="T119" s="139" t="e">
        <f t="shared" si="29"/>
        <v>#DIV/0!</v>
      </c>
      <c r="U119" s="240" t="str">
        <f t="shared" si="18"/>
        <v>-</v>
      </c>
      <c r="V119" s="240" t="str">
        <f t="shared" si="19"/>
        <v>-</v>
      </c>
      <c r="W119" s="263">
        <f t="shared" si="21"/>
        <v>0</v>
      </c>
      <c r="X119" s="169">
        <f t="shared" si="22"/>
        <v>0</v>
      </c>
      <c r="Y119" s="169">
        <f t="shared" si="23"/>
        <v>0</v>
      </c>
      <c r="Z119" s="169">
        <f t="shared" si="24"/>
        <v>2.5197609863173789E-5</v>
      </c>
      <c r="AA119" s="169">
        <f t="shared" si="25"/>
        <v>4.6787595142050982E-5</v>
      </c>
      <c r="AB119" s="285">
        <f t="shared" si="20"/>
        <v>1.4249206329171944E-4</v>
      </c>
      <c r="AC119" s="161">
        <f t="shared" si="20"/>
        <v>4.830998456484245E-5</v>
      </c>
      <c r="AK119" s="457" t="s">
        <v>152</v>
      </c>
      <c r="AL119" s="459">
        <v>71.66</v>
      </c>
      <c r="AM119" s="437">
        <v>144.898</v>
      </c>
      <c r="AP119" s="457" t="s">
        <v>152</v>
      </c>
      <c r="AQ119" s="459">
        <v>72.2</v>
      </c>
      <c r="AR119" s="437">
        <v>66.456000000000003</v>
      </c>
      <c r="AS119" t="str">
        <f>IF(AP119=A119,AP119,"pppp")</f>
        <v>Трекляно</v>
      </c>
    </row>
    <row r="120" spans="1:45" ht="13.5" thickBot="1">
      <c r="A120" s="27" t="s">
        <v>153</v>
      </c>
      <c r="B120" s="434" t="s">
        <v>153</v>
      </c>
      <c r="C120" s="431" t="s">
        <v>497</v>
      </c>
      <c r="D120" s="382"/>
      <c r="E120" s="28">
        <v>62009</v>
      </c>
      <c r="F120" s="30">
        <v>63717</v>
      </c>
      <c r="G120" s="30">
        <v>69258</v>
      </c>
      <c r="H120" s="33">
        <v>73140</v>
      </c>
      <c r="I120" s="33">
        <v>108792</v>
      </c>
      <c r="J120" s="33">
        <v>64168</v>
      </c>
      <c r="K120" s="33">
        <v>58189</v>
      </c>
      <c r="L120" s="33">
        <v>54716</v>
      </c>
      <c r="M120" s="218">
        <v>49987</v>
      </c>
      <c r="N120" s="218">
        <v>42186.036</v>
      </c>
      <c r="O120" s="436">
        <v>45335.119999999995</v>
      </c>
      <c r="P120" s="436">
        <v>41497.784</v>
      </c>
      <c r="Q120" s="135">
        <f t="shared" si="26"/>
        <v>148.74487284659557</v>
      </c>
      <c r="R120" s="135">
        <f t="shared" si="27"/>
        <v>87.733114574788075</v>
      </c>
      <c r="S120" s="135">
        <f t="shared" si="28"/>
        <v>79.558381186765104</v>
      </c>
      <c r="T120" s="135">
        <f t="shared" si="29"/>
        <v>74.809953513809134</v>
      </c>
      <c r="U120" s="238">
        <f t="shared" si="18"/>
        <v>68.344271260596116</v>
      </c>
      <c r="V120" s="238">
        <f t="shared" si="19"/>
        <v>57.678474159146845</v>
      </c>
      <c r="W120" s="256">
        <f t="shared" si="21"/>
        <v>2.686676048360169E-2</v>
      </c>
      <c r="X120" s="153">
        <f t="shared" si="22"/>
        <v>4.3791460037354284E-2</v>
      </c>
      <c r="Y120" s="153">
        <f t="shared" si="23"/>
        <v>2.8638821384498313E-2</v>
      </c>
      <c r="Z120" s="154">
        <f t="shared" si="24"/>
        <v>1.8559793928205313E-2</v>
      </c>
      <c r="AA120" s="154">
        <f t="shared" si="25"/>
        <v>1.9104701908898965E-2</v>
      </c>
      <c r="AB120" s="249">
        <f t="shared" si="20"/>
        <v>1.6603148642804617E-2</v>
      </c>
      <c r="AC120" s="154">
        <f t="shared" si="20"/>
        <v>1.4641168617225142E-2</v>
      </c>
      <c r="AP120" s="455" t="s">
        <v>153</v>
      </c>
      <c r="AQ120" s="456">
        <v>100</v>
      </c>
      <c r="AR120" s="436">
        <v>41497.784</v>
      </c>
      <c r="AS120" t="str">
        <f>IF(AP120=A120,AP120,"pppp")</f>
        <v>Ловеч</v>
      </c>
    </row>
    <row r="121" spans="1:45" ht="13.5" thickBot="1">
      <c r="A121" s="39" t="s">
        <v>154</v>
      </c>
      <c r="B121" s="435" t="s">
        <v>154</v>
      </c>
      <c r="C121" s="432" t="s">
        <v>498</v>
      </c>
      <c r="D121" s="39" t="s">
        <v>158</v>
      </c>
      <c r="E121" s="47"/>
      <c r="F121" s="47">
        <v>1638</v>
      </c>
      <c r="G121" s="47">
        <v>1695</v>
      </c>
      <c r="H121" s="48">
        <v>1660</v>
      </c>
      <c r="I121" s="48">
        <v>1409</v>
      </c>
      <c r="J121" s="48">
        <v>1192</v>
      </c>
      <c r="K121" s="48">
        <v>1078</v>
      </c>
      <c r="L121" s="48">
        <v>1172</v>
      </c>
      <c r="M121" s="212">
        <v>1236</v>
      </c>
      <c r="N121" s="212">
        <v>1224.28</v>
      </c>
      <c r="O121" s="437">
        <v>1272.3989999999999</v>
      </c>
      <c r="P121" s="437">
        <v>1272</v>
      </c>
      <c r="Q121" s="136">
        <f t="shared" si="26"/>
        <v>84.879518072289159</v>
      </c>
      <c r="R121" s="136">
        <f t="shared" si="27"/>
        <v>71.807228915662648</v>
      </c>
      <c r="S121" s="136">
        <f t="shared" si="28"/>
        <v>64.939759036144579</v>
      </c>
      <c r="T121" s="136">
        <f t="shared" si="29"/>
        <v>70.602409638554221</v>
      </c>
      <c r="U121" s="234">
        <f t="shared" si="18"/>
        <v>74.4578313253012</v>
      </c>
      <c r="V121" s="234">
        <f t="shared" si="19"/>
        <v>73.751807228915652</v>
      </c>
      <c r="W121" s="258">
        <f t="shared" si="21"/>
        <v>6.097733443092535E-4</v>
      </c>
      <c r="X121" s="158">
        <f t="shared" si="22"/>
        <v>5.6715721002125331E-4</v>
      </c>
      <c r="Y121" s="158">
        <f t="shared" si="23"/>
        <v>5.3200154423267037E-4</v>
      </c>
      <c r="Z121" s="159">
        <f t="shared" si="24"/>
        <v>3.4383573965191574E-4</v>
      </c>
      <c r="AA121" s="159">
        <f t="shared" si="25"/>
        <v>4.0921687691405781E-4</v>
      </c>
      <c r="AB121" s="251">
        <f t="shared" si="20"/>
        <v>4.1053657395935956E-4</v>
      </c>
      <c r="AC121" s="159">
        <f t="shared" si="20"/>
        <v>4.2490102446924368E-4</v>
      </c>
      <c r="AP121" s="457" t="s">
        <v>154</v>
      </c>
      <c r="AQ121" s="459">
        <v>100</v>
      </c>
      <c r="AR121" s="437">
        <v>1272</v>
      </c>
      <c r="AS121" t="str">
        <f>IF(AP121=A121,AP121,"pppp")</f>
        <v>Априлци</v>
      </c>
    </row>
    <row r="122" spans="1:45" ht="13.5" thickBot="1">
      <c r="A122" s="39" t="s">
        <v>155</v>
      </c>
      <c r="B122" s="435" t="s">
        <v>155</v>
      </c>
      <c r="C122" s="432" t="s">
        <v>499</v>
      </c>
      <c r="D122" s="39" t="s">
        <v>153</v>
      </c>
      <c r="E122" s="47"/>
      <c r="F122" s="47">
        <v>1726</v>
      </c>
      <c r="G122" s="47">
        <v>2095</v>
      </c>
      <c r="H122" s="48">
        <v>2235</v>
      </c>
      <c r="I122" s="48">
        <v>5007</v>
      </c>
      <c r="J122" s="48">
        <v>2244</v>
      </c>
      <c r="K122" s="48">
        <v>721</v>
      </c>
      <c r="L122" s="48">
        <v>537</v>
      </c>
      <c r="M122" s="212">
        <v>1026</v>
      </c>
      <c r="N122" s="212">
        <v>1044.6020000000001</v>
      </c>
      <c r="O122" s="437">
        <v>1285.5030000000002</v>
      </c>
      <c r="P122" s="437">
        <v>1192.336</v>
      </c>
      <c r="Q122" s="136">
        <f t="shared" si="26"/>
        <v>224.02684563758388</v>
      </c>
      <c r="R122" s="136">
        <f t="shared" si="27"/>
        <v>100.40268456375838</v>
      </c>
      <c r="S122" s="136">
        <f t="shared" si="28"/>
        <v>32.259507829977629</v>
      </c>
      <c r="T122" s="136">
        <f t="shared" si="29"/>
        <v>24.026845637583893</v>
      </c>
      <c r="U122" s="234">
        <f t="shared" si="18"/>
        <v>45.90604026845638</v>
      </c>
      <c r="V122" s="234">
        <f t="shared" si="19"/>
        <v>46.738344519015662</v>
      </c>
      <c r="W122" s="258">
        <f t="shared" si="21"/>
        <v>8.2099001477782031E-4</v>
      </c>
      <c r="X122" s="158">
        <f t="shared" si="22"/>
        <v>2.0154408449797128E-3</v>
      </c>
      <c r="Y122" s="158">
        <f t="shared" si="23"/>
        <v>1.0015196856192217E-3</v>
      </c>
      <c r="Z122" s="159">
        <f t="shared" si="24"/>
        <v>2.2996805963732027E-4</v>
      </c>
      <c r="AA122" s="159">
        <f t="shared" si="25"/>
        <v>1.8749954172598041E-4</v>
      </c>
      <c r="AB122" s="251">
        <f t="shared" si="20"/>
        <v>3.4078521430607031E-4</v>
      </c>
      <c r="AC122" s="159">
        <f t="shared" si="20"/>
        <v>3.6254162443446022E-4</v>
      </c>
      <c r="AP122" s="457" t="s">
        <v>155</v>
      </c>
      <c r="AQ122" s="459">
        <v>100</v>
      </c>
      <c r="AR122" s="437">
        <v>1192.336</v>
      </c>
      <c r="AS122" t="str">
        <f>IF(AP122=A122,AP122,"pppp")</f>
        <v>Летница</v>
      </c>
    </row>
    <row r="123" spans="1:45" ht="13.5" thickBot="1">
      <c r="A123" s="39" t="s">
        <v>153</v>
      </c>
      <c r="B123" s="435" t="s">
        <v>153</v>
      </c>
      <c r="C123" s="432" t="s">
        <v>500</v>
      </c>
      <c r="D123" s="39" t="s">
        <v>153</v>
      </c>
      <c r="E123" s="47"/>
      <c r="F123" s="47">
        <v>28000</v>
      </c>
      <c r="G123" s="47">
        <v>33048</v>
      </c>
      <c r="H123" s="48">
        <v>36239</v>
      </c>
      <c r="I123" s="48">
        <v>65662</v>
      </c>
      <c r="J123" s="48">
        <v>29392</v>
      </c>
      <c r="K123" s="48">
        <v>25192</v>
      </c>
      <c r="L123" s="48">
        <v>23457</v>
      </c>
      <c r="M123" s="212">
        <v>21065</v>
      </c>
      <c r="N123" s="212">
        <v>16561.213</v>
      </c>
      <c r="O123" s="437">
        <v>19764.902999999998</v>
      </c>
      <c r="P123" s="437">
        <v>15615.951999999999</v>
      </c>
      <c r="Q123" s="136">
        <f t="shared" si="26"/>
        <v>181.19153398272579</v>
      </c>
      <c r="R123" s="136">
        <f t="shared" si="27"/>
        <v>81.105990783410135</v>
      </c>
      <c r="S123" s="136">
        <f t="shared" si="28"/>
        <v>69.516267005160188</v>
      </c>
      <c r="T123" s="136">
        <f t="shared" si="29"/>
        <v>64.728607301525969</v>
      </c>
      <c r="U123" s="234">
        <f t="shared" si="18"/>
        <v>58.12798366400839</v>
      </c>
      <c r="V123" s="234">
        <f t="shared" si="19"/>
        <v>45.699972405419572</v>
      </c>
      <c r="W123" s="258">
        <f t="shared" si="21"/>
        <v>1.3311792906278938E-2</v>
      </c>
      <c r="X123" s="158">
        <f t="shared" si="22"/>
        <v>2.6430572551040123E-2</v>
      </c>
      <c r="Y123" s="158">
        <f t="shared" si="23"/>
        <v>1.3117944117522354E-2</v>
      </c>
      <c r="Z123" s="159">
        <f t="shared" si="24"/>
        <v>8.0351669325705588E-3</v>
      </c>
      <c r="AA123" s="159">
        <f t="shared" si="25"/>
        <v>8.1902732779633568E-3</v>
      </c>
      <c r="AB123" s="251">
        <f t="shared" si="20"/>
        <v>6.9967256718882756E-3</v>
      </c>
      <c r="AC123" s="159">
        <f t="shared" si="20"/>
        <v>5.7477671530641334E-3</v>
      </c>
      <c r="AP123" s="457" t="s">
        <v>153</v>
      </c>
      <c r="AQ123" s="459">
        <v>100</v>
      </c>
      <c r="AR123" s="437">
        <v>15615.951999999999</v>
      </c>
      <c r="AS123" t="str">
        <f>IF(AP123=A123,AP123,"pppp")</f>
        <v>Ловеч</v>
      </c>
    </row>
    <row r="124" spans="1:45" ht="13.5" thickBot="1">
      <c r="A124" s="39" t="s">
        <v>156</v>
      </c>
      <c r="B124" s="435" t="s">
        <v>156</v>
      </c>
      <c r="C124" s="432" t="s">
        <v>501</v>
      </c>
      <c r="D124" s="39" t="s">
        <v>156</v>
      </c>
      <c r="E124" s="47"/>
      <c r="F124" s="47">
        <v>6360</v>
      </c>
      <c r="G124" s="47">
        <v>5536</v>
      </c>
      <c r="H124" s="48">
        <v>5688</v>
      </c>
      <c r="I124" s="48">
        <v>6128</v>
      </c>
      <c r="J124" s="48">
        <v>7007</v>
      </c>
      <c r="K124" s="48">
        <v>6023</v>
      </c>
      <c r="L124" s="48">
        <v>4795</v>
      </c>
      <c r="M124" s="212">
        <v>4976</v>
      </c>
      <c r="N124" s="212">
        <v>5401.268</v>
      </c>
      <c r="O124" s="437">
        <v>6320.5959999999995</v>
      </c>
      <c r="P124" s="437">
        <v>5755.607</v>
      </c>
      <c r="Q124" s="136">
        <f t="shared" si="26"/>
        <v>107.73558368495077</v>
      </c>
      <c r="R124" s="136">
        <f t="shared" si="27"/>
        <v>123.18917018284108</v>
      </c>
      <c r="S124" s="136">
        <f t="shared" si="28"/>
        <v>105.88959212376933</v>
      </c>
      <c r="T124" s="136">
        <f t="shared" si="29"/>
        <v>84.300281293952182</v>
      </c>
      <c r="U124" s="234">
        <f t="shared" si="18"/>
        <v>87.482419127988749</v>
      </c>
      <c r="V124" s="234">
        <f t="shared" si="19"/>
        <v>94.959001406469753</v>
      </c>
      <c r="W124" s="258">
        <f t="shared" si="21"/>
        <v>2.0893920376090567E-3</v>
      </c>
      <c r="X124" s="158">
        <f t="shared" si="22"/>
        <v>2.466670960262768E-3</v>
      </c>
      <c r="Y124" s="158">
        <f t="shared" si="23"/>
        <v>3.1272943124482557E-3</v>
      </c>
      <c r="Z124" s="159">
        <f t="shared" si="24"/>
        <v>1.9210785342518447E-3</v>
      </c>
      <c r="AA124" s="159">
        <f t="shared" si="25"/>
        <v>1.6742277515383167E-3</v>
      </c>
      <c r="AB124" s="251">
        <f t="shared" si="20"/>
        <v>1.6527750744512726E-3</v>
      </c>
      <c r="AC124" s="159">
        <f t="shared" si="20"/>
        <v>1.8745746942145122E-3</v>
      </c>
      <c r="AP124" s="457" t="s">
        <v>156</v>
      </c>
      <c r="AQ124" s="459">
        <v>100</v>
      </c>
      <c r="AR124" s="437">
        <v>5755.607</v>
      </c>
      <c r="AS124" t="str">
        <f>IF(AP124=A124,AP124,"pppp")</f>
        <v>Луковит</v>
      </c>
    </row>
    <row r="125" spans="1:45" ht="13.5" thickBot="1">
      <c r="A125" s="39" t="s">
        <v>157</v>
      </c>
      <c r="B125" s="435" t="s">
        <v>157</v>
      </c>
      <c r="C125" s="432" t="s">
        <v>502</v>
      </c>
      <c r="D125" s="39" t="s">
        <v>156</v>
      </c>
      <c r="E125" s="47"/>
      <c r="F125" s="47">
        <v>4830</v>
      </c>
      <c r="G125" s="47">
        <v>5085</v>
      </c>
      <c r="H125" s="48">
        <v>5594</v>
      </c>
      <c r="I125" s="48">
        <v>6310</v>
      </c>
      <c r="J125" s="48">
        <v>6600</v>
      </c>
      <c r="K125" s="48">
        <v>9188</v>
      </c>
      <c r="L125" s="48">
        <v>9565</v>
      </c>
      <c r="M125" s="212">
        <v>9105</v>
      </c>
      <c r="N125" s="212">
        <v>7314.2629999999999</v>
      </c>
      <c r="O125" s="437">
        <v>6354.2110000000002</v>
      </c>
      <c r="P125" s="437">
        <v>6431.9110000000001</v>
      </c>
      <c r="Q125" s="136">
        <f t="shared" si="26"/>
        <v>112.799427958527</v>
      </c>
      <c r="R125" s="136">
        <f t="shared" si="27"/>
        <v>117.98355380765106</v>
      </c>
      <c r="S125" s="136">
        <f t="shared" si="28"/>
        <v>164.24740793707545</v>
      </c>
      <c r="T125" s="136">
        <f t="shared" si="29"/>
        <v>170.9867715409367</v>
      </c>
      <c r="U125" s="234">
        <f t="shared" si="18"/>
        <v>162.76367536646407</v>
      </c>
      <c r="V125" s="234">
        <f t="shared" si="19"/>
        <v>130.75193063997139</v>
      </c>
      <c r="W125" s="258">
        <f t="shared" si="21"/>
        <v>2.0548627036541954E-3</v>
      </c>
      <c r="X125" s="158">
        <f t="shared" si="22"/>
        <v>2.5399304437431569E-3</v>
      </c>
      <c r="Y125" s="158">
        <f t="shared" si="23"/>
        <v>2.9456461341741814E-3</v>
      </c>
      <c r="Z125" s="159">
        <f t="shared" si="24"/>
        <v>2.9305777142131745E-3</v>
      </c>
      <c r="AA125" s="159">
        <f t="shared" si="25"/>
        <v>3.3397264741322212E-3</v>
      </c>
      <c r="AB125" s="251">
        <f t="shared" si="20"/>
        <v>3.0242196649676121E-3</v>
      </c>
      <c r="AC125" s="159">
        <f t="shared" si="20"/>
        <v>2.5385025010107851E-3</v>
      </c>
      <c r="AP125" s="457" t="s">
        <v>157</v>
      </c>
      <c r="AQ125" s="459">
        <v>100</v>
      </c>
      <c r="AR125" s="437">
        <v>6431.9110000000001</v>
      </c>
      <c r="AS125" t="str">
        <f>IF(AP125=A125,AP125,"pppp")</f>
        <v>Тетевен</v>
      </c>
    </row>
    <row r="126" spans="1:45" ht="13.5" thickBot="1">
      <c r="A126" s="39" t="s">
        <v>158</v>
      </c>
      <c r="B126" s="435" t="s">
        <v>158</v>
      </c>
      <c r="C126" s="432" t="s">
        <v>503</v>
      </c>
      <c r="D126" s="39" t="s">
        <v>158</v>
      </c>
      <c r="E126" s="47"/>
      <c r="F126" s="47">
        <v>15457</v>
      </c>
      <c r="G126" s="47">
        <v>16009</v>
      </c>
      <c r="H126" s="48">
        <v>15734</v>
      </c>
      <c r="I126" s="48">
        <v>13580</v>
      </c>
      <c r="J126" s="48">
        <v>11665</v>
      </c>
      <c r="K126" s="48">
        <v>13244</v>
      </c>
      <c r="L126" s="48">
        <v>12299</v>
      </c>
      <c r="M126" s="212">
        <v>9669</v>
      </c>
      <c r="N126" s="212">
        <v>8267.9069999999992</v>
      </c>
      <c r="O126" s="437">
        <v>7915.41</v>
      </c>
      <c r="P126" s="437">
        <v>8831.134</v>
      </c>
      <c r="Q126" s="136">
        <f t="shared" si="26"/>
        <v>86.309902122791399</v>
      </c>
      <c r="R126" s="136">
        <f t="shared" si="27"/>
        <v>74.138807677640784</v>
      </c>
      <c r="S126" s="136">
        <f t="shared" si="28"/>
        <v>84.174399389856362</v>
      </c>
      <c r="T126" s="136">
        <f t="shared" si="29"/>
        <v>78.168297953476554</v>
      </c>
      <c r="U126" s="234">
        <f t="shared" si="18"/>
        <v>61.452904537943311</v>
      </c>
      <c r="V126" s="234">
        <f t="shared" si="19"/>
        <v>52.548029744502344</v>
      </c>
      <c r="W126" s="258">
        <f t="shared" si="21"/>
        <v>5.7796227706998762E-3</v>
      </c>
      <c r="X126" s="158">
        <f t="shared" si="22"/>
        <v>5.4662845366136407E-3</v>
      </c>
      <c r="Y126" s="158">
        <f t="shared" si="23"/>
        <v>5.2062063871427013E-3</v>
      </c>
      <c r="Z126" s="159">
        <f t="shared" si="24"/>
        <v>4.224267658580679E-3</v>
      </c>
      <c r="AA126" s="159">
        <f t="shared" si="25"/>
        <v>4.2943330794931716E-3</v>
      </c>
      <c r="AB126" s="251">
        <f t="shared" si="20"/>
        <v>3.211551888036446E-3</v>
      </c>
      <c r="AC126" s="159">
        <f t="shared" si="20"/>
        <v>2.8694760630872274E-3</v>
      </c>
      <c r="AP126" s="457" t="s">
        <v>158</v>
      </c>
      <c r="AQ126" s="459">
        <v>100</v>
      </c>
      <c r="AR126" s="437">
        <v>8831.134</v>
      </c>
      <c r="AS126" t="str">
        <f>IF(AP126=A126,AP126,"pppp")</f>
        <v>Троян</v>
      </c>
    </row>
    <row r="127" spans="1:45" ht="13.5" thickBot="1">
      <c r="A127" s="39" t="s">
        <v>159</v>
      </c>
      <c r="B127" s="435" t="s">
        <v>159</v>
      </c>
      <c r="C127" s="432" t="s">
        <v>504</v>
      </c>
      <c r="D127" s="39" t="s">
        <v>153</v>
      </c>
      <c r="E127" s="47"/>
      <c r="F127" s="47">
        <v>3200</v>
      </c>
      <c r="G127" s="47">
        <v>3200</v>
      </c>
      <c r="H127" s="48">
        <v>3500</v>
      </c>
      <c r="I127" s="48">
        <v>8496</v>
      </c>
      <c r="J127" s="48">
        <v>3802</v>
      </c>
      <c r="K127" s="48">
        <v>1203</v>
      </c>
      <c r="L127" s="48">
        <v>1201</v>
      </c>
      <c r="M127" s="212">
        <v>1183</v>
      </c>
      <c r="N127" s="212">
        <v>1181.971</v>
      </c>
      <c r="O127" s="437">
        <v>1151.4000000000001</v>
      </c>
      <c r="P127" s="437">
        <v>1085.8599999999999</v>
      </c>
      <c r="Q127" s="136">
        <f t="shared" si="26"/>
        <v>242.74285714285716</v>
      </c>
      <c r="R127" s="136">
        <f t="shared" si="27"/>
        <v>108.62857142857143</v>
      </c>
      <c r="S127" s="136">
        <f t="shared" si="28"/>
        <v>34.371428571428567</v>
      </c>
      <c r="T127" s="136">
        <f t="shared" si="29"/>
        <v>34.314285714285717</v>
      </c>
      <c r="U127" s="234">
        <f t="shared" si="18"/>
        <v>33.800000000000004</v>
      </c>
      <c r="V127" s="234">
        <f t="shared" si="19"/>
        <v>33.770600000000002</v>
      </c>
      <c r="W127" s="258">
        <f t="shared" si="21"/>
        <v>1.285666689808667E-3</v>
      </c>
      <c r="X127" s="158">
        <f t="shared" si="22"/>
        <v>3.4198492947768405E-3</v>
      </c>
      <c r="Y127" s="158">
        <f t="shared" si="23"/>
        <v>1.6968706972924602E-3</v>
      </c>
      <c r="Z127" s="159">
        <f t="shared" si="24"/>
        <v>3.8370537551136796E-4</v>
      </c>
      <c r="AA127" s="159">
        <f t="shared" si="25"/>
        <v>4.193425504895763E-4</v>
      </c>
      <c r="AB127" s="251">
        <f t="shared" si="20"/>
        <v>3.9293265938019609E-4</v>
      </c>
      <c r="AC127" s="159">
        <f t="shared" si="20"/>
        <v>4.1021717972435757E-4</v>
      </c>
      <c r="AP127" s="457" t="s">
        <v>159</v>
      </c>
      <c r="AQ127" s="459">
        <v>100</v>
      </c>
      <c r="AR127" s="437">
        <v>1085.8599999999999</v>
      </c>
      <c r="AS127" t="str">
        <f>IF(AP127=A127,AP127,"pppp")</f>
        <v>Угърчин</v>
      </c>
    </row>
    <row r="128" spans="1:45" ht="13.5" thickBot="1">
      <c r="A128" s="49" t="s">
        <v>160</v>
      </c>
      <c r="B128" s="435" t="s">
        <v>160</v>
      </c>
      <c r="C128" s="432" t="s">
        <v>505</v>
      </c>
      <c r="D128" s="39" t="s">
        <v>156</v>
      </c>
      <c r="E128" s="50"/>
      <c r="F128" s="50">
        <v>2506</v>
      </c>
      <c r="G128" s="50">
        <v>2590</v>
      </c>
      <c r="H128" s="54">
        <v>2490</v>
      </c>
      <c r="I128" s="54">
        <v>2200</v>
      </c>
      <c r="J128" s="54">
        <v>2266</v>
      </c>
      <c r="K128" s="54">
        <v>1540</v>
      </c>
      <c r="L128" s="54">
        <v>1689</v>
      </c>
      <c r="M128" s="219">
        <v>1727</v>
      </c>
      <c r="N128" s="275">
        <v>1190.5319999999999</v>
      </c>
      <c r="O128" s="437">
        <v>1270.6980000000001</v>
      </c>
      <c r="P128" s="437">
        <v>1312.9839999999999</v>
      </c>
      <c r="Q128" s="137">
        <f t="shared" si="26"/>
        <v>88.353413654618478</v>
      </c>
      <c r="R128" s="137">
        <f t="shared" si="27"/>
        <v>91.00401606425703</v>
      </c>
      <c r="S128" s="137">
        <f t="shared" si="28"/>
        <v>61.847389558232933</v>
      </c>
      <c r="T128" s="137">
        <f t="shared" si="29"/>
        <v>67.831325301204814</v>
      </c>
      <c r="U128" s="240">
        <f t="shared" si="18"/>
        <v>69.357429718875508</v>
      </c>
      <c r="V128" s="240">
        <f t="shared" si="19"/>
        <v>47.812530120481924</v>
      </c>
      <c r="W128" s="259">
        <f t="shared" si="21"/>
        <v>9.1466001646388025E-4</v>
      </c>
      <c r="X128" s="160">
        <f t="shared" si="22"/>
        <v>8.8555419591679015E-4</v>
      </c>
      <c r="Y128" s="160">
        <f t="shared" si="23"/>
        <v>1.011338506066469E-3</v>
      </c>
      <c r="Z128" s="161">
        <f t="shared" si="24"/>
        <v>4.9119391378845106E-4</v>
      </c>
      <c r="AA128" s="161">
        <f t="shared" si="25"/>
        <v>5.8973319548450819E-4</v>
      </c>
      <c r="AB128" s="285">
        <f t="shared" si="20"/>
        <v>5.7362189581538342E-4</v>
      </c>
      <c r="AC128" s="161">
        <f t="shared" si="20"/>
        <v>4.131883772204215E-4</v>
      </c>
      <c r="AP128" s="457" t="s">
        <v>160</v>
      </c>
      <c r="AQ128" s="459">
        <v>100</v>
      </c>
      <c r="AR128" s="437">
        <v>1312.9839999999999</v>
      </c>
      <c r="AS128" t="str">
        <f>IF(AP128=A128,AP128,"pppp")</f>
        <v>Ябланица</v>
      </c>
    </row>
    <row r="129" spans="1:45" ht="13.5" thickBot="1">
      <c r="A129" s="27" t="s">
        <v>161</v>
      </c>
      <c r="B129" s="434" t="s">
        <v>161</v>
      </c>
      <c r="C129" s="431" t="s">
        <v>506</v>
      </c>
      <c r="D129" s="382"/>
      <c r="E129" s="28">
        <v>51920</v>
      </c>
      <c r="F129" s="30">
        <v>54613</v>
      </c>
      <c r="G129" s="30">
        <v>42823</v>
      </c>
      <c r="H129" s="33">
        <v>33261</v>
      </c>
      <c r="I129" s="33">
        <v>36805</v>
      </c>
      <c r="J129" s="33">
        <v>41700</v>
      </c>
      <c r="K129" s="33">
        <v>43369</v>
      </c>
      <c r="L129" s="33">
        <v>40157</v>
      </c>
      <c r="M129" s="218">
        <v>37526</v>
      </c>
      <c r="N129" s="218">
        <v>34449.476999999999</v>
      </c>
      <c r="O129" s="436">
        <v>35265.466</v>
      </c>
      <c r="P129" s="436">
        <v>34701.921000000002</v>
      </c>
      <c r="Q129" s="135">
        <f t="shared" si="26"/>
        <v>110.65512161390217</v>
      </c>
      <c r="R129" s="135">
        <f t="shared" si="27"/>
        <v>125.37205736448091</v>
      </c>
      <c r="S129" s="135">
        <f t="shared" si="28"/>
        <v>130.38994618321757</v>
      </c>
      <c r="T129" s="135">
        <f t="shared" si="29"/>
        <v>120.73299058957939</v>
      </c>
      <c r="U129" s="238">
        <f t="shared" si="18"/>
        <v>112.82282553140315</v>
      </c>
      <c r="V129" s="238">
        <f t="shared" si="19"/>
        <v>103.57318481103997</v>
      </c>
      <c r="W129" s="256">
        <f t="shared" si="21"/>
        <v>1.2217874219921735E-2</v>
      </c>
      <c r="X129" s="153">
        <f t="shared" si="22"/>
        <v>1.481491917305339E-2</v>
      </c>
      <c r="Y129" s="153">
        <f t="shared" si="23"/>
        <v>1.8611127847736872E-2</v>
      </c>
      <c r="Z129" s="154">
        <f t="shared" si="24"/>
        <v>1.3832849900708658E-2</v>
      </c>
      <c r="AA129" s="154">
        <f t="shared" si="25"/>
        <v>1.4021264612830904E-2</v>
      </c>
      <c r="AB129" s="249">
        <f t="shared" si="20"/>
        <v>1.2464235820711106E-2</v>
      </c>
      <c r="AC129" s="154">
        <f t="shared" si="20"/>
        <v>1.1956103235966974E-2</v>
      </c>
      <c r="AP129" s="455" t="s">
        <v>161</v>
      </c>
      <c r="AQ129" s="456">
        <v>100</v>
      </c>
      <c r="AR129" s="436">
        <v>34701.921000000002</v>
      </c>
      <c r="AS129" t="str">
        <f>IF(AP129=A129,AP129,"pppp")</f>
        <v>Монтана</v>
      </c>
    </row>
    <row r="130" spans="1:45" ht="13.5" thickBot="1">
      <c r="A130" s="39" t="s">
        <v>162</v>
      </c>
      <c r="B130" s="435" t="s">
        <v>162</v>
      </c>
      <c r="C130" s="432" t="s">
        <v>507</v>
      </c>
      <c r="D130" s="39" t="s">
        <v>161</v>
      </c>
      <c r="E130" s="47"/>
      <c r="F130" s="47">
        <v>7185</v>
      </c>
      <c r="G130" s="47">
        <v>6656</v>
      </c>
      <c r="H130" s="48">
        <v>4266</v>
      </c>
      <c r="I130" s="48">
        <v>4661</v>
      </c>
      <c r="J130" s="48">
        <v>5284</v>
      </c>
      <c r="K130" s="48">
        <v>4633</v>
      </c>
      <c r="L130" s="48">
        <v>5273</v>
      </c>
      <c r="M130" s="212">
        <v>4361</v>
      </c>
      <c r="N130" s="212">
        <v>3982.9180000000001</v>
      </c>
      <c r="O130" s="437">
        <v>4239.7550000000001</v>
      </c>
      <c r="P130" s="437">
        <v>3852.558</v>
      </c>
      <c r="Q130" s="136">
        <f t="shared" si="26"/>
        <v>109.25925925925925</v>
      </c>
      <c r="R130" s="136">
        <f t="shared" si="27"/>
        <v>123.86310360993906</v>
      </c>
      <c r="S130" s="136">
        <f t="shared" si="28"/>
        <v>108.60290670417253</v>
      </c>
      <c r="T130" s="136">
        <f t="shared" si="29"/>
        <v>123.60525082044069</v>
      </c>
      <c r="U130" s="234">
        <f t="shared" si="18"/>
        <v>102.22691045475855</v>
      </c>
      <c r="V130" s="234">
        <f t="shared" si="19"/>
        <v>93.36422878574777</v>
      </c>
      <c r="W130" s="258">
        <f t="shared" si="21"/>
        <v>1.5670440282067924E-3</v>
      </c>
      <c r="X130" s="158">
        <f t="shared" si="22"/>
        <v>1.876167321440072E-3</v>
      </c>
      <c r="Y130" s="158">
        <f t="shared" si="23"/>
        <v>2.358302147420663E-3</v>
      </c>
      <c r="Z130" s="159">
        <f t="shared" si="24"/>
        <v>1.4777281834947363E-3</v>
      </c>
      <c r="AA130" s="159">
        <f t="shared" si="25"/>
        <v>1.8411267849554836E-3</v>
      </c>
      <c r="AB130" s="251">
        <f t="shared" si="20"/>
        <v>1.44850323546664E-3</v>
      </c>
      <c r="AC130" s="159">
        <f t="shared" si="20"/>
        <v>1.3823193538871755E-3</v>
      </c>
      <c r="AP130" s="457" t="s">
        <v>162</v>
      </c>
      <c r="AQ130" s="459">
        <v>100</v>
      </c>
      <c r="AR130" s="437">
        <v>3852.558</v>
      </c>
      <c r="AS130" t="str">
        <f>IF(AP130=A130,AP130,"pppp")</f>
        <v>Берковица</v>
      </c>
    </row>
    <row r="131" spans="1:45" ht="13.5" thickBot="1">
      <c r="A131" s="39" t="s">
        <v>163</v>
      </c>
      <c r="B131" s="435" t="s">
        <v>163</v>
      </c>
      <c r="C131" s="432" t="s">
        <v>508</v>
      </c>
      <c r="D131" s="39" t="s">
        <v>161</v>
      </c>
      <c r="E131" s="47"/>
      <c r="F131" s="47">
        <v>3684</v>
      </c>
      <c r="G131" s="47">
        <v>3374</v>
      </c>
      <c r="H131" s="48">
        <v>2156</v>
      </c>
      <c r="I131" s="48">
        <v>2304</v>
      </c>
      <c r="J131" s="48">
        <v>2589</v>
      </c>
      <c r="K131" s="48">
        <v>1832</v>
      </c>
      <c r="L131" s="48">
        <v>1908</v>
      </c>
      <c r="M131" s="212">
        <v>1900</v>
      </c>
      <c r="N131" s="212">
        <v>1883</v>
      </c>
      <c r="O131" s="437">
        <v>1956.7</v>
      </c>
      <c r="P131" s="437">
        <v>1958.32</v>
      </c>
      <c r="Q131" s="136">
        <f t="shared" si="26"/>
        <v>106.86456400742115</v>
      </c>
      <c r="R131" s="136">
        <f t="shared" si="27"/>
        <v>120.08348794063079</v>
      </c>
      <c r="S131" s="136">
        <f t="shared" si="28"/>
        <v>84.972170686456408</v>
      </c>
      <c r="T131" s="136">
        <f t="shared" si="29"/>
        <v>88.497217068645639</v>
      </c>
      <c r="U131" s="234">
        <f t="shared" si="18"/>
        <v>88.126159554730989</v>
      </c>
      <c r="V131" s="234">
        <f t="shared" si="19"/>
        <v>87.337662337662337</v>
      </c>
      <c r="W131" s="258">
        <f t="shared" si="21"/>
        <v>7.919706809221389E-4</v>
      </c>
      <c r="X131" s="158">
        <f t="shared" si="22"/>
        <v>9.274167579055838E-4</v>
      </c>
      <c r="Y131" s="158">
        <f t="shared" si="23"/>
        <v>1.155496642632872E-3</v>
      </c>
      <c r="Z131" s="159">
        <f t="shared" si="24"/>
        <v>5.8432938315613136E-4</v>
      </c>
      <c r="AA131" s="159">
        <f t="shared" si="25"/>
        <v>6.6619948903756166E-4</v>
      </c>
      <c r="AB131" s="251">
        <f t="shared" si="20"/>
        <v>6.3108373019642649E-4</v>
      </c>
      <c r="AC131" s="159">
        <f t="shared" si="20"/>
        <v>6.5351768310810095E-4</v>
      </c>
      <c r="AP131" s="457" t="s">
        <v>163</v>
      </c>
      <c r="AQ131" s="459">
        <v>100</v>
      </c>
      <c r="AR131" s="437">
        <v>1958.32</v>
      </c>
      <c r="AS131" t="str">
        <f>IF(AP131=A131,AP131,"pppp")</f>
        <v>Бойчиновци</v>
      </c>
    </row>
    <row r="132" spans="1:45" ht="13.5" thickBot="1">
      <c r="A132" s="39" t="s">
        <v>164</v>
      </c>
      <c r="B132" s="435" t="s">
        <v>164</v>
      </c>
      <c r="C132" s="432" t="s">
        <v>509</v>
      </c>
      <c r="D132" s="39" t="s">
        <v>161</v>
      </c>
      <c r="E132" s="47"/>
      <c r="F132" s="47">
        <v>982</v>
      </c>
      <c r="G132" s="47">
        <v>1861</v>
      </c>
      <c r="H132" s="48">
        <v>571</v>
      </c>
      <c r="I132" s="48">
        <v>1251</v>
      </c>
      <c r="J132" s="48">
        <v>1408</v>
      </c>
      <c r="K132" s="48">
        <v>744</v>
      </c>
      <c r="L132" s="48">
        <v>910</v>
      </c>
      <c r="M132" s="212">
        <v>768</v>
      </c>
      <c r="N132" s="212">
        <v>747.05100000000004</v>
      </c>
      <c r="O132" s="437">
        <v>711.11400000000003</v>
      </c>
      <c r="P132" s="437">
        <v>644.6</v>
      </c>
      <c r="Q132" s="136">
        <f t="shared" si="26"/>
        <v>219.0893169877408</v>
      </c>
      <c r="R132" s="136">
        <f t="shared" si="27"/>
        <v>246.58493870402802</v>
      </c>
      <c r="S132" s="136">
        <f t="shared" si="28"/>
        <v>130.29772329246936</v>
      </c>
      <c r="T132" s="136">
        <f t="shared" si="29"/>
        <v>159.369527145359</v>
      </c>
      <c r="U132" s="234">
        <f t="shared" ref="U132:U195" si="31">IF($H132=0,"-",+M132/$H132*100)</f>
        <v>134.50087565674255</v>
      </c>
      <c r="V132" s="234">
        <f t="shared" ref="V132:V195" si="32">IF($H132=0,"-",+N132/$H132*100)</f>
        <v>130.83204903677759</v>
      </c>
      <c r="W132" s="258">
        <f t="shared" si="21"/>
        <v>2.0974733710878539E-4</v>
      </c>
      <c r="X132" s="158">
        <f t="shared" si="22"/>
        <v>5.0355831776904749E-4</v>
      </c>
      <c r="Y132" s="158">
        <f t="shared" si="23"/>
        <v>6.284045086238254E-4</v>
      </c>
      <c r="Z132" s="159">
        <f t="shared" si="24"/>
        <v>2.3730407263545947E-4</v>
      </c>
      <c r="AA132" s="159">
        <f t="shared" si="25"/>
        <v>3.1773665357661486E-4</v>
      </c>
      <c r="AB132" s="251">
        <f t="shared" ref="AB132:AC195" si="33">+M132/M$3</f>
        <v>2.5509068673202923E-4</v>
      </c>
      <c r="AC132" s="159">
        <f t="shared" si="33"/>
        <v>2.5927298921061604E-4</v>
      </c>
      <c r="AP132" s="457" t="s">
        <v>164</v>
      </c>
      <c r="AQ132" s="459">
        <v>100</v>
      </c>
      <c r="AR132" s="437">
        <v>644.6</v>
      </c>
      <c r="AS132" t="str">
        <f>IF(AP132=A132,AP132,"pppp")</f>
        <v>Брусарци</v>
      </c>
    </row>
    <row r="133" spans="1:45" ht="13.5" thickBot="1">
      <c r="A133" s="39" t="s">
        <v>165</v>
      </c>
      <c r="B133" s="435" t="s">
        <v>165</v>
      </c>
      <c r="C133" s="432" t="s">
        <v>510</v>
      </c>
      <c r="D133" s="39" t="s">
        <v>161</v>
      </c>
      <c r="E133" s="47"/>
      <c r="F133" s="47">
        <v>3864</v>
      </c>
      <c r="G133" s="47">
        <v>3538</v>
      </c>
      <c r="H133" s="48">
        <v>2249</v>
      </c>
      <c r="I133" s="48">
        <v>2457</v>
      </c>
      <c r="J133" s="48">
        <v>2767</v>
      </c>
      <c r="K133" s="48">
        <v>7948</v>
      </c>
      <c r="L133" s="48">
        <v>489</v>
      </c>
      <c r="M133" s="212">
        <v>760</v>
      </c>
      <c r="N133" s="212">
        <v>619</v>
      </c>
      <c r="O133" s="437">
        <v>702.0100000000001</v>
      </c>
      <c r="P133" s="437">
        <v>806</v>
      </c>
      <c r="Q133" s="136">
        <f t="shared" si="26"/>
        <v>109.2485549132948</v>
      </c>
      <c r="R133" s="136">
        <f t="shared" si="27"/>
        <v>123.03245887060916</v>
      </c>
      <c r="S133" s="136">
        <f t="shared" si="28"/>
        <v>353.40151178301466</v>
      </c>
      <c r="T133" s="136">
        <f t="shared" si="29"/>
        <v>21.742996887505559</v>
      </c>
      <c r="U133" s="234">
        <f t="shared" si="31"/>
        <v>33.792796798577143</v>
      </c>
      <c r="V133" s="234">
        <f t="shared" si="32"/>
        <v>27.523343708314808</v>
      </c>
      <c r="W133" s="258">
        <f t="shared" ref="W133:W197" si="34">+H133/H$3</f>
        <v>8.2613268153705491E-4</v>
      </c>
      <c r="X133" s="158">
        <f t="shared" ref="X133:X197" si="35">+I133/I$3</f>
        <v>9.8900302698525151E-4</v>
      </c>
      <c r="Y133" s="158">
        <f t="shared" ref="Y133:Y197" si="36">+J133/J$3</f>
        <v>1.2349398262515091E-3</v>
      </c>
      <c r="Z133" s="159">
        <f t="shared" ref="Z133:Z197" si="37">+K133/K$3</f>
        <v>2.5350709264874084E-3</v>
      </c>
      <c r="AA133" s="159">
        <f t="shared" ref="AA133:AA197" si="38">+L133/L$3</f>
        <v>1.7073980615270844E-4</v>
      </c>
      <c r="AB133" s="251">
        <f t="shared" si="33"/>
        <v>2.5243349207857059E-4</v>
      </c>
      <c r="AC133" s="159">
        <f t="shared" si="33"/>
        <v>2.1483135732549896E-4</v>
      </c>
      <c r="AP133" s="457" t="s">
        <v>165</v>
      </c>
      <c r="AQ133" s="459">
        <v>100</v>
      </c>
      <c r="AR133" s="437">
        <v>806</v>
      </c>
      <c r="AS133" t="str">
        <f>IF(AP133=A133,AP133,"pppp")</f>
        <v>Вълчедръм</v>
      </c>
    </row>
    <row r="134" spans="1:45" ht="13.5" thickBot="1">
      <c r="A134" s="39" t="s">
        <v>166</v>
      </c>
      <c r="B134" s="435" t="s">
        <v>166</v>
      </c>
      <c r="C134" s="432" t="s">
        <v>511</v>
      </c>
      <c r="D134" s="39" t="s">
        <v>161</v>
      </c>
      <c r="E134" s="47"/>
      <c r="F134" s="47">
        <v>3136</v>
      </c>
      <c r="G134" s="47">
        <v>2909</v>
      </c>
      <c r="H134" s="48">
        <v>1869</v>
      </c>
      <c r="I134" s="48">
        <v>2032</v>
      </c>
      <c r="J134" s="48">
        <v>2303</v>
      </c>
      <c r="K134" s="48">
        <v>2175</v>
      </c>
      <c r="L134" s="48">
        <v>2163</v>
      </c>
      <c r="M134" s="212">
        <v>2213</v>
      </c>
      <c r="N134" s="212">
        <v>2170.1109999999999</v>
      </c>
      <c r="O134" s="437">
        <v>2228.2859999999996</v>
      </c>
      <c r="P134" s="437">
        <v>2170.4279999999999</v>
      </c>
      <c r="Q134" s="136">
        <f t="shared" si="26"/>
        <v>108.72124130551097</v>
      </c>
      <c r="R134" s="136">
        <f t="shared" si="27"/>
        <v>123.22097378277152</v>
      </c>
      <c r="S134" s="136">
        <f t="shared" si="28"/>
        <v>116.37239165329052</v>
      </c>
      <c r="T134" s="136">
        <f t="shared" si="29"/>
        <v>115.73033707865167</v>
      </c>
      <c r="U134" s="234">
        <f t="shared" si="31"/>
        <v>118.4055644729802</v>
      </c>
      <c r="V134" s="234">
        <f t="shared" si="32"/>
        <v>116.11080791867307</v>
      </c>
      <c r="W134" s="258">
        <f t="shared" si="34"/>
        <v>6.865460123578282E-4</v>
      </c>
      <c r="X134" s="158">
        <f t="shared" si="35"/>
        <v>8.17930057319508E-4</v>
      </c>
      <c r="Y134" s="158">
        <f t="shared" si="36"/>
        <v>1.0278519768186576E-3</v>
      </c>
      <c r="Z134" s="159">
        <f t="shared" si="37"/>
        <v>6.9373166395446828E-4</v>
      </c>
      <c r="AA134" s="159">
        <f t="shared" si="38"/>
        <v>7.5523558427056914E-4</v>
      </c>
      <c r="AB134" s="251">
        <f t="shared" si="33"/>
        <v>7.3504647101299569E-4</v>
      </c>
      <c r="AC134" s="159">
        <f t="shared" si="33"/>
        <v>7.5316299140063946E-4</v>
      </c>
      <c r="AP134" s="457" t="s">
        <v>166</v>
      </c>
      <c r="AQ134" s="459">
        <v>100</v>
      </c>
      <c r="AR134" s="437">
        <v>2170.4279999999999</v>
      </c>
      <c r="AS134" t="str">
        <f>IF(AP134=A134,AP134,"pppp")</f>
        <v>Вършец</v>
      </c>
    </row>
    <row r="135" spans="1:45" ht="13.5" thickBot="1">
      <c r="A135" s="39" t="s">
        <v>167</v>
      </c>
      <c r="B135" s="435" t="s">
        <v>167</v>
      </c>
      <c r="C135" s="432" t="s">
        <v>512</v>
      </c>
      <c r="D135" s="39" t="s">
        <v>161</v>
      </c>
      <c r="E135" s="47"/>
      <c r="F135" s="47">
        <v>1131</v>
      </c>
      <c r="G135" s="47">
        <v>1031</v>
      </c>
      <c r="H135" s="48">
        <v>656</v>
      </c>
      <c r="I135" s="48">
        <v>681</v>
      </c>
      <c r="J135" s="48">
        <v>765</v>
      </c>
      <c r="K135" s="48">
        <v>975</v>
      </c>
      <c r="L135" s="48">
        <v>1286</v>
      </c>
      <c r="M135" s="212">
        <v>1345</v>
      </c>
      <c r="N135" s="212">
        <v>1314.12</v>
      </c>
      <c r="O135" s="437">
        <v>1335.8600000000001</v>
      </c>
      <c r="P135" s="437">
        <v>687.01400000000001</v>
      </c>
      <c r="Q135" s="136">
        <f t="shared" si="26"/>
        <v>103.8109756097561</v>
      </c>
      <c r="R135" s="136">
        <f t="shared" si="27"/>
        <v>116.61585365853659</v>
      </c>
      <c r="S135" s="136">
        <f t="shared" si="28"/>
        <v>148.6280487804878</v>
      </c>
      <c r="T135" s="136">
        <f t="shared" si="29"/>
        <v>196.03658536585365</v>
      </c>
      <c r="U135" s="234">
        <f t="shared" si="31"/>
        <v>205.03048780487805</v>
      </c>
      <c r="V135" s="234">
        <f t="shared" si="32"/>
        <v>200.32317073170728</v>
      </c>
      <c r="W135" s="258">
        <f t="shared" si="34"/>
        <v>2.4097067100413875E-4</v>
      </c>
      <c r="X135" s="158">
        <f t="shared" si="35"/>
        <v>2.7411927609969733E-4</v>
      </c>
      <c r="Y135" s="158">
        <f t="shared" si="36"/>
        <v>3.4142716555200737E-4</v>
      </c>
      <c r="Z135" s="159">
        <f t="shared" si="37"/>
        <v>3.1098315970372716E-4</v>
      </c>
      <c r="AA135" s="159">
        <f t="shared" si="38"/>
        <v>4.4902124890057883E-4</v>
      </c>
      <c r="AB135" s="251">
        <f t="shared" si="33"/>
        <v>4.4674085111273345E-4</v>
      </c>
      <c r="AC135" s="159">
        <f t="shared" si="33"/>
        <v>4.56081071548602E-4</v>
      </c>
      <c r="AP135" s="457" t="s">
        <v>167</v>
      </c>
      <c r="AQ135" s="459">
        <v>100</v>
      </c>
      <c r="AR135" s="437">
        <v>687.01400000000001</v>
      </c>
      <c r="AS135" t="str">
        <f>IF(AP135=A135,AP135,"pppp")</f>
        <v>Георги Дамяново</v>
      </c>
    </row>
    <row r="136" spans="1:45" ht="13.5" thickBot="1">
      <c r="A136" s="39" t="s">
        <v>168</v>
      </c>
      <c r="B136" s="435" t="s">
        <v>168</v>
      </c>
      <c r="C136" s="432" t="s">
        <v>513</v>
      </c>
      <c r="D136" s="39" t="s">
        <v>161</v>
      </c>
      <c r="E136" s="47"/>
      <c r="F136" s="47">
        <v>9630</v>
      </c>
      <c r="G136" s="47">
        <v>224</v>
      </c>
      <c r="H136" s="48">
        <v>6559</v>
      </c>
      <c r="I136" s="48">
        <v>7019</v>
      </c>
      <c r="J136" s="48">
        <v>7975</v>
      </c>
      <c r="K136" s="48">
        <v>5661</v>
      </c>
      <c r="L136" s="48">
        <v>5643</v>
      </c>
      <c r="M136" s="212">
        <v>5011</v>
      </c>
      <c r="N136" s="212">
        <v>4101.8590000000004</v>
      </c>
      <c r="O136" s="437">
        <v>2065.498</v>
      </c>
      <c r="P136" s="437">
        <v>2682.1880000000001</v>
      </c>
      <c r="Q136" s="136">
        <f t="shared" si="26"/>
        <v>107.01326421710627</v>
      </c>
      <c r="R136" s="136">
        <f t="shared" si="27"/>
        <v>121.58865680744016</v>
      </c>
      <c r="S136" s="136">
        <f t="shared" si="28"/>
        <v>86.30888855008385</v>
      </c>
      <c r="T136" s="136">
        <f t="shared" si="29"/>
        <v>86.03445647202318</v>
      </c>
      <c r="U136" s="234">
        <f t="shared" si="31"/>
        <v>76.398841286781533</v>
      </c>
      <c r="V136" s="234">
        <f t="shared" si="32"/>
        <v>62.537871626772379</v>
      </c>
      <c r="W136" s="258">
        <f t="shared" si="34"/>
        <v>2.4093393767014421E-3</v>
      </c>
      <c r="X136" s="158">
        <f t="shared" si="35"/>
        <v>2.8253204096090681E-3</v>
      </c>
      <c r="Y136" s="158">
        <f t="shared" si="36"/>
        <v>3.559322412127136E-3</v>
      </c>
      <c r="Z136" s="159">
        <f t="shared" si="37"/>
        <v>1.8056160688028711E-3</v>
      </c>
      <c r="AA136" s="159">
        <f t="shared" si="38"/>
        <v>1.9703164133327887E-3</v>
      </c>
      <c r="AB136" s="251">
        <f t="shared" si="33"/>
        <v>1.6644003010601541E-3</v>
      </c>
      <c r="AC136" s="159">
        <f t="shared" si="33"/>
        <v>1.4235992512565653E-3</v>
      </c>
      <c r="AP136" s="457" t="s">
        <v>168</v>
      </c>
      <c r="AQ136" s="459">
        <v>100</v>
      </c>
      <c r="AR136" s="437">
        <v>2682.1880000000001</v>
      </c>
      <c r="AS136" t="str">
        <f>IF(AP136=A136,AP136,"pppp")</f>
        <v>Лом</v>
      </c>
    </row>
    <row r="137" spans="1:45" ht="13.5" thickBot="1">
      <c r="A137" s="39" t="s">
        <v>169</v>
      </c>
      <c r="B137" s="435" t="s">
        <v>169</v>
      </c>
      <c r="C137" s="432" t="s">
        <v>514</v>
      </c>
      <c r="D137" s="39" t="s">
        <v>161</v>
      </c>
      <c r="E137" s="47"/>
      <c r="F137" s="47">
        <v>1611</v>
      </c>
      <c r="G137" s="47">
        <v>1472</v>
      </c>
      <c r="H137" s="48">
        <v>933</v>
      </c>
      <c r="I137" s="48">
        <v>992</v>
      </c>
      <c r="J137" s="48">
        <v>1107</v>
      </c>
      <c r="K137" s="48">
        <v>530</v>
      </c>
      <c r="L137" s="48">
        <v>582</v>
      </c>
      <c r="M137" s="212">
        <v>587</v>
      </c>
      <c r="N137" s="212">
        <v>601.14</v>
      </c>
      <c r="O137" s="437">
        <v>527.45999999999992</v>
      </c>
      <c r="P137" s="437">
        <v>593</v>
      </c>
      <c r="Q137" s="136">
        <f t="shared" si="26"/>
        <v>106.32368703108253</v>
      </c>
      <c r="R137" s="136">
        <f t="shared" si="27"/>
        <v>118.64951768488746</v>
      </c>
      <c r="S137" s="136">
        <f t="shared" si="28"/>
        <v>56.806002143622727</v>
      </c>
      <c r="T137" s="136">
        <f t="shared" si="29"/>
        <v>62.379421221864952</v>
      </c>
      <c r="U137" s="234">
        <f t="shared" si="31"/>
        <v>62.915326902465161</v>
      </c>
      <c r="V137" s="234">
        <f t="shared" si="32"/>
        <v>64.430868167202576</v>
      </c>
      <c r="W137" s="258">
        <f t="shared" si="34"/>
        <v>3.4272200616899609E-4</v>
      </c>
      <c r="X137" s="158">
        <f t="shared" si="35"/>
        <v>3.9930443743157079E-4</v>
      </c>
      <c r="Y137" s="158">
        <f t="shared" si="36"/>
        <v>4.9406519250466956E-4</v>
      </c>
      <c r="Z137" s="159">
        <f t="shared" si="37"/>
        <v>1.6904725604407732E-4</v>
      </c>
      <c r="AA137" s="159">
        <f t="shared" si="38"/>
        <v>2.032117938259229E-4</v>
      </c>
      <c r="AB137" s="251">
        <f t="shared" si="33"/>
        <v>1.9497165769752754E-4</v>
      </c>
      <c r="AC137" s="159">
        <f t="shared" si="33"/>
        <v>2.086328306020201E-4</v>
      </c>
      <c r="AP137" s="457" t="s">
        <v>169</v>
      </c>
      <c r="AQ137" s="459">
        <v>100</v>
      </c>
      <c r="AR137" s="437">
        <v>593</v>
      </c>
      <c r="AS137" t="str">
        <f>IF(AP137=A137,AP137,"pppp")</f>
        <v>Медковец</v>
      </c>
    </row>
    <row r="138" spans="1:45" ht="13.5" thickBot="1">
      <c r="A138" s="39" t="s">
        <v>161</v>
      </c>
      <c r="B138" s="435" t="s">
        <v>161</v>
      </c>
      <c r="C138" s="432" t="s">
        <v>515</v>
      </c>
      <c r="D138" s="39" t="s">
        <v>161</v>
      </c>
      <c r="E138" s="47"/>
      <c r="F138" s="47">
        <v>20317</v>
      </c>
      <c r="G138" s="47">
        <v>18948</v>
      </c>
      <c r="H138" s="48">
        <v>12208</v>
      </c>
      <c r="I138" s="48">
        <v>13422</v>
      </c>
      <c r="J138" s="48">
        <v>15245</v>
      </c>
      <c r="K138" s="48">
        <v>17233</v>
      </c>
      <c r="L138" s="48">
        <v>19662</v>
      </c>
      <c r="M138" s="212">
        <v>18432</v>
      </c>
      <c r="N138" s="212">
        <v>17380.157999999999</v>
      </c>
      <c r="O138" s="437">
        <v>19776.343000000001</v>
      </c>
      <c r="P138" s="437">
        <v>18894.958999999999</v>
      </c>
      <c r="Q138" s="136">
        <f t="shared" si="26"/>
        <v>109.94429882044561</v>
      </c>
      <c r="R138" s="136">
        <f t="shared" si="27"/>
        <v>124.87712975098295</v>
      </c>
      <c r="S138" s="136">
        <f t="shared" si="28"/>
        <v>141.16153342070774</v>
      </c>
      <c r="T138" s="136">
        <f t="shared" si="29"/>
        <v>161.05832241153342</v>
      </c>
      <c r="U138" s="234">
        <f t="shared" si="31"/>
        <v>150.9829619921363</v>
      </c>
      <c r="V138" s="234">
        <f t="shared" si="32"/>
        <v>142.36695609436433</v>
      </c>
      <c r="W138" s="258">
        <f t="shared" si="34"/>
        <v>4.4844054140526311E-3</v>
      </c>
      <c r="X138" s="158">
        <f t="shared" si="35"/>
        <v>5.4026856443614348E-3</v>
      </c>
      <c r="Y138" s="158">
        <f t="shared" si="36"/>
        <v>6.8039962599220297E-3</v>
      </c>
      <c r="Z138" s="159">
        <f t="shared" si="37"/>
        <v>5.4965874781275174E-3</v>
      </c>
      <c r="AA138" s="159">
        <f t="shared" si="38"/>
        <v>6.8652066842015396E-3</v>
      </c>
      <c r="AB138" s="251">
        <f t="shared" si="33"/>
        <v>6.1221764815687016E-3</v>
      </c>
      <c r="AC138" s="159">
        <f t="shared" si="33"/>
        <v>6.0319918153015012E-3</v>
      </c>
      <c r="AP138" s="457" t="s">
        <v>161</v>
      </c>
      <c r="AQ138" s="459">
        <v>100</v>
      </c>
      <c r="AR138" s="437">
        <v>18894.958999999999</v>
      </c>
      <c r="AS138" t="str">
        <f>IF(AP138=A138,AP138,"pppp")</f>
        <v>Монтана</v>
      </c>
    </row>
    <row r="139" spans="1:45" ht="13.5" thickBot="1">
      <c r="A139" s="39" t="s">
        <v>170</v>
      </c>
      <c r="B139" s="435" t="s">
        <v>170</v>
      </c>
      <c r="C139" s="432" t="s">
        <v>516</v>
      </c>
      <c r="D139" s="39" t="s">
        <v>161</v>
      </c>
      <c r="E139" s="47"/>
      <c r="F139" s="47">
        <v>1391</v>
      </c>
      <c r="G139" s="47">
        <v>1270</v>
      </c>
      <c r="H139" s="48">
        <v>808</v>
      </c>
      <c r="I139" s="48">
        <v>914</v>
      </c>
      <c r="J139" s="48">
        <v>1024</v>
      </c>
      <c r="K139" s="48">
        <v>980</v>
      </c>
      <c r="L139" s="48">
        <v>930</v>
      </c>
      <c r="M139" s="212">
        <v>930</v>
      </c>
      <c r="N139" s="212">
        <v>859.28</v>
      </c>
      <c r="O139" s="437">
        <v>849.18000000000006</v>
      </c>
      <c r="P139" s="437">
        <v>872.87900000000002</v>
      </c>
      <c r="Q139" s="136">
        <f t="shared" si="26"/>
        <v>113.11881188118811</v>
      </c>
      <c r="R139" s="136">
        <f t="shared" si="27"/>
        <v>126.73267326732673</v>
      </c>
      <c r="S139" s="136">
        <f t="shared" si="28"/>
        <v>121.28712871287128</v>
      </c>
      <c r="T139" s="136">
        <f t="shared" si="29"/>
        <v>115.0990099009901</v>
      </c>
      <c r="U139" s="234">
        <f t="shared" si="31"/>
        <v>115.0990099009901</v>
      </c>
      <c r="V139" s="234">
        <f t="shared" si="32"/>
        <v>106.34653465346535</v>
      </c>
      <c r="W139" s="258">
        <f t="shared" si="34"/>
        <v>2.9680533867582943E-4</v>
      </c>
      <c r="X139" s="158">
        <f t="shared" si="35"/>
        <v>3.6790751593997553E-4</v>
      </c>
      <c r="Y139" s="158">
        <f t="shared" si="36"/>
        <v>4.5702146081732755E-4</v>
      </c>
      <c r="Z139" s="159">
        <f t="shared" si="37"/>
        <v>3.1257794513810523E-4</v>
      </c>
      <c r="AA139" s="159">
        <f t="shared" si="38"/>
        <v>3.2471987673214484E-4</v>
      </c>
      <c r="AB139" s="251">
        <f t="shared" si="33"/>
        <v>3.0889887846456666E-4</v>
      </c>
      <c r="AC139" s="159">
        <f t="shared" si="33"/>
        <v>2.9822340666018536E-4</v>
      </c>
      <c r="AP139" s="457" t="s">
        <v>170</v>
      </c>
      <c r="AQ139" s="459">
        <v>100</v>
      </c>
      <c r="AR139" s="437">
        <v>872.87900000000002</v>
      </c>
      <c r="AS139" t="str">
        <f>IF(AP139=A139,AP139,"pppp")</f>
        <v>Чипровци</v>
      </c>
    </row>
    <row r="140" spans="1:45" ht="13.5" thickBot="1">
      <c r="A140" s="49" t="s">
        <v>171</v>
      </c>
      <c r="B140" s="435" t="s">
        <v>171</v>
      </c>
      <c r="C140" s="432" t="s">
        <v>517</v>
      </c>
      <c r="D140" s="39" t="s">
        <v>161</v>
      </c>
      <c r="E140" s="50"/>
      <c r="F140" s="50">
        <v>1682</v>
      </c>
      <c r="G140" s="50">
        <v>1540</v>
      </c>
      <c r="H140" s="54">
        <v>986</v>
      </c>
      <c r="I140" s="54">
        <v>1072</v>
      </c>
      <c r="J140" s="54">
        <v>1233</v>
      </c>
      <c r="K140" s="54">
        <v>658</v>
      </c>
      <c r="L140" s="54">
        <v>1311</v>
      </c>
      <c r="M140" s="219">
        <v>1219</v>
      </c>
      <c r="N140" s="275">
        <v>790.84</v>
      </c>
      <c r="O140" s="437">
        <v>873.2600000000001</v>
      </c>
      <c r="P140" s="437">
        <v>1539.9760000000001</v>
      </c>
      <c r="Q140" s="137">
        <f t="shared" ref="Q140:Q204" si="39">IF(H140=0,"-",+I140/$H140*100)</f>
        <v>108.72210953346857</v>
      </c>
      <c r="R140" s="137">
        <f t="shared" ref="R140:R204" si="40">IF(I140=0,"-",+J140/$H140*100)</f>
        <v>125.05070993914806</v>
      </c>
      <c r="S140" s="137">
        <f t="shared" ref="S140:S204" si="41">IF(J140=0,"-",+K140/$H140*100)</f>
        <v>66.73427991886409</v>
      </c>
      <c r="T140" s="137">
        <f t="shared" ref="T140:T204" si="42">IF(K140=0,"-",+L140/$H140*100)</f>
        <v>132.96146044624746</v>
      </c>
      <c r="U140" s="240">
        <f t="shared" si="31"/>
        <v>123.63083164300204</v>
      </c>
      <c r="V140" s="240">
        <f t="shared" si="32"/>
        <v>80.206896551724142</v>
      </c>
      <c r="W140" s="259">
        <f t="shared" si="34"/>
        <v>3.621906731860988E-4</v>
      </c>
      <c r="X140" s="160">
        <f t="shared" si="35"/>
        <v>4.3150640819218135E-4</v>
      </c>
      <c r="Y140" s="160">
        <f t="shared" si="36"/>
        <v>5.5030025506617661E-4</v>
      </c>
      <c r="Z140" s="161">
        <f t="shared" si="37"/>
        <v>2.0987376316415637E-4</v>
      </c>
      <c r="AA140" s="161">
        <f t="shared" si="38"/>
        <v>4.577502778449913E-4</v>
      </c>
      <c r="AB140" s="285">
        <f t="shared" si="33"/>
        <v>4.0489003532075992E-4</v>
      </c>
      <c r="AC140" s="161">
        <f t="shared" si="33"/>
        <v>2.7447048566607042E-4</v>
      </c>
      <c r="AP140" s="457" t="s">
        <v>171</v>
      </c>
      <c r="AQ140" s="459">
        <v>100</v>
      </c>
      <c r="AR140" s="437">
        <v>1539.9760000000001</v>
      </c>
      <c r="AS140" t="str">
        <f>IF(AP140=A140,AP140,"pppp")</f>
        <v>Якимово</v>
      </c>
    </row>
    <row r="141" spans="1:45" ht="13.5" thickBot="1">
      <c r="A141" s="27" t="s">
        <v>172</v>
      </c>
      <c r="B141" s="434" t="s">
        <v>172</v>
      </c>
      <c r="C141" s="431" t="s">
        <v>518</v>
      </c>
      <c r="D141" s="382"/>
      <c r="E141" s="28">
        <v>203291</v>
      </c>
      <c r="F141" s="30">
        <v>219971</v>
      </c>
      <c r="G141" s="30">
        <v>221719</v>
      </c>
      <c r="H141" s="33">
        <v>195917</v>
      </c>
      <c r="I141" s="33">
        <v>142235</v>
      </c>
      <c r="J141" s="33">
        <v>105036</v>
      </c>
      <c r="K141" s="33">
        <v>112345</v>
      </c>
      <c r="L141" s="33">
        <v>110418</v>
      </c>
      <c r="M141" s="218">
        <v>110888</v>
      </c>
      <c r="N141" s="218">
        <v>111078.848</v>
      </c>
      <c r="O141" s="436">
        <v>87699.051999999996</v>
      </c>
      <c r="P141" s="436">
        <v>86502.819000000003</v>
      </c>
      <c r="Q141" s="135">
        <f t="shared" si="39"/>
        <v>72.599621268190091</v>
      </c>
      <c r="R141" s="135">
        <f t="shared" si="40"/>
        <v>53.612499170567126</v>
      </c>
      <c r="S141" s="135">
        <f t="shared" si="41"/>
        <v>57.343160624141852</v>
      </c>
      <c r="T141" s="135">
        <f t="shared" si="42"/>
        <v>56.359580842907967</v>
      </c>
      <c r="U141" s="238">
        <f t="shared" si="31"/>
        <v>56.599478350525992</v>
      </c>
      <c r="V141" s="238">
        <f t="shared" si="32"/>
        <v>56.696891030385309</v>
      </c>
      <c r="W141" s="256">
        <f t="shared" si="34"/>
        <v>7.1966845962069897E-2</v>
      </c>
      <c r="X141" s="153">
        <f t="shared" si="35"/>
        <v>5.7253091389193017E-2</v>
      </c>
      <c r="Y141" s="153">
        <f t="shared" si="36"/>
        <v>4.6878619295321111E-2</v>
      </c>
      <c r="Z141" s="154">
        <f t="shared" si="37"/>
        <v>3.5833233925041258E-2</v>
      </c>
      <c r="AA141" s="154">
        <f t="shared" si="38"/>
        <v>3.8553676719365562E-2</v>
      </c>
      <c r="AB141" s="249">
        <f t="shared" si="33"/>
        <v>3.6831375091590179E-2</v>
      </c>
      <c r="AC141" s="154">
        <f t="shared" si="33"/>
        <v>3.8551243434560234E-2</v>
      </c>
      <c r="AP141" s="455" t="s">
        <v>172</v>
      </c>
      <c r="AQ141" s="456">
        <v>100</v>
      </c>
      <c r="AR141" s="436">
        <v>86502.819000000003</v>
      </c>
      <c r="AS141" t="str">
        <f>IF(AP141=A141,AP141,"pppp")</f>
        <v>Пазарджик</v>
      </c>
    </row>
    <row r="142" spans="1:45" ht="13.5" thickBot="1">
      <c r="A142" s="39" t="s">
        <v>173</v>
      </c>
      <c r="B142" s="435" t="s">
        <v>173</v>
      </c>
      <c r="C142" s="433" t="s">
        <v>519</v>
      </c>
      <c r="D142" s="39" t="s">
        <v>172</v>
      </c>
      <c r="E142" s="90"/>
      <c r="F142" s="42"/>
      <c r="G142" s="42">
        <v>1771</v>
      </c>
      <c r="H142" s="45">
        <v>4198</v>
      </c>
      <c r="I142" s="45">
        <v>1876</v>
      </c>
      <c r="J142" s="45">
        <v>1151</v>
      </c>
      <c r="K142" s="48">
        <v>1220</v>
      </c>
      <c r="L142" s="48">
        <v>670</v>
      </c>
      <c r="M142" s="212">
        <v>691</v>
      </c>
      <c r="N142" s="212">
        <v>683.41200000000003</v>
      </c>
      <c r="O142" s="438">
        <v>605.27200000000005</v>
      </c>
      <c r="P142" s="438">
        <v>1948.431</v>
      </c>
      <c r="Q142" s="136">
        <f t="shared" si="39"/>
        <v>44.687946641257739</v>
      </c>
      <c r="R142" s="136">
        <f t="shared" si="40"/>
        <v>27.417818008575512</v>
      </c>
      <c r="S142" s="136">
        <f t="shared" si="41"/>
        <v>29.061457837065269</v>
      </c>
      <c r="T142" s="136">
        <f t="shared" si="42"/>
        <v>15.959980943306338</v>
      </c>
      <c r="U142" s="234">
        <f t="shared" si="31"/>
        <v>16.460219151977132</v>
      </c>
      <c r="V142" s="234">
        <f t="shared" si="32"/>
        <v>16.279466412577417</v>
      </c>
      <c r="W142" s="264">
        <f t="shared" si="34"/>
        <v>1.5420653610905099E-3</v>
      </c>
      <c r="X142" s="156">
        <f t="shared" si="35"/>
        <v>7.5513621433631736E-4</v>
      </c>
      <c r="Y142" s="156">
        <f t="shared" si="36"/>
        <v>5.1370283339916402E-4</v>
      </c>
      <c r="Z142" s="157">
        <f t="shared" si="37"/>
        <v>3.8912764598825347E-4</v>
      </c>
      <c r="AA142" s="157">
        <f t="shared" si="38"/>
        <v>2.3393797571025489E-4</v>
      </c>
      <c r="AB142" s="251">
        <f t="shared" si="33"/>
        <v>2.2951518819248984E-4</v>
      </c>
      <c r="AC142" s="159">
        <f t="shared" si="33"/>
        <v>2.3718631271814846E-4</v>
      </c>
      <c r="AP142" s="457" t="s">
        <v>173</v>
      </c>
      <c r="AQ142" s="459">
        <v>100</v>
      </c>
      <c r="AR142" s="438">
        <v>1948.431</v>
      </c>
      <c r="AS142" t="str">
        <f>IF(AP142=A142,AP142,"pppp")</f>
        <v>Батак</v>
      </c>
    </row>
    <row r="143" spans="1:45" ht="13.5" thickBot="1">
      <c r="A143" s="39" t="s">
        <v>174</v>
      </c>
      <c r="B143" s="435" t="s">
        <v>174</v>
      </c>
      <c r="C143" s="433" t="s">
        <v>520</v>
      </c>
      <c r="D143" s="39" t="s">
        <v>172</v>
      </c>
      <c r="E143" s="47"/>
      <c r="F143" s="47">
        <v>14150</v>
      </c>
      <c r="G143" s="47">
        <v>14670</v>
      </c>
      <c r="H143" s="48">
        <v>4435</v>
      </c>
      <c r="I143" s="48">
        <v>3022</v>
      </c>
      <c r="J143" s="48">
        <v>3038</v>
      </c>
      <c r="K143" s="48">
        <v>2683</v>
      </c>
      <c r="L143" s="48">
        <v>1437</v>
      </c>
      <c r="M143" s="212">
        <v>1209</v>
      </c>
      <c r="N143" s="212">
        <v>1955.1479999999999</v>
      </c>
      <c r="O143" s="437">
        <v>1422.046</v>
      </c>
      <c r="P143" s="437">
        <v>2340.0030000000002</v>
      </c>
      <c r="Q143" s="136">
        <f t="shared" si="39"/>
        <v>68.139797068771131</v>
      </c>
      <c r="R143" s="136">
        <f t="shared" si="40"/>
        <v>68.500563697857956</v>
      </c>
      <c r="S143" s="136">
        <f t="shared" si="41"/>
        <v>60.496054114994358</v>
      </c>
      <c r="T143" s="136">
        <f t="shared" si="42"/>
        <v>32.401352874859072</v>
      </c>
      <c r="U143" s="234">
        <f t="shared" si="31"/>
        <v>27.26042841037204</v>
      </c>
      <c r="V143" s="234">
        <f t="shared" si="32"/>
        <v>44.084509582863582</v>
      </c>
      <c r="W143" s="258">
        <f t="shared" si="34"/>
        <v>1.6291233626575538E-3</v>
      </c>
      <c r="X143" s="158">
        <f t="shared" si="35"/>
        <v>1.2164294454820636E-3</v>
      </c>
      <c r="Y143" s="158">
        <f t="shared" si="36"/>
        <v>1.3558898417607823E-3</v>
      </c>
      <c r="Z143" s="159">
        <f t="shared" si="37"/>
        <v>8.55761864087282E-4</v>
      </c>
      <c r="AA143" s="159">
        <f t="shared" si="38"/>
        <v>5.0174458372483023E-4</v>
      </c>
      <c r="AB143" s="251">
        <f t="shared" si="33"/>
        <v>4.0156854200393662E-4</v>
      </c>
      <c r="AC143" s="159">
        <f t="shared" si="33"/>
        <v>6.7855750987436928E-4</v>
      </c>
      <c r="AP143" s="457" t="s">
        <v>174</v>
      </c>
      <c r="AQ143" s="459">
        <v>100</v>
      </c>
      <c r="AR143" s="437">
        <v>2340.0030000000002</v>
      </c>
      <c r="AS143" t="str">
        <f>IF(AP143=A143,AP143,"pppp")</f>
        <v>Белово</v>
      </c>
    </row>
    <row r="144" spans="1:45" ht="13.5" thickBot="1">
      <c r="A144" s="39" t="s">
        <v>175</v>
      </c>
      <c r="B144" s="435" t="s">
        <v>175</v>
      </c>
      <c r="C144" s="433" t="s">
        <v>521</v>
      </c>
      <c r="D144" s="39" t="s">
        <v>172</v>
      </c>
      <c r="E144" s="77"/>
      <c r="F144" s="77">
        <v>9705</v>
      </c>
      <c r="G144" s="77">
        <v>10320</v>
      </c>
      <c r="H144" s="48">
        <v>6468</v>
      </c>
      <c r="I144" s="48">
        <v>3421</v>
      </c>
      <c r="J144" s="48">
        <v>3735</v>
      </c>
      <c r="K144" s="48">
        <v>3844</v>
      </c>
      <c r="L144" s="48">
        <v>2973</v>
      </c>
      <c r="M144" s="212">
        <v>1924</v>
      </c>
      <c r="N144" s="212">
        <v>1067.73</v>
      </c>
      <c r="O144" s="437">
        <v>660.90300000000002</v>
      </c>
      <c r="P144" s="437">
        <v>1470</v>
      </c>
      <c r="Q144" s="136">
        <f t="shared" si="39"/>
        <v>52.89115646258503</v>
      </c>
      <c r="R144" s="136">
        <f t="shared" si="40"/>
        <v>57.745825602968459</v>
      </c>
      <c r="S144" s="136">
        <f t="shared" si="41"/>
        <v>59.431045145330863</v>
      </c>
      <c r="T144" s="136">
        <f t="shared" si="42"/>
        <v>45.964749536178104</v>
      </c>
      <c r="U144" s="234">
        <f t="shared" si="31"/>
        <v>29.746444032158319</v>
      </c>
      <c r="V144" s="234">
        <f t="shared" si="32"/>
        <v>16.507884972170686</v>
      </c>
      <c r="W144" s="262">
        <f t="shared" si="34"/>
        <v>2.3759120427664167E-3</v>
      </c>
      <c r="X144" s="166">
        <f t="shared" si="35"/>
        <v>1.3770367746506085E-3</v>
      </c>
      <c r="Y144" s="166">
        <f t="shared" si="36"/>
        <v>1.6669679259303891E-3</v>
      </c>
      <c r="Z144" s="159">
        <f t="shared" si="37"/>
        <v>1.2260710419498739E-3</v>
      </c>
      <c r="AA144" s="159">
        <f t="shared" si="38"/>
        <v>1.038056122069534E-3</v>
      </c>
      <c r="AB144" s="251">
        <f t="shared" si="33"/>
        <v>6.3905531415680238E-4</v>
      </c>
      <c r="AC144" s="159">
        <f t="shared" si="33"/>
        <v>3.7056847359798867E-4</v>
      </c>
      <c r="AP144" s="457" t="s">
        <v>175</v>
      </c>
      <c r="AQ144" s="459">
        <v>100</v>
      </c>
      <c r="AR144" s="437">
        <v>1470</v>
      </c>
      <c r="AS144" t="str">
        <f>IF(AP144=A144,AP144,"pppp")</f>
        <v>Брацигово</v>
      </c>
    </row>
    <row r="145" spans="1:45" ht="13.5" thickBot="1">
      <c r="A145" s="39" t="s">
        <v>176</v>
      </c>
      <c r="B145" s="435" t="s">
        <v>176</v>
      </c>
      <c r="C145" s="433" t="s">
        <v>522</v>
      </c>
      <c r="D145" s="39" t="s">
        <v>172</v>
      </c>
      <c r="E145" s="47"/>
      <c r="F145" s="47">
        <v>72051</v>
      </c>
      <c r="G145" s="47">
        <v>40175</v>
      </c>
      <c r="H145" s="48">
        <v>43175</v>
      </c>
      <c r="I145" s="48">
        <v>41235</v>
      </c>
      <c r="J145" s="48">
        <v>22875</v>
      </c>
      <c r="K145" s="48">
        <v>19135</v>
      </c>
      <c r="L145" s="48">
        <v>20855</v>
      </c>
      <c r="M145" s="212">
        <v>23324</v>
      </c>
      <c r="N145" s="212">
        <v>12710.642</v>
      </c>
      <c r="O145" s="437">
        <v>15987.330999999998</v>
      </c>
      <c r="P145" s="437">
        <v>5445.9530000000004</v>
      </c>
      <c r="Q145" s="136">
        <f t="shared" si="39"/>
        <v>95.506658946149386</v>
      </c>
      <c r="R145" s="136">
        <f t="shared" si="40"/>
        <v>52.982049797336416</v>
      </c>
      <c r="S145" s="136">
        <f t="shared" si="41"/>
        <v>44.319629415170816</v>
      </c>
      <c r="T145" s="136">
        <f t="shared" si="42"/>
        <v>48.303416328894031</v>
      </c>
      <c r="U145" s="234">
        <f t="shared" si="31"/>
        <v>54.022003474232768</v>
      </c>
      <c r="V145" s="234">
        <f t="shared" si="32"/>
        <v>29.439819339895774</v>
      </c>
      <c r="W145" s="258">
        <f t="shared" si="34"/>
        <v>1.5859616952139773E-2</v>
      </c>
      <c r="X145" s="158">
        <f t="shared" si="35"/>
        <v>1.6598103303922199E-2</v>
      </c>
      <c r="Y145" s="158">
        <f t="shared" si="36"/>
        <v>1.0209341715035515E-2</v>
      </c>
      <c r="Z145" s="159">
        <f t="shared" si="37"/>
        <v>6.1032438573649424E-3</v>
      </c>
      <c r="AA145" s="159">
        <f t="shared" si="38"/>
        <v>7.2817559454289044E-3</v>
      </c>
      <c r="AB145" s="251">
        <f t="shared" si="33"/>
        <v>7.7470510121586582E-3</v>
      </c>
      <c r="AC145" s="159">
        <f t="shared" si="33"/>
        <v>4.4113804092705891E-3</v>
      </c>
      <c r="AP145" s="457" t="s">
        <v>176</v>
      </c>
      <c r="AQ145" s="459">
        <v>100</v>
      </c>
      <c r="AR145" s="437">
        <v>5445.9530000000004</v>
      </c>
      <c r="AS145" t="str">
        <f>IF(AP145=A145,AP145,"pppp")</f>
        <v>Велинград</v>
      </c>
    </row>
    <row r="146" spans="1:45" ht="13.5" thickBot="1">
      <c r="A146" s="39" t="s">
        <v>177</v>
      </c>
      <c r="B146" s="435" t="s">
        <v>177</v>
      </c>
      <c r="C146" s="433" t="s">
        <v>523</v>
      </c>
      <c r="D146" s="39" t="s">
        <v>172</v>
      </c>
      <c r="E146" s="47"/>
      <c r="F146" s="47">
        <v>2200</v>
      </c>
      <c r="G146" s="47">
        <v>2200</v>
      </c>
      <c r="H146" s="48">
        <v>2300</v>
      </c>
      <c r="I146" s="48">
        <v>2600</v>
      </c>
      <c r="J146" s="48">
        <v>1138</v>
      </c>
      <c r="K146" s="48">
        <v>957</v>
      </c>
      <c r="L146" s="48">
        <v>837</v>
      </c>
      <c r="M146" s="212">
        <v>525</v>
      </c>
      <c r="N146" s="212">
        <v>1023.383</v>
      </c>
      <c r="O146" s="437">
        <v>1117.3909999999998</v>
      </c>
      <c r="P146" s="437">
        <v>1338.9190000000001</v>
      </c>
      <c r="Q146" s="136">
        <f t="shared" si="39"/>
        <v>113.04347826086956</v>
      </c>
      <c r="R146" s="136">
        <f t="shared" si="40"/>
        <v>49.478260869565219</v>
      </c>
      <c r="S146" s="136">
        <f t="shared" si="41"/>
        <v>41.608695652173907</v>
      </c>
      <c r="T146" s="136">
        <f t="shared" si="42"/>
        <v>36.391304347826086</v>
      </c>
      <c r="U146" s="234">
        <f t="shared" si="31"/>
        <v>22.826086956521738</v>
      </c>
      <c r="V146" s="234">
        <f t="shared" si="32"/>
        <v>44.494913043478263</v>
      </c>
      <c r="W146" s="258">
        <f t="shared" si="34"/>
        <v>8.448666818742669E-4</v>
      </c>
      <c r="X146" s="158">
        <f t="shared" si="35"/>
        <v>1.0465640497198429E-3</v>
      </c>
      <c r="Y146" s="158">
        <f t="shared" si="36"/>
        <v>5.0790080313488156E-4</v>
      </c>
      <c r="Z146" s="159">
        <f t="shared" si="37"/>
        <v>3.05241932139966E-4</v>
      </c>
      <c r="AA146" s="159">
        <f t="shared" si="38"/>
        <v>2.9224788905893035E-4</v>
      </c>
      <c r="AB146" s="251">
        <f t="shared" si="33"/>
        <v>1.743783991332231E-4</v>
      </c>
      <c r="AC146" s="159">
        <f t="shared" si="33"/>
        <v>3.5517731656517141E-4</v>
      </c>
      <c r="AP146" s="457" t="s">
        <v>177</v>
      </c>
      <c r="AQ146" s="459">
        <v>100</v>
      </c>
      <c r="AR146" s="437">
        <v>1338.9190000000001</v>
      </c>
      <c r="AS146" t="str">
        <f>IF(AP146=A146,AP146,"pppp")</f>
        <v>Лесичово</v>
      </c>
    </row>
    <row r="147" spans="1:45" ht="13.5" thickBot="1">
      <c r="A147" s="39" t="s">
        <v>172</v>
      </c>
      <c r="B147" s="435" t="s">
        <v>172</v>
      </c>
      <c r="C147" s="433" t="s">
        <v>524</v>
      </c>
      <c r="D147" s="39" t="s">
        <v>172</v>
      </c>
      <c r="E147" s="47"/>
      <c r="F147" s="47">
        <v>64597</v>
      </c>
      <c r="G147" s="47">
        <v>75234</v>
      </c>
      <c r="H147" s="48">
        <v>74471</v>
      </c>
      <c r="I147" s="48">
        <v>42656</v>
      </c>
      <c r="J147" s="48">
        <v>44818</v>
      </c>
      <c r="K147" s="48">
        <v>58839</v>
      </c>
      <c r="L147" s="48">
        <v>60898</v>
      </c>
      <c r="M147" s="212">
        <v>62550</v>
      </c>
      <c r="N147" s="212">
        <v>71798.964000000007</v>
      </c>
      <c r="O147" s="437">
        <v>46608.109000000004</v>
      </c>
      <c r="P147" s="437">
        <v>53003.328000000001</v>
      </c>
      <c r="Q147" s="136">
        <f t="shared" si="39"/>
        <v>57.278672234829664</v>
      </c>
      <c r="R147" s="136">
        <f t="shared" si="40"/>
        <v>60.181815740355304</v>
      </c>
      <c r="S147" s="136">
        <f t="shared" si="41"/>
        <v>79.009278779659198</v>
      </c>
      <c r="T147" s="136">
        <f t="shared" si="42"/>
        <v>81.774113413274961</v>
      </c>
      <c r="U147" s="234">
        <f t="shared" si="31"/>
        <v>83.992426582159496</v>
      </c>
      <c r="V147" s="234">
        <f t="shared" si="32"/>
        <v>96.411977816868315</v>
      </c>
      <c r="W147" s="258">
        <f t="shared" si="34"/>
        <v>2.7355681159068928E-2</v>
      </c>
      <c r="X147" s="158">
        <f t="shared" si="35"/>
        <v>1.7170090809557545E-2</v>
      </c>
      <c r="Y147" s="158">
        <f t="shared" si="36"/>
        <v>2.000272249112401E-2</v>
      </c>
      <c r="Z147" s="159">
        <f t="shared" si="37"/>
        <v>1.8767116034674462E-2</v>
      </c>
      <c r="AA147" s="159">
        <f t="shared" si="38"/>
        <v>2.1263216186273286E-2</v>
      </c>
      <c r="AB147" s="251">
        <f t="shared" si="33"/>
        <v>2.0775940696729726E-2</v>
      </c>
      <c r="AC147" s="159">
        <f t="shared" si="33"/>
        <v>2.4918689645694082E-2</v>
      </c>
      <c r="AP147" s="457" t="s">
        <v>172</v>
      </c>
      <c r="AQ147" s="459">
        <v>100</v>
      </c>
      <c r="AR147" s="437">
        <v>53003.328000000001</v>
      </c>
      <c r="AS147" t="str">
        <f>IF(AP147=A147,AP147,"pppp")</f>
        <v>Пазарджик</v>
      </c>
    </row>
    <row r="148" spans="1:45" ht="13.5" thickBot="1">
      <c r="A148" s="39" t="s">
        <v>178</v>
      </c>
      <c r="B148" s="435" t="s">
        <v>178</v>
      </c>
      <c r="C148" s="433" t="s">
        <v>525</v>
      </c>
      <c r="D148" s="39" t="s">
        <v>178</v>
      </c>
      <c r="E148" s="47"/>
      <c r="F148" s="47">
        <v>17830</v>
      </c>
      <c r="G148" s="47">
        <v>39500</v>
      </c>
      <c r="H148" s="48">
        <v>23840</v>
      </c>
      <c r="I148" s="48">
        <v>17015</v>
      </c>
      <c r="J148" s="48">
        <v>10317</v>
      </c>
      <c r="K148" s="48">
        <v>9533</v>
      </c>
      <c r="L148" s="48">
        <v>8039</v>
      </c>
      <c r="M148" s="212">
        <v>7040</v>
      </c>
      <c r="N148" s="212">
        <v>7893.5569999999998</v>
      </c>
      <c r="O148" s="437">
        <v>8597.0910000000003</v>
      </c>
      <c r="P148" s="437">
        <v>7487.482</v>
      </c>
      <c r="Q148" s="136">
        <f t="shared" si="39"/>
        <v>71.371644295302019</v>
      </c>
      <c r="R148" s="136">
        <f t="shared" si="40"/>
        <v>43.276006711409401</v>
      </c>
      <c r="S148" s="136">
        <f t="shared" si="41"/>
        <v>39.98741610738255</v>
      </c>
      <c r="T148" s="136">
        <f t="shared" si="42"/>
        <v>33.720637583892618</v>
      </c>
      <c r="U148" s="234">
        <f t="shared" si="31"/>
        <v>29.530201342281881</v>
      </c>
      <c r="V148" s="234">
        <f t="shared" si="32"/>
        <v>33.11055788590604</v>
      </c>
      <c r="W148" s="258">
        <f t="shared" si="34"/>
        <v>8.7572268242967488E-3</v>
      </c>
      <c r="X148" s="158">
        <f t="shared" si="35"/>
        <v>6.8489566561473559E-3</v>
      </c>
      <c r="Y148" s="158">
        <f t="shared" si="36"/>
        <v>4.6045804797386408E-3</v>
      </c>
      <c r="Z148" s="159">
        <f t="shared" si="37"/>
        <v>3.0406179091852625E-3</v>
      </c>
      <c r="AA148" s="159">
        <f t="shared" si="38"/>
        <v>2.8069065473652821E-3</v>
      </c>
      <c r="AB148" s="251">
        <f t="shared" si="33"/>
        <v>2.3383312950436014E-3</v>
      </c>
      <c r="AC148" s="159">
        <f t="shared" si="33"/>
        <v>2.739553415890458E-3</v>
      </c>
      <c r="AP148" s="457" t="s">
        <v>178</v>
      </c>
      <c r="AQ148" s="459">
        <v>99.99</v>
      </c>
      <c r="AR148" s="437">
        <v>7487.482</v>
      </c>
      <c r="AS148" t="str">
        <f>IF(AP148=A148,AP148,"pppp")</f>
        <v>Панагюрище</v>
      </c>
    </row>
    <row r="149" spans="1:45" ht="13.5" thickBot="1">
      <c r="A149" s="39" t="s">
        <v>179</v>
      </c>
      <c r="B149" s="435" t="s">
        <v>179</v>
      </c>
      <c r="C149" s="433" t="s">
        <v>526</v>
      </c>
      <c r="D149" s="39" t="s">
        <v>172</v>
      </c>
      <c r="E149" s="47"/>
      <c r="F149" s="47">
        <v>9560</v>
      </c>
      <c r="G149" s="47">
        <v>13160</v>
      </c>
      <c r="H149" s="48">
        <v>14302</v>
      </c>
      <c r="I149" s="48">
        <v>7610</v>
      </c>
      <c r="J149" s="48">
        <v>6394</v>
      </c>
      <c r="K149" s="48">
        <v>6795</v>
      </c>
      <c r="L149" s="48">
        <v>6859</v>
      </c>
      <c r="M149" s="212">
        <v>6880</v>
      </c>
      <c r="N149" s="212">
        <v>7976.8919999999998</v>
      </c>
      <c r="O149" s="437">
        <v>7376.3269999999993</v>
      </c>
      <c r="P149" s="437">
        <v>7050.04</v>
      </c>
      <c r="Q149" s="136">
        <f t="shared" si="39"/>
        <v>53.209341350860015</v>
      </c>
      <c r="R149" s="136">
        <f t="shared" si="40"/>
        <v>44.707033981261361</v>
      </c>
      <c r="S149" s="136">
        <f t="shared" si="41"/>
        <v>47.5108376450846</v>
      </c>
      <c r="T149" s="136">
        <f t="shared" si="42"/>
        <v>47.958327506642426</v>
      </c>
      <c r="U149" s="234">
        <f t="shared" si="31"/>
        <v>48.105160117466092</v>
      </c>
      <c r="V149" s="234">
        <f t="shared" si="32"/>
        <v>55.774660886589288</v>
      </c>
      <c r="W149" s="258">
        <f t="shared" si="34"/>
        <v>5.2536014278981589E-3</v>
      </c>
      <c r="X149" s="158">
        <f t="shared" si="35"/>
        <v>3.0632124686030787E-3</v>
      </c>
      <c r="Y149" s="158">
        <f t="shared" si="36"/>
        <v>2.8537062699863208E-3</v>
      </c>
      <c r="Z149" s="159">
        <f t="shared" si="37"/>
        <v>2.1673134053198212E-3</v>
      </c>
      <c r="AA149" s="159">
        <f t="shared" si="38"/>
        <v>2.3948963811890123E-3</v>
      </c>
      <c r="AB149" s="251">
        <f t="shared" si="33"/>
        <v>2.2851874019744283E-3</v>
      </c>
      <c r="AC149" s="159">
        <f t="shared" si="33"/>
        <v>2.7684758248770823E-3</v>
      </c>
      <c r="AP149" s="457" t="s">
        <v>179</v>
      </c>
      <c r="AQ149" s="459">
        <v>100</v>
      </c>
      <c r="AR149" s="437">
        <v>7050.04</v>
      </c>
      <c r="AS149" t="str">
        <f>IF(AP149=A149,AP149,"pppp")</f>
        <v>Пещера</v>
      </c>
    </row>
    <row r="150" spans="1:45" ht="13.5" thickBot="1">
      <c r="A150" s="39" t="s">
        <v>180</v>
      </c>
      <c r="B150" s="435" t="s">
        <v>180</v>
      </c>
      <c r="C150" s="433" t="s">
        <v>527</v>
      </c>
      <c r="D150" s="39" t="s">
        <v>172</v>
      </c>
      <c r="E150" s="47"/>
      <c r="F150" s="47">
        <v>7125</v>
      </c>
      <c r="G150" s="47">
        <v>4746</v>
      </c>
      <c r="H150" s="48">
        <v>4680</v>
      </c>
      <c r="I150" s="48">
        <v>5010</v>
      </c>
      <c r="J150" s="48">
        <v>3704</v>
      </c>
      <c r="K150" s="48">
        <v>3327</v>
      </c>
      <c r="L150" s="48">
        <v>2421</v>
      </c>
      <c r="M150" s="212">
        <v>2312</v>
      </c>
      <c r="N150" s="212">
        <v>1752.55</v>
      </c>
      <c r="O150" s="437">
        <v>1048.703</v>
      </c>
      <c r="P150" s="437">
        <v>1895.3</v>
      </c>
      <c r="Q150" s="136">
        <f t="shared" si="39"/>
        <v>107.05128205128204</v>
      </c>
      <c r="R150" s="136">
        <f t="shared" si="40"/>
        <v>79.145299145299148</v>
      </c>
      <c r="S150" s="136">
        <f t="shared" si="41"/>
        <v>71.089743589743591</v>
      </c>
      <c r="T150" s="136">
        <f t="shared" si="42"/>
        <v>51.730769230769234</v>
      </c>
      <c r="U150" s="234">
        <f t="shared" si="31"/>
        <v>49.401709401709404</v>
      </c>
      <c r="V150" s="234">
        <f t="shared" si="32"/>
        <v>37.447649572649574</v>
      </c>
      <c r="W150" s="258">
        <f t="shared" si="34"/>
        <v>1.7191200309441606E-3</v>
      </c>
      <c r="X150" s="158">
        <f t="shared" si="35"/>
        <v>2.0166484188832356E-3</v>
      </c>
      <c r="Y150" s="158">
        <f t="shared" si="36"/>
        <v>1.6531323153001769E-3</v>
      </c>
      <c r="Z150" s="159">
        <f t="shared" si="37"/>
        <v>1.0611702280351797E-3</v>
      </c>
      <c r="AA150" s="159">
        <f t="shared" si="38"/>
        <v>8.4531916297690614E-4</v>
      </c>
      <c r="AB150" s="251">
        <f t="shared" si="33"/>
        <v>7.6792925484954629E-4</v>
      </c>
      <c r="AC150" s="159">
        <f t="shared" si="33"/>
        <v>6.0824344956511014E-4</v>
      </c>
      <c r="AP150" s="457" t="s">
        <v>180</v>
      </c>
      <c r="AQ150" s="459">
        <v>100</v>
      </c>
      <c r="AR150" s="437">
        <v>1895.3</v>
      </c>
      <c r="AS150" t="str">
        <f>IF(AP150=A150,AP150,"pppp")</f>
        <v>Ракитово</v>
      </c>
    </row>
    <row r="151" spans="1:45" ht="13.5" thickBot="1">
      <c r="A151" s="39" t="s">
        <v>181</v>
      </c>
      <c r="B151" s="435" t="s">
        <v>181</v>
      </c>
      <c r="C151" s="433" t="s">
        <v>528</v>
      </c>
      <c r="D151" s="39" t="s">
        <v>172</v>
      </c>
      <c r="E151" s="47"/>
      <c r="F151" s="47"/>
      <c r="G151" s="47">
        <v>16743</v>
      </c>
      <c r="H151" s="48">
        <v>14960</v>
      </c>
      <c r="I151" s="48">
        <v>15155</v>
      </c>
      <c r="J151" s="48">
        <v>5389</v>
      </c>
      <c r="K151" s="48">
        <v>5386</v>
      </c>
      <c r="L151" s="48">
        <v>4844</v>
      </c>
      <c r="M151" s="212">
        <v>2796</v>
      </c>
      <c r="N151" s="212">
        <v>2589.1529999999998</v>
      </c>
      <c r="O151" s="437">
        <v>2389.2889999999998</v>
      </c>
      <c r="P151" s="437">
        <v>2198.3229999999999</v>
      </c>
      <c r="Q151" s="198">
        <f t="shared" si="39"/>
        <v>101.30347593582887</v>
      </c>
      <c r="R151" s="136">
        <f t="shared" si="40"/>
        <v>36.022727272727273</v>
      </c>
      <c r="S151" s="136">
        <f t="shared" si="41"/>
        <v>36.002673796791449</v>
      </c>
      <c r="T151" s="136">
        <f t="shared" si="42"/>
        <v>32.37967914438503</v>
      </c>
      <c r="U151" s="234">
        <f t="shared" si="31"/>
        <v>18.689839572192511</v>
      </c>
      <c r="V151" s="234">
        <f t="shared" si="32"/>
        <v>17.307172459893046</v>
      </c>
      <c r="W151" s="258">
        <f t="shared" si="34"/>
        <v>5.4953067655821881E-3</v>
      </c>
      <c r="X151" s="158">
        <f t="shared" si="35"/>
        <v>6.1002608359631613E-3</v>
      </c>
      <c r="Y151" s="158">
        <f t="shared" si="36"/>
        <v>2.4051646995552523E-3</v>
      </c>
      <c r="Z151" s="159">
        <f t="shared" si="37"/>
        <v>1.7179028699120763E-3</v>
      </c>
      <c r="AA151" s="159">
        <f t="shared" si="38"/>
        <v>1.6913366482693654E-3</v>
      </c>
      <c r="AB151" s="251">
        <f t="shared" si="33"/>
        <v>9.2868953138379386E-4</v>
      </c>
      <c r="AC151" s="159">
        <f t="shared" si="33"/>
        <v>8.9859653200870357E-4</v>
      </c>
      <c r="AP151" s="457" t="s">
        <v>181</v>
      </c>
      <c r="AQ151" s="459">
        <v>100</v>
      </c>
      <c r="AR151" s="437">
        <v>2198.3229999999999</v>
      </c>
      <c r="AS151" t="str">
        <f>IF(AP151=A151,AP151,"pppp")</f>
        <v>Септември</v>
      </c>
    </row>
    <row r="152" spans="1:45" ht="13.5" thickBot="1">
      <c r="A152" s="195" t="s">
        <v>182</v>
      </c>
      <c r="B152" s="435" t="s">
        <v>182</v>
      </c>
      <c r="C152" s="433" t="s">
        <v>529</v>
      </c>
      <c r="D152" s="39" t="s">
        <v>178</v>
      </c>
      <c r="E152" s="196"/>
      <c r="F152" s="196">
        <v>3385</v>
      </c>
      <c r="G152" s="196">
        <v>3200</v>
      </c>
      <c r="H152" s="197">
        <v>3088</v>
      </c>
      <c r="I152" s="197">
        <v>2635</v>
      </c>
      <c r="J152" s="197">
        <v>2477</v>
      </c>
      <c r="K152" s="197">
        <v>626</v>
      </c>
      <c r="L152" s="197">
        <v>585</v>
      </c>
      <c r="M152" s="212">
        <v>447</v>
      </c>
      <c r="N152" s="212">
        <v>471.51</v>
      </c>
      <c r="O152" s="437">
        <v>732.93000000000006</v>
      </c>
      <c r="P152" s="437">
        <v>1245.04</v>
      </c>
      <c r="Q152" s="279">
        <f t="shared" si="39"/>
        <v>85.330310880829018</v>
      </c>
      <c r="R152" s="280">
        <f t="shared" si="40"/>
        <v>80.213730569948183</v>
      </c>
      <c r="S152" s="280">
        <f t="shared" si="41"/>
        <v>20.2720207253886</v>
      </c>
      <c r="T152" s="199">
        <f t="shared" si="42"/>
        <v>18.944300518134717</v>
      </c>
      <c r="U152" s="234">
        <f t="shared" si="31"/>
        <v>14.475388601036268</v>
      </c>
      <c r="V152" s="234">
        <f t="shared" si="32"/>
        <v>15.26910621761658</v>
      </c>
      <c r="W152" s="265">
        <f t="shared" si="34"/>
        <v>1.1343253537511896E-3</v>
      </c>
      <c r="X152" s="200">
        <f t="shared" si="35"/>
        <v>1.0606524119276099E-3</v>
      </c>
      <c r="Y152" s="200">
        <f t="shared" si="36"/>
        <v>1.1055099203559769E-3</v>
      </c>
      <c r="Z152" s="201">
        <f t="shared" si="37"/>
        <v>1.9966713638413659E-4</v>
      </c>
      <c r="AA152" s="201">
        <f t="shared" si="38"/>
        <v>2.0425927729925242E-4</v>
      </c>
      <c r="AB152" s="251">
        <f t="shared" si="33"/>
        <v>1.4847075126200139E-4</v>
      </c>
      <c r="AC152" s="201">
        <f t="shared" si="33"/>
        <v>1.6364318787164136E-4</v>
      </c>
      <c r="AP152" s="457" t="s">
        <v>182</v>
      </c>
      <c r="AQ152" s="459">
        <v>100</v>
      </c>
      <c r="AR152" s="437">
        <v>1245.04</v>
      </c>
      <c r="AS152" t="str">
        <f>IF(AP152=A152,AP152,"pppp")</f>
        <v>Стрелча</v>
      </c>
    </row>
    <row r="153" spans="1:45" s="205" customFormat="1" ht="13.5" thickBot="1">
      <c r="A153" s="272" t="s">
        <v>360</v>
      </c>
      <c r="B153" s="435" t="s">
        <v>360</v>
      </c>
      <c r="C153" s="433" t="s">
        <v>530</v>
      </c>
      <c r="D153" s="39" t="s">
        <v>247</v>
      </c>
      <c r="E153" s="273"/>
      <c r="F153" s="273"/>
      <c r="G153" s="273"/>
      <c r="H153" s="274"/>
      <c r="I153" s="274"/>
      <c r="J153" s="274"/>
      <c r="K153" s="274"/>
      <c r="L153" s="274"/>
      <c r="M153" s="275">
        <v>1189</v>
      </c>
      <c r="N153" s="275">
        <v>1155.9069999999999</v>
      </c>
      <c r="O153" s="440">
        <v>1153.6600000000001</v>
      </c>
      <c r="P153" s="440">
        <v>1080</v>
      </c>
      <c r="Q153" s="278"/>
      <c r="R153" s="204"/>
      <c r="S153" s="204"/>
      <c r="T153" s="204"/>
      <c r="U153" s="240" t="str">
        <f t="shared" si="31"/>
        <v>-</v>
      </c>
      <c r="V153" s="240" t="str">
        <f t="shared" si="32"/>
        <v>-</v>
      </c>
      <c r="W153" s="276"/>
      <c r="X153" s="276"/>
      <c r="Y153" s="276"/>
      <c r="Z153" s="277"/>
      <c r="AA153" s="277"/>
      <c r="AB153" s="254">
        <f t="shared" si="33"/>
        <v>3.9492555537029003E-4</v>
      </c>
      <c r="AC153" s="277">
        <f t="shared" si="33"/>
        <v>4.0117135662689097E-4</v>
      </c>
      <c r="AF153"/>
      <c r="AG153"/>
      <c r="AH153"/>
      <c r="AI153"/>
      <c r="AJ153"/>
      <c r="AK153"/>
      <c r="AL153"/>
      <c r="AM153"/>
      <c r="AP153" s="457" t="s">
        <v>360</v>
      </c>
      <c r="AQ153" s="459">
        <v>100</v>
      </c>
      <c r="AR153" s="440">
        <v>1080</v>
      </c>
      <c r="AS153" t="str">
        <f>IF(AP153=A153,AP153,"pppp")</f>
        <v>Сърница</v>
      </c>
    </row>
    <row r="154" spans="1:45" ht="13.5" thickBot="1">
      <c r="A154" s="97" t="s">
        <v>183</v>
      </c>
      <c r="B154" s="434" t="s">
        <v>183</v>
      </c>
      <c r="C154" s="431" t="s">
        <v>531</v>
      </c>
      <c r="D154" s="384"/>
      <c r="E154" s="202">
        <v>126319</v>
      </c>
      <c r="F154" s="98">
        <v>147915</v>
      </c>
      <c r="G154" s="98">
        <v>241015</v>
      </c>
      <c r="H154" s="102">
        <v>179549</v>
      </c>
      <c r="I154" s="102">
        <v>183691</v>
      </c>
      <c r="J154" s="102">
        <v>187075</v>
      </c>
      <c r="K154" s="102">
        <v>75155</v>
      </c>
      <c r="L154" s="102">
        <v>59570</v>
      </c>
      <c r="M154" s="218">
        <v>43926</v>
      </c>
      <c r="N154" s="218">
        <v>39324.493999999999</v>
      </c>
      <c r="O154" s="436">
        <v>51253.923000000003</v>
      </c>
      <c r="P154" s="436">
        <v>57062.131999999998</v>
      </c>
      <c r="Q154" s="140">
        <f t="shared" si="39"/>
        <v>102.30689115506073</v>
      </c>
      <c r="R154" s="140">
        <f t="shared" si="40"/>
        <v>104.19161343143098</v>
      </c>
      <c r="S154" s="140">
        <f t="shared" si="41"/>
        <v>41.85765445644364</v>
      </c>
      <c r="T154" s="140">
        <f t="shared" si="42"/>
        <v>33.17757269603284</v>
      </c>
      <c r="U154" s="238">
        <f t="shared" si="31"/>
        <v>24.464630825011557</v>
      </c>
      <c r="V154" s="238">
        <f t="shared" si="32"/>
        <v>21.901817331202068</v>
      </c>
      <c r="W154" s="266">
        <f t="shared" si="34"/>
        <v>6.5954333853844679E-2</v>
      </c>
      <c r="X154" s="171">
        <f t="shared" si="35"/>
        <v>7.3940152637341411E-2</v>
      </c>
      <c r="Y154" s="171">
        <f t="shared" si="36"/>
        <v>8.3493447053126515E-2</v>
      </c>
      <c r="Z154" s="172">
        <f t="shared" si="37"/>
        <v>2.3971219864137038E-2</v>
      </c>
      <c r="AA154" s="172">
        <f t="shared" si="38"/>
        <v>2.0799530168746097E-2</v>
      </c>
      <c r="AB154" s="249">
        <f t="shared" si="33"/>
        <v>1.4589991543478016E-2</v>
      </c>
      <c r="AC154" s="172">
        <f t="shared" si="33"/>
        <v>1.3648036223196186E-2</v>
      </c>
      <c r="AP154" s="455" t="s">
        <v>183</v>
      </c>
      <c r="AQ154" s="456">
        <v>99.99</v>
      </c>
      <c r="AR154" s="436">
        <v>57062.131999999998</v>
      </c>
      <c r="AS154" t="str">
        <f>IF(AP154=A154,AP154,"pppp")</f>
        <v>Перник</v>
      </c>
    </row>
    <row r="155" spans="1:45" ht="13.5" thickBot="1">
      <c r="A155" s="39" t="s">
        <v>184</v>
      </c>
      <c r="B155" s="435" t="s">
        <v>184</v>
      </c>
      <c r="C155" s="432" t="s">
        <v>532</v>
      </c>
      <c r="D155" s="39" t="s">
        <v>183</v>
      </c>
      <c r="E155" s="47"/>
      <c r="F155" s="47">
        <v>2262</v>
      </c>
      <c r="G155" s="47">
        <v>3128</v>
      </c>
      <c r="H155" s="48">
        <v>4722</v>
      </c>
      <c r="I155" s="48">
        <v>2468</v>
      </c>
      <c r="J155" s="48">
        <v>1074</v>
      </c>
      <c r="K155" s="48">
        <v>1251</v>
      </c>
      <c r="L155" s="48">
        <v>1235</v>
      </c>
      <c r="M155" s="212">
        <v>1481</v>
      </c>
      <c r="N155" s="212">
        <v>240.86600000000001</v>
      </c>
      <c r="O155" s="437">
        <v>471.19000000000005</v>
      </c>
      <c r="P155" s="437">
        <v>845.43700000000001</v>
      </c>
      <c r="Q155" s="136">
        <f t="shared" si="39"/>
        <v>52.265988987717073</v>
      </c>
      <c r="R155" s="136">
        <f t="shared" si="40"/>
        <v>22.744599745870396</v>
      </c>
      <c r="S155" s="136">
        <f t="shared" si="41"/>
        <v>26.493011435832276</v>
      </c>
      <c r="T155" s="136">
        <f t="shared" si="42"/>
        <v>26.154171961033462</v>
      </c>
      <c r="U155" s="234">
        <f t="shared" si="31"/>
        <v>31.363828886065225</v>
      </c>
      <c r="V155" s="234">
        <f t="shared" si="32"/>
        <v>5.1009318085556972</v>
      </c>
      <c r="W155" s="258">
        <f t="shared" si="34"/>
        <v>1.7345480312218645E-3</v>
      </c>
      <c r="X155" s="158">
        <f t="shared" si="35"/>
        <v>9.9343079796483549E-4</v>
      </c>
      <c r="Y155" s="158">
        <f t="shared" si="36"/>
        <v>4.7933696183379861E-4</v>
      </c>
      <c r="Z155" s="159">
        <f t="shared" si="37"/>
        <v>3.9901531568139759E-4</v>
      </c>
      <c r="AA155" s="159">
        <f t="shared" si="38"/>
        <v>4.3121402985397733E-4</v>
      </c>
      <c r="AB155" s="251">
        <f t="shared" si="33"/>
        <v>4.9191316022153034E-4</v>
      </c>
      <c r="AC155" s="159">
        <f t="shared" si="33"/>
        <v>8.3595427647114106E-5</v>
      </c>
      <c r="AP155" s="457" t="s">
        <v>184</v>
      </c>
      <c r="AQ155" s="459">
        <v>100</v>
      </c>
      <c r="AR155" s="437">
        <v>845.43700000000001</v>
      </c>
      <c r="AS155" t="str">
        <f>IF(AP155=A155,AP155,"pppp")</f>
        <v>Брезник</v>
      </c>
    </row>
    <row r="156" spans="1:45" ht="13.5" thickBot="1">
      <c r="A156" s="39" t="s">
        <v>185</v>
      </c>
      <c r="B156" s="435" t="s">
        <v>185</v>
      </c>
      <c r="C156" s="432" t="s">
        <v>533</v>
      </c>
      <c r="D156" s="39" t="s">
        <v>183</v>
      </c>
      <c r="E156" s="47"/>
      <c r="F156" s="47">
        <v>1113</v>
      </c>
      <c r="G156" s="47">
        <v>946</v>
      </c>
      <c r="H156" s="48">
        <v>917</v>
      </c>
      <c r="I156" s="48">
        <v>862</v>
      </c>
      <c r="J156" s="48">
        <v>630</v>
      </c>
      <c r="K156" s="48">
        <v>812</v>
      </c>
      <c r="L156" s="48">
        <v>917</v>
      </c>
      <c r="M156" s="212">
        <v>1319</v>
      </c>
      <c r="N156" s="212">
        <v>719.20399999999995</v>
      </c>
      <c r="O156" s="437">
        <v>126.93300000000001</v>
      </c>
      <c r="P156" s="437">
        <v>273.16000000000003</v>
      </c>
      <c r="Q156" s="136">
        <f t="shared" si="39"/>
        <v>94.002181025081782</v>
      </c>
      <c r="R156" s="136">
        <f t="shared" si="40"/>
        <v>68.702290076335885</v>
      </c>
      <c r="S156" s="136">
        <f t="shared" si="41"/>
        <v>88.549618320610691</v>
      </c>
      <c r="T156" s="136">
        <f t="shared" si="42"/>
        <v>100</v>
      </c>
      <c r="U156" s="234">
        <f t="shared" si="31"/>
        <v>143.83860414394763</v>
      </c>
      <c r="V156" s="234">
        <f t="shared" si="32"/>
        <v>78.430098146128685</v>
      </c>
      <c r="W156" s="258">
        <f t="shared" si="34"/>
        <v>3.3684467272987077E-4</v>
      </c>
      <c r="X156" s="158">
        <f t="shared" si="35"/>
        <v>3.4697623494557865E-4</v>
      </c>
      <c r="Y156" s="158">
        <f t="shared" si="36"/>
        <v>2.8117531280753551E-4</v>
      </c>
      <c r="Z156" s="159">
        <f t="shared" si="37"/>
        <v>2.589931545430015E-4</v>
      </c>
      <c r="AA156" s="159">
        <f t="shared" si="38"/>
        <v>3.2018078168105039E-4</v>
      </c>
      <c r="AB156" s="251">
        <f t="shared" si="33"/>
        <v>4.3810496848899292E-4</v>
      </c>
      <c r="AC156" s="159">
        <f t="shared" si="33"/>
        <v>2.4960835462670134E-4</v>
      </c>
      <c r="AP156" s="457" t="s">
        <v>185</v>
      </c>
      <c r="AQ156" s="459">
        <v>99.54</v>
      </c>
      <c r="AR156" s="437">
        <v>273.16000000000003</v>
      </c>
      <c r="AS156" t="str">
        <f>IF(AP156=A156,AP156,"pppp")</f>
        <v>Земен</v>
      </c>
    </row>
    <row r="157" spans="1:45" ht="13.5" thickBot="1">
      <c r="A157" s="39" t="s">
        <v>186</v>
      </c>
      <c r="B157" s="435" t="s">
        <v>186</v>
      </c>
      <c r="C157" s="432" t="s">
        <v>534</v>
      </c>
      <c r="D157" s="39" t="s">
        <v>183</v>
      </c>
      <c r="E157" s="47"/>
      <c r="F157" s="47">
        <v>2980</v>
      </c>
      <c r="G157" s="47">
        <v>3020</v>
      </c>
      <c r="H157" s="48">
        <v>470</v>
      </c>
      <c r="I157" s="48">
        <v>709</v>
      </c>
      <c r="J157" s="48">
        <v>460</v>
      </c>
      <c r="K157" s="48">
        <v>575</v>
      </c>
      <c r="L157" s="48">
        <v>535</v>
      </c>
      <c r="M157" s="212">
        <v>405</v>
      </c>
      <c r="N157" s="212">
        <v>393.56</v>
      </c>
      <c r="O157" s="437">
        <v>396.9</v>
      </c>
      <c r="P157" s="437">
        <v>394.68</v>
      </c>
      <c r="Q157" s="136">
        <f t="shared" si="39"/>
        <v>150.85106382978722</v>
      </c>
      <c r="R157" s="136">
        <f t="shared" si="40"/>
        <v>97.872340425531917</v>
      </c>
      <c r="S157" s="136">
        <f t="shared" si="41"/>
        <v>122.34042553191489</v>
      </c>
      <c r="T157" s="136">
        <f t="shared" si="42"/>
        <v>113.82978723404256</v>
      </c>
      <c r="U157" s="234">
        <f t="shared" si="31"/>
        <v>86.170212765957444</v>
      </c>
      <c r="V157" s="234">
        <f t="shared" si="32"/>
        <v>83.736170212765956</v>
      </c>
      <c r="W157" s="258">
        <f t="shared" si="34"/>
        <v>1.7264666977430672E-4</v>
      </c>
      <c r="X157" s="158">
        <f t="shared" si="35"/>
        <v>2.85389965865911E-4</v>
      </c>
      <c r="Y157" s="158">
        <f t="shared" si="36"/>
        <v>2.0530260935153387E-4</v>
      </c>
      <c r="Z157" s="159">
        <f t="shared" si="37"/>
        <v>1.834003249534801E-4</v>
      </c>
      <c r="AA157" s="159">
        <f t="shared" si="38"/>
        <v>1.8680121941042741E-4</v>
      </c>
      <c r="AB157" s="251">
        <f t="shared" si="33"/>
        <v>1.3452047933134353E-4</v>
      </c>
      <c r="AC157" s="159">
        <f t="shared" si="33"/>
        <v>1.3658970757515892E-4</v>
      </c>
      <c r="AP157" s="457" t="s">
        <v>186</v>
      </c>
      <c r="AQ157" s="459">
        <v>100</v>
      </c>
      <c r="AR157" s="437">
        <v>394.68</v>
      </c>
      <c r="AS157" t="str">
        <f>IF(AP157=A157,AP157,"pppp")</f>
        <v>Ковачевци</v>
      </c>
    </row>
    <row r="158" spans="1:45" ht="13.5" thickBot="1">
      <c r="A158" s="39" t="s">
        <v>183</v>
      </c>
      <c r="B158" s="435" t="s">
        <v>183</v>
      </c>
      <c r="C158" s="432" t="s">
        <v>535</v>
      </c>
      <c r="D158" s="39" t="s">
        <v>183</v>
      </c>
      <c r="E158" s="47"/>
      <c r="F158" s="47">
        <v>118000</v>
      </c>
      <c r="G158" s="47">
        <v>207906</v>
      </c>
      <c r="H158" s="48">
        <v>151417</v>
      </c>
      <c r="I158" s="48">
        <v>154428</v>
      </c>
      <c r="J158" s="48">
        <v>172502</v>
      </c>
      <c r="K158" s="48">
        <v>64190</v>
      </c>
      <c r="L158" s="48">
        <v>48957</v>
      </c>
      <c r="M158" s="212">
        <v>34280</v>
      </c>
      <c r="N158" s="212">
        <v>34278.631000000001</v>
      </c>
      <c r="O158" s="437">
        <v>47672.527000000002</v>
      </c>
      <c r="P158" s="437">
        <v>49500.252</v>
      </c>
      <c r="Q158" s="136">
        <f t="shared" si="39"/>
        <v>101.98854818151197</v>
      </c>
      <c r="R158" s="136">
        <f t="shared" si="40"/>
        <v>113.92512069318505</v>
      </c>
      <c r="S158" s="136">
        <f t="shared" si="41"/>
        <v>42.392862096065834</v>
      </c>
      <c r="T158" s="136">
        <f t="shared" si="42"/>
        <v>32.332565035630076</v>
      </c>
      <c r="U158" s="234">
        <f t="shared" si="31"/>
        <v>22.639465845975025</v>
      </c>
      <c r="V158" s="234">
        <f t="shared" si="32"/>
        <v>22.6385617202824</v>
      </c>
      <c r="W158" s="258">
        <f t="shared" si="34"/>
        <v>5.5620512334502555E-2</v>
      </c>
      <c r="X158" s="158">
        <f t="shared" si="35"/>
        <v>6.2161074257744572E-2</v>
      </c>
      <c r="Y158" s="158">
        <f t="shared" si="36"/>
        <v>7.6989371126865852E-2</v>
      </c>
      <c r="Z158" s="159">
        <f t="shared" si="37"/>
        <v>2.0473855406545893E-2</v>
      </c>
      <c r="AA158" s="159">
        <f t="shared" si="38"/>
        <v>1.7093882801264101E-2</v>
      </c>
      <c r="AB158" s="251">
        <f t="shared" si="33"/>
        <v>1.1386079090070262E-2</v>
      </c>
      <c r="AC158" s="159">
        <f t="shared" si="33"/>
        <v>1.1896809087221205E-2</v>
      </c>
      <c r="AP158" s="457" t="s">
        <v>183</v>
      </c>
      <c r="AQ158" s="459">
        <v>100</v>
      </c>
      <c r="AR158" s="437">
        <v>49500.252</v>
      </c>
      <c r="AS158" t="str">
        <f>IF(AP158=A158,AP158,"pppp")</f>
        <v>Перник</v>
      </c>
    </row>
    <row r="159" spans="1:45" ht="13.5" thickBot="1">
      <c r="A159" s="39" t="s">
        <v>187</v>
      </c>
      <c r="B159" s="435" t="s">
        <v>187</v>
      </c>
      <c r="C159" s="432" t="s">
        <v>536</v>
      </c>
      <c r="D159" s="39" t="s">
        <v>183</v>
      </c>
      <c r="E159" s="47"/>
      <c r="F159" s="47">
        <v>21000</v>
      </c>
      <c r="G159" s="47">
        <v>21500</v>
      </c>
      <c r="H159" s="48">
        <v>16500</v>
      </c>
      <c r="I159" s="48">
        <v>19000</v>
      </c>
      <c r="J159" s="48">
        <v>7035</v>
      </c>
      <c r="K159" s="48">
        <v>5956</v>
      </c>
      <c r="L159" s="48">
        <v>4662</v>
      </c>
      <c r="M159" s="212">
        <v>3322</v>
      </c>
      <c r="N159" s="212">
        <v>2622.9670000000001</v>
      </c>
      <c r="O159" s="437">
        <v>1514.7750000000001</v>
      </c>
      <c r="P159" s="437">
        <v>4812.5410000000002</v>
      </c>
      <c r="Q159" s="136">
        <f t="shared" si="39"/>
        <v>115.15151515151516</v>
      </c>
      <c r="R159" s="136">
        <f t="shared" si="40"/>
        <v>42.63636363636364</v>
      </c>
      <c r="S159" s="136">
        <f t="shared" si="41"/>
        <v>36.096969696969701</v>
      </c>
      <c r="T159" s="136">
        <f t="shared" si="42"/>
        <v>28.254545454545454</v>
      </c>
      <c r="U159" s="234">
        <f t="shared" si="31"/>
        <v>20.133333333333333</v>
      </c>
      <c r="V159" s="234">
        <f t="shared" si="32"/>
        <v>15.896769696969699</v>
      </c>
      <c r="W159" s="258">
        <f t="shared" si="34"/>
        <v>6.0610001090980019E-3</v>
      </c>
      <c r="X159" s="158">
        <f t="shared" si="35"/>
        <v>7.6479680556450057E-3</v>
      </c>
      <c r="Y159" s="158">
        <f t="shared" si="36"/>
        <v>3.1397909930174798E-3</v>
      </c>
      <c r="Z159" s="159">
        <f t="shared" si="37"/>
        <v>1.8997084094311784E-3</v>
      </c>
      <c r="AA159" s="159">
        <f t="shared" si="38"/>
        <v>1.6277893175540422E-3</v>
      </c>
      <c r="AB159" s="251">
        <f t="shared" si="33"/>
        <v>1.1034000798486993E-3</v>
      </c>
      <c r="AC159" s="159">
        <f t="shared" si="33"/>
        <v>9.1033208534732157E-4</v>
      </c>
      <c r="AP159" s="457" t="s">
        <v>187</v>
      </c>
      <c r="AQ159" s="459">
        <v>100</v>
      </c>
      <c r="AR159" s="437">
        <v>4812.5410000000002</v>
      </c>
      <c r="AS159" t="str">
        <f>IF(AP159=A159,AP159,"pppp")</f>
        <v>Радомир</v>
      </c>
    </row>
    <row r="160" spans="1:45" ht="13.5" thickBot="1">
      <c r="A160" s="49" t="s">
        <v>188</v>
      </c>
      <c r="B160" s="435" t="s">
        <v>188</v>
      </c>
      <c r="C160" s="432" t="s">
        <v>537</v>
      </c>
      <c r="D160" s="39" t="s">
        <v>183</v>
      </c>
      <c r="E160" s="50"/>
      <c r="F160" s="50">
        <v>2560</v>
      </c>
      <c r="G160" s="50">
        <v>4515</v>
      </c>
      <c r="H160" s="54">
        <v>5523</v>
      </c>
      <c r="I160" s="54">
        <v>6224</v>
      </c>
      <c r="J160" s="54">
        <v>5374</v>
      </c>
      <c r="K160" s="54">
        <v>2371</v>
      </c>
      <c r="L160" s="54">
        <v>3264</v>
      </c>
      <c r="M160" s="219">
        <v>3119</v>
      </c>
      <c r="N160" s="275">
        <v>1069.2660000000001</v>
      </c>
      <c r="O160" s="437">
        <v>1071.598</v>
      </c>
      <c r="P160" s="437">
        <v>1236.0630000000001</v>
      </c>
      <c r="Q160" s="137">
        <f t="shared" si="39"/>
        <v>112.6923773311606</v>
      </c>
      <c r="R160" s="137">
        <f t="shared" si="40"/>
        <v>97.302190838312512</v>
      </c>
      <c r="S160" s="210">
        <f t="shared" si="41"/>
        <v>42.929567264168021</v>
      </c>
      <c r="T160" s="137">
        <f t="shared" si="42"/>
        <v>59.098316132536667</v>
      </c>
      <c r="U160" s="240">
        <f t="shared" si="31"/>
        <v>56.472931377874346</v>
      </c>
      <c r="V160" s="240">
        <f t="shared" si="32"/>
        <v>19.360239000543185</v>
      </c>
      <c r="W160" s="259">
        <f t="shared" si="34"/>
        <v>2.0287820365180766E-3</v>
      </c>
      <c r="X160" s="160">
        <f t="shared" si="35"/>
        <v>2.5053133251755006E-3</v>
      </c>
      <c r="Y160" s="160">
        <f t="shared" si="36"/>
        <v>2.3984700492503106E-3</v>
      </c>
      <c r="Z160" s="161">
        <f t="shared" si="37"/>
        <v>7.5624725298208931E-4</v>
      </c>
      <c r="AA160" s="161">
        <f t="shared" si="38"/>
        <v>1.1396620189824955E-3</v>
      </c>
      <c r="AB160" s="285">
        <f t="shared" si="33"/>
        <v>1.0359737655171865E-3</v>
      </c>
      <c r="AC160" s="161">
        <f t="shared" si="33"/>
        <v>3.7110156077868654E-4</v>
      </c>
      <c r="AP160" s="457" t="s">
        <v>188</v>
      </c>
      <c r="AQ160" s="459">
        <v>99.97</v>
      </c>
      <c r="AR160" s="437">
        <v>1236.0630000000001</v>
      </c>
      <c r="AS160" t="str">
        <f>IF(AP160=A160,AP160,"pppp")</f>
        <v>Трън</v>
      </c>
    </row>
    <row r="161" spans="1:45" ht="13.5" thickBot="1">
      <c r="A161" s="27" t="s">
        <v>189</v>
      </c>
      <c r="B161" s="434" t="s">
        <v>189</v>
      </c>
      <c r="C161" s="431" t="s">
        <v>538</v>
      </c>
      <c r="D161" s="382"/>
      <c r="E161" s="28">
        <v>160069</v>
      </c>
      <c r="F161" s="30">
        <v>201537</v>
      </c>
      <c r="G161" s="30">
        <v>172421</v>
      </c>
      <c r="H161" s="33">
        <v>112577</v>
      </c>
      <c r="I161" s="33">
        <v>111625</v>
      </c>
      <c r="J161" s="33">
        <v>107289</v>
      </c>
      <c r="K161" s="33">
        <v>81399</v>
      </c>
      <c r="L161" s="33">
        <v>100678</v>
      </c>
      <c r="M161" s="218">
        <v>72785</v>
      </c>
      <c r="N161" s="218">
        <v>72936.061000000002</v>
      </c>
      <c r="O161" s="436">
        <v>84632.372999999992</v>
      </c>
      <c r="P161" s="436">
        <v>93964.479000000007</v>
      </c>
      <c r="Q161" s="135">
        <f t="shared" si="39"/>
        <v>99.154356573722879</v>
      </c>
      <c r="R161" s="135">
        <f t="shared" si="40"/>
        <v>95.302770548158151</v>
      </c>
      <c r="S161" s="209">
        <f t="shared" si="41"/>
        <v>72.305177789424121</v>
      </c>
      <c r="T161" s="194">
        <f t="shared" si="42"/>
        <v>89.430345452445877</v>
      </c>
      <c r="U161" s="238">
        <f t="shared" si="31"/>
        <v>64.653526031072062</v>
      </c>
      <c r="V161" s="238">
        <f t="shared" si="32"/>
        <v>64.787710633610772</v>
      </c>
      <c r="W161" s="256">
        <f t="shared" si="34"/>
        <v>4.1353285411025807E-2</v>
      </c>
      <c r="X161" s="153">
        <f t="shared" si="35"/>
        <v>4.4931812326914407E-2</v>
      </c>
      <c r="Y161" s="153">
        <f t="shared" si="36"/>
        <v>4.7884155771123295E-2</v>
      </c>
      <c r="Z161" s="154">
        <f t="shared" si="37"/>
        <v>2.5962787914588396E-2</v>
      </c>
      <c r="AA161" s="154">
        <f t="shared" si="38"/>
        <v>3.5152847042622455E-2</v>
      </c>
      <c r="AB161" s="249">
        <f t="shared" si="33"/>
        <v>2.4175489106498371E-2</v>
      </c>
      <c r="AC161" s="154">
        <f t="shared" si="33"/>
        <v>2.5313332766729223E-2</v>
      </c>
      <c r="AK161" s="455" t="s">
        <v>189</v>
      </c>
      <c r="AL161" s="456">
        <v>100</v>
      </c>
      <c r="AM161" s="436">
        <v>84632.372999999992</v>
      </c>
      <c r="AP161" s="455" t="s">
        <v>189</v>
      </c>
      <c r="AQ161" s="456">
        <v>100</v>
      </c>
      <c r="AR161" s="436">
        <v>93964.479000000007</v>
      </c>
      <c r="AS161" t="str">
        <f>IF(AP161=A161,AP161,"pppp")</f>
        <v>Плевен</v>
      </c>
    </row>
    <row r="162" spans="1:45" ht="13.5" thickBot="1">
      <c r="A162" s="39" t="s">
        <v>190</v>
      </c>
      <c r="B162" s="435" t="s">
        <v>190</v>
      </c>
      <c r="C162" s="432" t="s">
        <v>539</v>
      </c>
      <c r="D162" s="39" t="s">
        <v>196</v>
      </c>
      <c r="E162" s="47"/>
      <c r="F162" s="47">
        <v>1070</v>
      </c>
      <c r="G162" s="47">
        <v>3300</v>
      </c>
      <c r="H162" s="48">
        <v>2750</v>
      </c>
      <c r="I162" s="48">
        <v>1978</v>
      </c>
      <c r="J162" s="48">
        <v>1906</v>
      </c>
      <c r="K162" s="48">
        <v>2490</v>
      </c>
      <c r="L162" s="48">
        <v>2484</v>
      </c>
      <c r="M162" s="212">
        <v>2431</v>
      </c>
      <c r="N162" s="212">
        <v>1847.8109999999999</v>
      </c>
      <c r="O162" s="437">
        <v>856.74</v>
      </c>
      <c r="P162" s="437">
        <v>1525.8140000000001</v>
      </c>
      <c r="Q162" s="136">
        <f t="shared" si="39"/>
        <v>71.927272727272722</v>
      </c>
      <c r="R162" s="136">
        <f t="shared" si="40"/>
        <v>69.309090909090912</v>
      </c>
      <c r="S162" s="208">
        <f t="shared" si="41"/>
        <v>90.545454545454547</v>
      </c>
      <c r="T162" s="136">
        <f t="shared" si="42"/>
        <v>90.327272727272728</v>
      </c>
      <c r="U162" s="234">
        <f t="shared" si="31"/>
        <v>88.4</v>
      </c>
      <c r="V162" s="234">
        <f t="shared" si="32"/>
        <v>67.193127272727267</v>
      </c>
      <c r="W162" s="258">
        <f t="shared" si="34"/>
        <v>1.0101666848496671E-3</v>
      </c>
      <c r="X162" s="158">
        <f t="shared" si="35"/>
        <v>7.9619372705609583E-4</v>
      </c>
      <c r="Y162" s="158">
        <f t="shared" si="36"/>
        <v>8.5066689874787726E-4</v>
      </c>
      <c r="Z162" s="159">
        <f t="shared" si="37"/>
        <v>7.9420314632028775E-4</v>
      </c>
      <c r="AA162" s="159">
        <f t="shared" si="38"/>
        <v>8.6731631591682561E-4</v>
      </c>
      <c r="AB162" s="251">
        <f t="shared" si="33"/>
        <v>8.0745502531974359E-4</v>
      </c>
      <c r="AC162" s="159">
        <f t="shared" si="33"/>
        <v>6.4130491956540796E-4</v>
      </c>
      <c r="AK162" s="457" t="s">
        <v>190</v>
      </c>
      <c r="AL162" s="459">
        <v>100</v>
      </c>
      <c r="AM162" s="437">
        <v>856.74</v>
      </c>
      <c r="AP162" s="457" t="s">
        <v>190</v>
      </c>
      <c r="AQ162" s="459">
        <v>100</v>
      </c>
      <c r="AR162" s="437">
        <v>1525.8140000000001</v>
      </c>
      <c r="AS162" t="str">
        <f>IF(AP162=A162,AP162,"pppp")</f>
        <v>Белене</v>
      </c>
    </row>
    <row r="163" spans="1:45" ht="13.5" thickBot="1">
      <c r="A163" s="39" t="s">
        <v>191</v>
      </c>
      <c r="B163" s="435" t="s">
        <v>191</v>
      </c>
      <c r="C163" s="432" t="s">
        <v>540</v>
      </c>
      <c r="D163" s="39" t="s">
        <v>189</v>
      </c>
      <c r="E163" s="47"/>
      <c r="F163" s="47">
        <v>600</v>
      </c>
      <c r="G163" s="47">
        <v>3400</v>
      </c>
      <c r="H163" s="48">
        <v>3400</v>
      </c>
      <c r="I163" s="48">
        <v>1100</v>
      </c>
      <c r="J163" s="48">
        <v>930</v>
      </c>
      <c r="K163" s="48">
        <v>1103</v>
      </c>
      <c r="L163" s="48">
        <v>1091</v>
      </c>
      <c r="M163" s="212">
        <v>1163</v>
      </c>
      <c r="N163" s="212">
        <v>940.05</v>
      </c>
      <c r="O163" s="437">
        <v>431.23599999999999</v>
      </c>
      <c r="P163" s="437">
        <v>1158.097</v>
      </c>
      <c r="Q163" s="136">
        <f t="shared" si="39"/>
        <v>32.352941176470587</v>
      </c>
      <c r="R163" s="136">
        <f t="shared" si="40"/>
        <v>27.352941176470591</v>
      </c>
      <c r="S163" s="136">
        <f t="shared" si="41"/>
        <v>32.441176470588232</v>
      </c>
      <c r="T163" s="136">
        <f t="shared" si="42"/>
        <v>32.088235294117645</v>
      </c>
      <c r="U163" s="234">
        <f t="shared" si="31"/>
        <v>34.205882352941174</v>
      </c>
      <c r="V163" s="234">
        <f t="shared" si="32"/>
        <v>27.648529411764706</v>
      </c>
      <c r="W163" s="258">
        <f t="shared" si="34"/>
        <v>1.2489333558141338E-3</v>
      </c>
      <c r="X163" s="158">
        <f t="shared" si="35"/>
        <v>4.4277709795839508E-4</v>
      </c>
      <c r="Y163" s="158">
        <f t="shared" si="36"/>
        <v>4.1506831890636192E-4</v>
      </c>
      <c r="Z163" s="159">
        <f t="shared" si="37"/>
        <v>3.5180966682380621E-4</v>
      </c>
      <c r="AA163" s="159">
        <f t="shared" si="38"/>
        <v>3.8093482313416135E-4</v>
      </c>
      <c r="AB163" s="251">
        <f t="shared" si="33"/>
        <v>3.8628967274654944E-4</v>
      </c>
      <c r="AC163" s="159">
        <f t="shared" si="33"/>
        <v>3.2625560170248028E-4</v>
      </c>
      <c r="AK163" s="457" t="s">
        <v>191</v>
      </c>
      <c r="AL163" s="459">
        <v>100</v>
      </c>
      <c r="AM163" s="437">
        <v>431.23599999999999</v>
      </c>
      <c r="AP163" s="457" t="s">
        <v>191</v>
      </c>
      <c r="AQ163" s="459">
        <v>100</v>
      </c>
      <c r="AR163" s="437">
        <v>1158.097</v>
      </c>
      <c r="AS163" t="str">
        <f>IF(AP163=A163,AP163,"pppp")</f>
        <v>Гулянци</v>
      </c>
    </row>
    <row r="164" spans="1:45" ht="13.5" thickBot="1">
      <c r="A164" s="39" t="s">
        <v>192</v>
      </c>
      <c r="B164" s="435" t="s">
        <v>192</v>
      </c>
      <c r="C164" s="432" t="s">
        <v>541</v>
      </c>
      <c r="D164" s="39" t="s">
        <v>189</v>
      </c>
      <c r="E164" s="47"/>
      <c r="F164" s="47">
        <v>5515</v>
      </c>
      <c r="G164" s="47">
        <v>6576</v>
      </c>
      <c r="H164" s="48">
        <v>7064</v>
      </c>
      <c r="I164" s="48">
        <v>5501</v>
      </c>
      <c r="J164" s="48">
        <v>5510</v>
      </c>
      <c r="K164" s="48">
        <v>5020</v>
      </c>
      <c r="L164" s="48">
        <v>4572</v>
      </c>
      <c r="M164" s="212">
        <v>4317</v>
      </c>
      <c r="N164" s="212">
        <v>4057.174</v>
      </c>
      <c r="O164" s="437">
        <v>4887.03</v>
      </c>
      <c r="P164" s="437">
        <v>4337.8249999999998</v>
      </c>
      <c r="Q164" s="136">
        <f t="shared" si="39"/>
        <v>77.873725934314834</v>
      </c>
      <c r="R164" s="136">
        <f t="shared" si="40"/>
        <v>78.001132502831254</v>
      </c>
      <c r="S164" s="136">
        <f t="shared" si="41"/>
        <v>71.064552661381654</v>
      </c>
      <c r="T164" s="136">
        <f t="shared" si="42"/>
        <v>64.722536806342006</v>
      </c>
      <c r="U164" s="234">
        <f t="shared" si="31"/>
        <v>61.112684031710074</v>
      </c>
      <c r="V164" s="234">
        <f t="shared" si="32"/>
        <v>57.434513023782564</v>
      </c>
      <c r="W164" s="258">
        <f t="shared" si="34"/>
        <v>2.5948427133738357E-3</v>
      </c>
      <c r="X164" s="158">
        <f t="shared" si="35"/>
        <v>2.214288014426483E-3</v>
      </c>
      <c r="Y164" s="158">
        <f t="shared" si="36"/>
        <v>2.4591682120151119E-3</v>
      </c>
      <c r="Z164" s="159">
        <f t="shared" si="37"/>
        <v>1.6011645761156003E-3</v>
      </c>
      <c r="AA164" s="159">
        <f t="shared" si="38"/>
        <v>1.5963648133541573E-3</v>
      </c>
      <c r="AB164" s="251">
        <f t="shared" si="33"/>
        <v>1.4338886648726174E-3</v>
      </c>
      <c r="AC164" s="159">
        <f t="shared" si="33"/>
        <v>1.408090787279037E-3</v>
      </c>
      <c r="AK164" s="457" t="s">
        <v>192</v>
      </c>
      <c r="AL164" s="459">
        <v>100</v>
      </c>
      <c r="AM164" s="437">
        <v>4887.03</v>
      </c>
      <c r="AP164" s="457" t="s">
        <v>192</v>
      </c>
      <c r="AQ164" s="459">
        <v>100</v>
      </c>
      <c r="AR164" s="437">
        <v>4337.8249999999998</v>
      </c>
      <c r="AS164" t="str">
        <f>IF(AP164=A164,AP164,"pppp")</f>
        <v>Долна Митрополия</v>
      </c>
    </row>
    <row r="165" spans="1:45" ht="13.5" thickBot="1">
      <c r="A165" s="39" t="s">
        <v>193</v>
      </c>
      <c r="B165" s="435" t="s">
        <v>193</v>
      </c>
      <c r="C165" s="432" t="s">
        <v>542</v>
      </c>
      <c r="D165" s="39" t="s">
        <v>189</v>
      </c>
      <c r="E165" s="47"/>
      <c r="F165" s="47"/>
      <c r="G165" s="47">
        <v>7370</v>
      </c>
      <c r="H165" s="48">
        <v>7240</v>
      </c>
      <c r="I165" s="48">
        <v>4258</v>
      </c>
      <c r="J165" s="48">
        <v>4274</v>
      </c>
      <c r="K165" s="48">
        <v>4281</v>
      </c>
      <c r="L165" s="48">
        <v>4774</v>
      </c>
      <c r="M165" s="212">
        <v>4107</v>
      </c>
      <c r="N165" s="212">
        <v>3482.6329999999998</v>
      </c>
      <c r="O165" s="437">
        <v>2821.02</v>
      </c>
      <c r="P165" s="437">
        <v>3464.97</v>
      </c>
      <c r="Q165" s="136">
        <f t="shared" si="39"/>
        <v>58.812154696132602</v>
      </c>
      <c r="R165" s="136">
        <f t="shared" si="40"/>
        <v>59.033149171270715</v>
      </c>
      <c r="S165" s="136">
        <f t="shared" si="41"/>
        <v>59.129834254143645</v>
      </c>
      <c r="T165" s="136">
        <f t="shared" si="42"/>
        <v>65.939226519337012</v>
      </c>
      <c r="U165" s="234">
        <f t="shared" si="31"/>
        <v>56.726519337016576</v>
      </c>
      <c r="V165" s="234">
        <f t="shared" si="32"/>
        <v>48.102665745856349</v>
      </c>
      <c r="W165" s="258">
        <f t="shared" si="34"/>
        <v>2.6594933812042142E-3</v>
      </c>
      <c r="X165" s="158">
        <f t="shared" si="35"/>
        <v>1.7139498937334965E-3</v>
      </c>
      <c r="Y165" s="158">
        <f t="shared" si="36"/>
        <v>1.9075290268879472E-3</v>
      </c>
      <c r="Z165" s="159">
        <f t="shared" si="37"/>
        <v>1.3654552889145188E-3</v>
      </c>
      <c r="AA165" s="159">
        <f t="shared" si="38"/>
        <v>1.6668953672250102E-3</v>
      </c>
      <c r="AB165" s="251">
        <f t="shared" si="33"/>
        <v>1.3641373052193282E-3</v>
      </c>
      <c r="AC165" s="159">
        <f t="shared" si="33"/>
        <v>1.2086894579266144E-3</v>
      </c>
      <c r="AK165" s="457" t="s">
        <v>193</v>
      </c>
      <c r="AL165" s="459">
        <v>100</v>
      </c>
      <c r="AM165" s="437">
        <v>2821.02</v>
      </c>
      <c r="AP165" s="457" t="s">
        <v>193</v>
      </c>
      <c r="AQ165" s="459">
        <v>100</v>
      </c>
      <c r="AR165" s="437">
        <v>3464.97</v>
      </c>
      <c r="AS165" t="str">
        <f>IF(AP165=A165,AP165,"pppp")</f>
        <v>Долни Дъбник</v>
      </c>
    </row>
    <row r="166" spans="1:45" ht="13.5" thickBot="1">
      <c r="A166" s="39" t="s">
        <v>194</v>
      </c>
      <c r="B166" s="435" t="s">
        <v>194</v>
      </c>
      <c r="C166" s="432" t="s">
        <v>543</v>
      </c>
      <c r="D166" s="39" t="s">
        <v>189</v>
      </c>
      <c r="E166" s="77"/>
      <c r="F166" s="77">
        <v>315</v>
      </c>
      <c r="G166" s="77">
        <v>310</v>
      </c>
      <c r="H166" s="48">
        <v>290</v>
      </c>
      <c r="I166" s="48">
        <v>2079</v>
      </c>
      <c r="J166" s="48">
        <v>1496</v>
      </c>
      <c r="K166" s="48">
        <v>1558</v>
      </c>
      <c r="L166" s="48">
        <v>1549</v>
      </c>
      <c r="M166" s="212">
        <v>1602</v>
      </c>
      <c r="N166" s="212">
        <v>1420.36</v>
      </c>
      <c r="O166" s="437">
        <v>3256.8589999999999</v>
      </c>
      <c r="P166" s="437">
        <v>1166.8699999999999</v>
      </c>
      <c r="Q166" s="136">
        <f t="shared" si="39"/>
        <v>716.89655172413791</v>
      </c>
      <c r="R166" s="136">
        <f t="shared" si="40"/>
        <v>515.86206896551721</v>
      </c>
      <c r="S166" s="136">
        <f t="shared" si="41"/>
        <v>537.24137931034488</v>
      </c>
      <c r="T166" s="136">
        <f t="shared" si="42"/>
        <v>534.13793103448279</v>
      </c>
      <c r="U166" s="234">
        <f t="shared" si="31"/>
        <v>552.41379310344826</v>
      </c>
      <c r="V166" s="234">
        <f t="shared" si="32"/>
        <v>489.77931034482759</v>
      </c>
      <c r="W166" s="262">
        <f t="shared" si="34"/>
        <v>1.0652666858414671E-4</v>
      </c>
      <c r="X166" s="166">
        <f t="shared" si="35"/>
        <v>8.3684871514136665E-4</v>
      </c>
      <c r="Y166" s="166">
        <f t="shared" si="36"/>
        <v>6.6767979041281443E-4</v>
      </c>
      <c r="Z166" s="159">
        <f t="shared" si="37"/>
        <v>4.9693514135221216E-4</v>
      </c>
      <c r="AA166" s="159">
        <f t="shared" si="38"/>
        <v>5.4085063339579821E-4</v>
      </c>
      <c r="AB166" s="251">
        <f t="shared" si="33"/>
        <v>5.3210322935509223E-4</v>
      </c>
      <c r="AC166" s="159">
        <f t="shared" si="33"/>
        <v>4.9295293488020304E-4</v>
      </c>
      <c r="AK166" s="457" t="s">
        <v>194</v>
      </c>
      <c r="AL166" s="459">
        <v>100</v>
      </c>
      <c r="AM166" s="437">
        <v>1096.538</v>
      </c>
      <c r="AP166" s="457" t="s">
        <v>194</v>
      </c>
      <c r="AQ166" s="459">
        <v>100</v>
      </c>
      <c r="AR166" s="437">
        <v>1166.8699999999999</v>
      </c>
      <c r="AS166" t="str">
        <f t="shared" ref="AS166:AS172" si="43">IF(AP166=A166,AP166,"pppp")</f>
        <v>Искър</v>
      </c>
    </row>
    <row r="167" spans="1:45" ht="13.5" thickBot="1">
      <c r="A167" s="39" t="s">
        <v>195</v>
      </c>
      <c r="B167" s="435" t="s">
        <v>195</v>
      </c>
      <c r="C167" s="432" t="s">
        <v>544</v>
      </c>
      <c r="D167" s="39" t="s">
        <v>122</v>
      </c>
      <c r="E167" s="47"/>
      <c r="F167" s="47">
        <v>6900</v>
      </c>
      <c r="G167" s="47">
        <v>4488</v>
      </c>
      <c r="H167" s="48">
        <v>5276</v>
      </c>
      <c r="I167" s="48">
        <v>2120</v>
      </c>
      <c r="J167" s="48">
        <v>2619</v>
      </c>
      <c r="K167" s="48">
        <v>3445</v>
      </c>
      <c r="L167" s="48">
        <v>3714</v>
      </c>
      <c r="M167" s="212">
        <v>4024</v>
      </c>
      <c r="N167" s="212">
        <v>3367.7330000000002</v>
      </c>
      <c r="O167" s="437">
        <v>2045.52</v>
      </c>
      <c r="P167" s="437">
        <v>3035.7060000000001</v>
      </c>
      <c r="Q167" s="136">
        <f t="shared" si="39"/>
        <v>40.181956027293403</v>
      </c>
      <c r="R167" s="136">
        <f t="shared" si="40"/>
        <v>49.639878695981807</v>
      </c>
      <c r="S167" s="136">
        <f t="shared" si="41"/>
        <v>65.295678544351773</v>
      </c>
      <c r="T167" s="136">
        <f t="shared" si="42"/>
        <v>70.394238059135702</v>
      </c>
      <c r="U167" s="234">
        <f t="shared" si="31"/>
        <v>76.269901440485228</v>
      </c>
      <c r="V167" s="234">
        <f t="shared" si="32"/>
        <v>63.831178923426847</v>
      </c>
      <c r="W167" s="258">
        <f t="shared" si="34"/>
        <v>1.9380507015515794E-3</v>
      </c>
      <c r="X167" s="158">
        <f t="shared" si="35"/>
        <v>8.5335222515617955E-4</v>
      </c>
      <c r="Y167" s="158">
        <f t="shared" si="36"/>
        <v>1.1688859432427547E-3</v>
      </c>
      <c r="Z167" s="159">
        <f t="shared" si="37"/>
        <v>1.0988071642865026E-3</v>
      </c>
      <c r="AA167" s="159">
        <f t="shared" si="38"/>
        <v>1.2967845399819203E-3</v>
      </c>
      <c r="AB167" s="251">
        <f t="shared" si="33"/>
        <v>1.3365689106896949E-3</v>
      </c>
      <c r="AC167" s="159">
        <f t="shared" si="33"/>
        <v>1.1688120379642563E-3</v>
      </c>
      <c r="AK167" s="457" t="s">
        <v>195</v>
      </c>
      <c r="AL167" s="459">
        <v>100</v>
      </c>
      <c r="AM167" s="437">
        <v>3621.549</v>
      </c>
      <c r="AP167" s="457" t="s">
        <v>195</v>
      </c>
      <c r="AQ167" s="459">
        <v>100</v>
      </c>
      <c r="AR167" s="437">
        <v>3035.7060000000001</v>
      </c>
      <c r="AS167" t="str">
        <f t="shared" si="43"/>
        <v>Кнежа</v>
      </c>
    </row>
    <row r="168" spans="1:45" ht="13.5" thickBot="1">
      <c r="A168" s="39" t="s">
        <v>196</v>
      </c>
      <c r="B168" s="435" t="s">
        <v>196</v>
      </c>
      <c r="C168" s="432" t="s">
        <v>545</v>
      </c>
      <c r="D168" s="39" t="s">
        <v>196</v>
      </c>
      <c r="E168" s="47"/>
      <c r="F168" s="47">
        <v>5457</v>
      </c>
      <c r="G168" s="47">
        <v>6041</v>
      </c>
      <c r="H168" s="48">
        <v>6805</v>
      </c>
      <c r="I168" s="48">
        <v>6814</v>
      </c>
      <c r="J168" s="48">
        <v>6321</v>
      </c>
      <c r="K168" s="48">
        <v>7078</v>
      </c>
      <c r="L168" s="48">
        <v>6592</v>
      </c>
      <c r="M168" s="212">
        <v>6624</v>
      </c>
      <c r="N168" s="212">
        <v>5121.0029999999997</v>
      </c>
      <c r="O168" s="437">
        <v>1096.538</v>
      </c>
      <c r="P168" s="437">
        <v>2925.3690000000001</v>
      </c>
      <c r="Q168" s="136">
        <f t="shared" si="39"/>
        <v>100.13225569434239</v>
      </c>
      <c r="R168" s="136">
        <f t="shared" si="40"/>
        <v>92.88758265980897</v>
      </c>
      <c r="S168" s="136">
        <f t="shared" si="41"/>
        <v>104.01175606171932</v>
      </c>
      <c r="T168" s="136">
        <f t="shared" si="42"/>
        <v>96.869948567229983</v>
      </c>
      <c r="U168" s="234">
        <f t="shared" si="31"/>
        <v>97.340191036002949</v>
      </c>
      <c r="V168" s="234">
        <f t="shared" si="32"/>
        <v>75.253534166054365</v>
      </c>
      <c r="W168" s="258">
        <f t="shared" si="34"/>
        <v>2.4997033783279942E-3</v>
      </c>
      <c r="X168" s="158">
        <f t="shared" si="35"/>
        <v>2.7428028595350034E-3</v>
      </c>
      <c r="Y168" s="158">
        <f t="shared" si="36"/>
        <v>2.821125638502273E-3</v>
      </c>
      <c r="Z168" s="159">
        <f t="shared" si="37"/>
        <v>2.2575782609056214E-3</v>
      </c>
      <c r="AA168" s="159">
        <f t="shared" si="38"/>
        <v>2.3016703520626872E-3</v>
      </c>
      <c r="AB168" s="251">
        <f t="shared" si="33"/>
        <v>2.200157173063752E-3</v>
      </c>
      <c r="AC168" s="159">
        <f t="shared" si="33"/>
        <v>1.7773053721453183E-3</v>
      </c>
      <c r="AK168" s="457" t="s">
        <v>196</v>
      </c>
      <c r="AL168" s="459">
        <v>100</v>
      </c>
      <c r="AM168" s="437">
        <v>3256.8589999999999</v>
      </c>
      <c r="AP168" s="457" t="s">
        <v>196</v>
      </c>
      <c r="AQ168" s="459">
        <v>100</v>
      </c>
      <c r="AR168" s="437">
        <v>2925.3690000000001</v>
      </c>
      <c r="AS168" t="str">
        <f t="shared" si="43"/>
        <v>Левски</v>
      </c>
    </row>
    <row r="169" spans="1:45" ht="13.5" thickBot="1">
      <c r="A169" s="39" t="s">
        <v>197</v>
      </c>
      <c r="B169" s="435" t="s">
        <v>197</v>
      </c>
      <c r="C169" s="432" t="s">
        <v>546</v>
      </c>
      <c r="D169" s="39" t="s">
        <v>196</v>
      </c>
      <c r="E169" s="47"/>
      <c r="F169" s="47">
        <v>45000</v>
      </c>
      <c r="G169" s="47">
        <v>4500</v>
      </c>
      <c r="H169" s="48">
        <v>3043</v>
      </c>
      <c r="I169" s="48">
        <v>3846</v>
      </c>
      <c r="J169" s="48">
        <v>3355</v>
      </c>
      <c r="K169" s="48">
        <v>3588</v>
      </c>
      <c r="L169" s="48">
        <v>3975</v>
      </c>
      <c r="M169" s="212">
        <v>3555</v>
      </c>
      <c r="N169" s="212">
        <v>2243.8200000000002</v>
      </c>
      <c r="O169" s="437">
        <v>58189.67</v>
      </c>
      <c r="P169" s="437">
        <v>2439.8139999999999</v>
      </c>
      <c r="Q169" s="136">
        <f t="shared" si="39"/>
        <v>126.38843246795926</v>
      </c>
      <c r="R169" s="136">
        <f t="shared" si="40"/>
        <v>110.25303976339139</v>
      </c>
      <c r="S169" s="136">
        <f t="shared" si="41"/>
        <v>117.90995727900098</v>
      </c>
      <c r="T169" s="136">
        <f t="shared" si="42"/>
        <v>130.62767006243837</v>
      </c>
      <c r="U169" s="234">
        <f t="shared" si="31"/>
        <v>116.82550115018073</v>
      </c>
      <c r="V169" s="234">
        <f t="shared" si="32"/>
        <v>73.737101544528429</v>
      </c>
      <c r="W169" s="258">
        <f t="shared" si="34"/>
        <v>1.1177953534536498E-3</v>
      </c>
      <c r="X169" s="158">
        <f t="shared" si="35"/>
        <v>1.5481097443163522E-3</v>
      </c>
      <c r="Y169" s="158">
        <f t="shared" si="36"/>
        <v>1.4973701182052089E-3</v>
      </c>
      <c r="Z169" s="159">
        <f t="shared" si="37"/>
        <v>1.1444180277097159E-3</v>
      </c>
      <c r="AA169" s="159">
        <f t="shared" si="38"/>
        <v>1.3879156021615869E-3</v>
      </c>
      <c r="AB169" s="251">
        <f t="shared" si="33"/>
        <v>1.1807908741306823E-3</v>
      </c>
      <c r="AC169" s="159">
        <f t="shared" si="33"/>
        <v>7.7874458189677073E-4</v>
      </c>
      <c r="AK169" s="457" t="s">
        <v>197</v>
      </c>
      <c r="AL169" s="459">
        <v>100</v>
      </c>
      <c r="AM169" s="437">
        <v>2045.52</v>
      </c>
      <c r="AP169" s="457" t="s">
        <v>197</v>
      </c>
      <c r="AQ169" s="459">
        <v>100</v>
      </c>
      <c r="AR169" s="437">
        <v>2439.8139999999999</v>
      </c>
      <c r="AS169" t="str">
        <f t="shared" si="43"/>
        <v>Никопол</v>
      </c>
    </row>
    <row r="170" spans="1:45" ht="13.5" thickBot="1">
      <c r="A170" s="39" t="s">
        <v>189</v>
      </c>
      <c r="B170" s="435" t="s">
        <v>189</v>
      </c>
      <c r="C170" s="432" t="s">
        <v>547</v>
      </c>
      <c r="D170" s="39" t="s">
        <v>189</v>
      </c>
      <c r="E170" s="47"/>
      <c r="F170" s="47">
        <v>117780</v>
      </c>
      <c r="G170" s="47">
        <v>122137</v>
      </c>
      <c r="H170" s="48">
        <v>65147</v>
      </c>
      <c r="I170" s="48">
        <v>72417</v>
      </c>
      <c r="J170" s="48">
        <v>71220</v>
      </c>
      <c r="K170" s="48">
        <v>45186</v>
      </c>
      <c r="L170" s="48">
        <v>66001</v>
      </c>
      <c r="M170" s="212">
        <v>39423</v>
      </c>
      <c r="N170" s="212">
        <v>43700.368999999999</v>
      </c>
      <c r="O170" s="437">
        <v>1014.64</v>
      </c>
      <c r="P170" s="437">
        <v>65770.444000000003</v>
      </c>
      <c r="Q170" s="136">
        <f t="shared" si="39"/>
        <v>111.15937802201177</v>
      </c>
      <c r="R170" s="136">
        <f t="shared" si="40"/>
        <v>109.32199487313308</v>
      </c>
      <c r="S170" s="136">
        <f t="shared" si="41"/>
        <v>69.360062627596051</v>
      </c>
      <c r="T170" s="136">
        <f t="shared" si="42"/>
        <v>101.31088154481405</v>
      </c>
      <c r="U170" s="234">
        <f t="shared" si="31"/>
        <v>60.513914685250278</v>
      </c>
      <c r="V170" s="234">
        <f t="shared" si="32"/>
        <v>67.079633751362294</v>
      </c>
      <c r="W170" s="258">
        <f t="shared" si="34"/>
        <v>2.3930665097418639E-2</v>
      </c>
      <c r="X170" s="158">
        <f t="shared" si="35"/>
        <v>2.9149626457139179E-2</v>
      </c>
      <c r="Y170" s="158">
        <f t="shared" si="36"/>
        <v>3.1786199647861391E-2</v>
      </c>
      <c r="Z170" s="159">
        <f t="shared" si="37"/>
        <v>1.4412394927561656E-2</v>
      </c>
      <c r="AA170" s="159">
        <f t="shared" si="38"/>
        <v>2.3044985574406766E-2</v>
      </c>
      <c r="AB170" s="251">
        <f t="shared" si="33"/>
        <v>1.3094323102912484E-2</v>
      </c>
      <c r="AC170" s="159">
        <f t="shared" si="33"/>
        <v>1.5166736006292661E-2</v>
      </c>
      <c r="AK170" s="457" t="s">
        <v>189</v>
      </c>
      <c r="AL170" s="459">
        <v>100</v>
      </c>
      <c r="AM170" s="437">
        <v>58189.67</v>
      </c>
      <c r="AP170" s="457" t="s">
        <v>189</v>
      </c>
      <c r="AQ170" s="459">
        <v>100</v>
      </c>
      <c r="AR170" s="437">
        <v>65770.444000000003</v>
      </c>
      <c r="AS170" t="str">
        <f t="shared" si="43"/>
        <v>Плевен</v>
      </c>
    </row>
    <row r="171" spans="1:45" ht="13.5" thickBot="1">
      <c r="A171" s="39" t="s">
        <v>198</v>
      </c>
      <c r="B171" s="435" t="s">
        <v>198</v>
      </c>
      <c r="C171" s="432" t="s">
        <v>548</v>
      </c>
      <c r="D171" s="39" t="s">
        <v>189</v>
      </c>
      <c r="E171" s="47"/>
      <c r="F171" s="47">
        <v>890</v>
      </c>
      <c r="G171" s="47">
        <v>1099</v>
      </c>
      <c r="H171" s="48">
        <v>1058</v>
      </c>
      <c r="I171" s="48">
        <v>1062</v>
      </c>
      <c r="J171" s="48">
        <v>1013</v>
      </c>
      <c r="K171" s="48">
        <v>1294</v>
      </c>
      <c r="L171" s="48">
        <v>1165</v>
      </c>
      <c r="M171" s="212">
        <v>1003</v>
      </c>
      <c r="N171" s="212">
        <v>878.87</v>
      </c>
      <c r="O171" s="437">
        <v>6411.5709999999999</v>
      </c>
      <c r="P171" s="437">
        <v>1035.94</v>
      </c>
      <c r="Q171" s="136">
        <f t="shared" si="39"/>
        <v>100.37807183364839</v>
      </c>
      <c r="R171" s="136">
        <f t="shared" si="40"/>
        <v>95.746691871455582</v>
      </c>
      <c r="S171" s="136">
        <f t="shared" si="41"/>
        <v>122.30623818525518</v>
      </c>
      <c r="T171" s="136">
        <f t="shared" si="42"/>
        <v>110.11342155009451</v>
      </c>
      <c r="U171" s="234">
        <f t="shared" si="31"/>
        <v>94.801512287334589</v>
      </c>
      <c r="V171" s="234">
        <f t="shared" si="32"/>
        <v>83.06899810964083</v>
      </c>
      <c r="W171" s="258">
        <f t="shared" si="34"/>
        <v>3.886386736621628E-4</v>
      </c>
      <c r="X171" s="158">
        <f t="shared" si="35"/>
        <v>4.2748116184710506E-4</v>
      </c>
      <c r="Y171" s="158">
        <f t="shared" si="36"/>
        <v>4.5211205059370388E-4</v>
      </c>
      <c r="Z171" s="159">
        <f t="shared" si="37"/>
        <v>4.1273047041704916E-4</v>
      </c>
      <c r="AA171" s="159">
        <f t="shared" si="38"/>
        <v>4.0677274880962234E-4</v>
      </c>
      <c r="AB171" s="251">
        <f t="shared" si="33"/>
        <v>3.3314577967737672E-4</v>
      </c>
      <c r="AC171" s="159">
        <f t="shared" si="33"/>
        <v>3.0502235058588249E-4</v>
      </c>
      <c r="AK171" s="457" t="s">
        <v>198</v>
      </c>
      <c r="AL171" s="459">
        <v>100</v>
      </c>
      <c r="AM171" s="437">
        <v>1014.64</v>
      </c>
      <c r="AP171" s="457" t="s">
        <v>198</v>
      </c>
      <c r="AQ171" s="459">
        <v>100</v>
      </c>
      <c r="AR171" s="437">
        <v>1035.94</v>
      </c>
      <c r="AS171" t="str">
        <f t="shared" si="43"/>
        <v>Пордим</v>
      </c>
    </row>
    <row r="172" spans="1:45" ht="13.5" thickBot="1">
      <c r="A172" s="49" t="s">
        <v>199</v>
      </c>
      <c r="B172" s="435" t="s">
        <v>199</v>
      </c>
      <c r="C172" s="432" t="s">
        <v>549</v>
      </c>
      <c r="D172" s="39" t="s">
        <v>156</v>
      </c>
      <c r="E172" s="50"/>
      <c r="F172" s="50">
        <v>10700</v>
      </c>
      <c r="G172" s="50">
        <v>13200</v>
      </c>
      <c r="H172" s="54">
        <v>10504</v>
      </c>
      <c r="I172" s="54">
        <v>10450</v>
      </c>
      <c r="J172" s="54">
        <v>8645</v>
      </c>
      <c r="K172" s="54">
        <v>6356</v>
      </c>
      <c r="L172" s="54">
        <v>4761</v>
      </c>
      <c r="M172" s="219">
        <v>4535</v>
      </c>
      <c r="N172" s="275">
        <v>5876.2380000000003</v>
      </c>
      <c r="O172" s="437">
        <v>3621.549</v>
      </c>
      <c r="P172" s="437">
        <v>7103.63</v>
      </c>
      <c r="Q172" s="137">
        <f t="shared" si="39"/>
        <v>99.48591012947449</v>
      </c>
      <c r="R172" s="137">
        <f t="shared" si="40"/>
        <v>82.301980198019791</v>
      </c>
      <c r="S172" s="137">
        <f t="shared" si="41"/>
        <v>60.510281797410514</v>
      </c>
      <c r="T172" s="137">
        <f t="shared" si="42"/>
        <v>45.325590251332827</v>
      </c>
      <c r="U172" s="240">
        <f t="shared" si="31"/>
        <v>43.174028941355672</v>
      </c>
      <c r="V172" s="240">
        <f t="shared" si="32"/>
        <v>55.942859862909366</v>
      </c>
      <c r="W172" s="259">
        <f t="shared" si="34"/>
        <v>3.8584694027857824E-3</v>
      </c>
      <c r="X172" s="160">
        <f t="shared" si="35"/>
        <v>4.2063824306047531E-3</v>
      </c>
      <c r="Y172" s="160">
        <f t="shared" si="36"/>
        <v>3.8583501257478483E-3</v>
      </c>
      <c r="Z172" s="161">
        <f t="shared" si="37"/>
        <v>2.0272912441814252E-3</v>
      </c>
      <c r="AA172" s="161">
        <f t="shared" si="38"/>
        <v>1.6623562721739158E-3</v>
      </c>
      <c r="AB172" s="285">
        <f t="shared" si="33"/>
        <v>1.5062972191793654E-3</v>
      </c>
      <c r="AC172" s="161">
        <f t="shared" si="33"/>
        <v>2.0394187164905903E-3</v>
      </c>
      <c r="AK172" s="457" t="s">
        <v>199</v>
      </c>
      <c r="AL172" s="459">
        <v>100</v>
      </c>
      <c r="AM172" s="437">
        <v>6411.5709999999999</v>
      </c>
      <c r="AP172" s="457" t="s">
        <v>199</v>
      </c>
      <c r="AQ172" s="459">
        <v>100</v>
      </c>
      <c r="AR172" s="437">
        <v>7103.63</v>
      </c>
      <c r="AS172" t="str">
        <f t="shared" si="43"/>
        <v>Червен бряг</v>
      </c>
    </row>
    <row r="173" spans="1:45" ht="13.5" thickBot="1">
      <c r="A173" s="27" t="s">
        <v>200</v>
      </c>
      <c r="B173" s="434" t="s">
        <v>200</v>
      </c>
      <c r="C173" s="431" t="s">
        <v>550</v>
      </c>
      <c r="D173" s="382"/>
      <c r="E173" s="28">
        <v>420951</v>
      </c>
      <c r="F173" s="30">
        <v>243106</v>
      </c>
      <c r="G173" s="30">
        <v>249440</v>
      </c>
      <c r="H173" s="33">
        <v>320356</v>
      </c>
      <c r="I173" s="33">
        <v>243059</v>
      </c>
      <c r="J173" s="33">
        <v>268817</v>
      </c>
      <c r="K173" s="33">
        <v>336357</v>
      </c>
      <c r="L173" s="33">
        <v>328522</v>
      </c>
      <c r="M173" s="218">
        <v>350438</v>
      </c>
      <c r="N173" s="218">
        <v>364968.43199999997</v>
      </c>
      <c r="O173" s="436">
        <v>352932.37199999992</v>
      </c>
      <c r="P173" s="436">
        <v>298295.91800000001</v>
      </c>
      <c r="Q173" s="135">
        <f t="shared" si="39"/>
        <v>75.871530422405073</v>
      </c>
      <c r="R173" s="135">
        <f t="shared" si="40"/>
        <v>83.911960444006041</v>
      </c>
      <c r="S173" s="135">
        <f t="shared" si="41"/>
        <v>104.99475583413454</v>
      </c>
      <c r="T173" s="135">
        <f t="shared" si="42"/>
        <v>102.54903919389679</v>
      </c>
      <c r="U173" s="238">
        <f t="shared" si="31"/>
        <v>109.39017842650051</v>
      </c>
      <c r="V173" s="238">
        <f t="shared" si="32"/>
        <v>113.92589244465532</v>
      </c>
      <c r="W173" s="256">
        <f t="shared" si="34"/>
        <v>0.11767743945152724</v>
      </c>
      <c r="X173" s="153">
        <f t="shared" si="35"/>
        <v>9.7837235138790488E-2</v>
      </c>
      <c r="Y173" s="153">
        <f t="shared" si="36"/>
        <v>0.11997572073489408</v>
      </c>
      <c r="Z173" s="154">
        <f t="shared" si="37"/>
        <v>0.10728344887022211</v>
      </c>
      <c r="AA173" s="154">
        <f t="shared" si="38"/>
        <v>0.11470712187505128</v>
      </c>
      <c r="AB173" s="249">
        <f t="shared" si="33"/>
        <v>0.11639774749609226</v>
      </c>
      <c r="AC173" s="154">
        <f t="shared" si="33"/>
        <v>0.1266666617568967</v>
      </c>
      <c r="AK173" s="455" t="s">
        <v>200</v>
      </c>
      <c r="AL173" s="456">
        <v>100</v>
      </c>
      <c r="AM173" s="436">
        <v>352932.37199999992</v>
      </c>
      <c r="AP173" s="455" t="s">
        <v>200</v>
      </c>
      <c r="AQ173" s="456">
        <v>100</v>
      </c>
      <c r="AR173" s="436">
        <v>298295.91800000001</v>
      </c>
      <c r="AS173" t="str">
        <f>IF(AP173=A173,AP173,"pppp")</f>
        <v>Пловдив</v>
      </c>
    </row>
    <row r="174" spans="1:45" ht="13.5" thickBot="1">
      <c r="A174" s="39" t="s">
        <v>201</v>
      </c>
      <c r="B174" s="435" t="s">
        <v>201</v>
      </c>
      <c r="C174" s="432" t="s">
        <v>551</v>
      </c>
      <c r="D174" s="39" t="s">
        <v>201</v>
      </c>
      <c r="E174" s="47"/>
      <c r="F174" s="47">
        <v>30800</v>
      </c>
      <c r="G174" s="47">
        <v>31857</v>
      </c>
      <c r="H174" s="48">
        <v>30490</v>
      </c>
      <c r="I174" s="48">
        <v>17061</v>
      </c>
      <c r="J174" s="48">
        <v>13211</v>
      </c>
      <c r="K174" s="48">
        <v>15315</v>
      </c>
      <c r="L174" s="48">
        <v>23497</v>
      </c>
      <c r="M174" s="212">
        <v>35669</v>
      </c>
      <c r="N174" s="212">
        <v>35656.434000000001</v>
      </c>
      <c r="O174" s="437">
        <v>35622.842000000004</v>
      </c>
      <c r="P174" s="437">
        <v>21244.183000000001</v>
      </c>
      <c r="Q174" s="136">
        <f t="shared" si="39"/>
        <v>55.956051164316165</v>
      </c>
      <c r="R174" s="136">
        <f t="shared" si="40"/>
        <v>43.328960314857326</v>
      </c>
      <c r="S174" s="136">
        <f t="shared" si="41"/>
        <v>50.22958346999016</v>
      </c>
      <c r="T174" s="136">
        <f t="shared" si="42"/>
        <v>77.064611347982947</v>
      </c>
      <c r="U174" s="234">
        <f t="shared" si="31"/>
        <v>116.98589701541489</v>
      </c>
      <c r="V174" s="234">
        <f t="shared" si="32"/>
        <v>116.9446835027878</v>
      </c>
      <c r="W174" s="258">
        <f t="shared" si="34"/>
        <v>1.1199993534933218E-2</v>
      </c>
      <c r="X174" s="158">
        <f t="shared" si="35"/>
        <v>6.8674727893347073E-3</v>
      </c>
      <c r="Y174" s="158">
        <f t="shared" si="36"/>
        <v>5.8962016785719861E-3</v>
      </c>
      <c r="Z174" s="159">
        <f t="shared" si="37"/>
        <v>4.884827785500083E-3</v>
      </c>
      <c r="AA174" s="159">
        <f t="shared" si="38"/>
        <v>8.2042397242744168E-3</v>
      </c>
      <c r="AB174" s="251">
        <f t="shared" si="33"/>
        <v>1.1847434511777019E-2</v>
      </c>
      <c r="AC174" s="159">
        <f t="shared" si="33"/>
        <v>1.2374992105988804E-2</v>
      </c>
      <c r="AK174" s="457" t="s">
        <v>201</v>
      </c>
      <c r="AL174" s="459">
        <v>100</v>
      </c>
      <c r="AM174" s="437">
        <v>35622.842000000004</v>
      </c>
      <c r="AP174" s="457" t="s">
        <v>201</v>
      </c>
      <c r="AQ174" s="459">
        <v>100</v>
      </c>
      <c r="AR174" s="437">
        <v>21244.183000000001</v>
      </c>
      <c r="AS174" t="str">
        <f>IF(AP174=A174,AP174,"pppp")</f>
        <v>Асеновград</v>
      </c>
    </row>
    <row r="175" spans="1:45" ht="13.5" thickBot="1">
      <c r="A175" s="39" t="s">
        <v>202</v>
      </c>
      <c r="B175" s="435" t="s">
        <v>202</v>
      </c>
      <c r="C175" s="432" t="s">
        <v>552</v>
      </c>
      <c r="D175" s="39" t="s">
        <v>200</v>
      </c>
      <c r="E175" s="47"/>
      <c r="F175" s="47">
        <v>6453</v>
      </c>
      <c r="G175" s="47">
        <v>7899</v>
      </c>
      <c r="H175" s="48">
        <v>3531</v>
      </c>
      <c r="I175" s="48">
        <v>2701</v>
      </c>
      <c r="J175" s="48">
        <v>3064</v>
      </c>
      <c r="K175" s="48">
        <v>2407</v>
      </c>
      <c r="L175" s="48">
        <v>2218</v>
      </c>
      <c r="M175" s="212">
        <v>2206</v>
      </c>
      <c r="N175" s="212">
        <v>2242.5500000000002</v>
      </c>
      <c r="O175" s="437">
        <v>2162.2110000000002</v>
      </c>
      <c r="P175" s="437">
        <v>2292.9029999999998</v>
      </c>
      <c r="Q175" s="136">
        <f t="shared" si="39"/>
        <v>76.493911073350333</v>
      </c>
      <c r="R175" s="136">
        <f t="shared" si="40"/>
        <v>86.774284905126038</v>
      </c>
      <c r="S175" s="136">
        <f t="shared" si="41"/>
        <v>68.167657887284051</v>
      </c>
      <c r="T175" s="136">
        <f t="shared" si="42"/>
        <v>62.815066553384312</v>
      </c>
      <c r="U175" s="234">
        <f t="shared" si="31"/>
        <v>62.47521948456528</v>
      </c>
      <c r="V175" s="234">
        <f t="shared" si="32"/>
        <v>63.510337015009924</v>
      </c>
      <c r="W175" s="258">
        <f t="shared" si="34"/>
        <v>1.2970540233469723E-3</v>
      </c>
      <c r="X175" s="158">
        <f t="shared" si="35"/>
        <v>1.0872190378051136E-3</v>
      </c>
      <c r="Y175" s="158">
        <f t="shared" si="36"/>
        <v>1.3674939022893472E-3</v>
      </c>
      <c r="Z175" s="159">
        <f t="shared" si="37"/>
        <v>7.6772970810961151E-4</v>
      </c>
      <c r="AA175" s="159">
        <f t="shared" si="38"/>
        <v>7.744394479482767E-4</v>
      </c>
      <c r="AB175" s="251">
        <f t="shared" si="33"/>
        <v>7.3272142569121934E-4</v>
      </c>
      <c r="AC175" s="159">
        <f t="shared" si="33"/>
        <v>7.7830381319918859E-4</v>
      </c>
      <c r="AK175" s="457" t="s">
        <v>202</v>
      </c>
      <c r="AL175" s="459">
        <v>100</v>
      </c>
      <c r="AM175" s="437">
        <v>2162.2110000000002</v>
      </c>
      <c r="AP175" s="457" t="s">
        <v>202</v>
      </c>
      <c r="AQ175" s="459">
        <v>100</v>
      </c>
      <c r="AR175" s="437">
        <v>2292.9029999999998</v>
      </c>
      <c r="AS175" t="str">
        <f>IF(AP175=A175,AP175,"pppp")</f>
        <v>Брезово</v>
      </c>
    </row>
    <row r="176" spans="1:45" ht="13.5" thickBot="1">
      <c r="A176" s="39" t="s">
        <v>203</v>
      </c>
      <c r="B176" s="435" t="s">
        <v>203</v>
      </c>
      <c r="C176" s="432" t="s">
        <v>553</v>
      </c>
      <c r="D176" s="39" t="s">
        <v>200</v>
      </c>
      <c r="E176" s="47"/>
      <c r="F176" s="47">
        <v>4498</v>
      </c>
      <c r="G176" s="47">
        <v>10178</v>
      </c>
      <c r="H176" s="48">
        <v>4991</v>
      </c>
      <c r="I176" s="48">
        <v>4422</v>
      </c>
      <c r="J176" s="48">
        <v>5027</v>
      </c>
      <c r="K176" s="48">
        <v>4581</v>
      </c>
      <c r="L176" s="48">
        <v>4957</v>
      </c>
      <c r="M176" s="212">
        <v>4452</v>
      </c>
      <c r="N176" s="212">
        <v>4572.3549999999996</v>
      </c>
      <c r="O176" s="437">
        <v>8366.369999999999</v>
      </c>
      <c r="P176" s="437">
        <v>4755.299</v>
      </c>
      <c r="Q176" s="136">
        <f t="shared" si="39"/>
        <v>88.599479062312156</v>
      </c>
      <c r="R176" s="136">
        <f t="shared" si="40"/>
        <v>100.7212983370066</v>
      </c>
      <c r="S176" s="136">
        <f t="shared" si="41"/>
        <v>91.785213384091364</v>
      </c>
      <c r="T176" s="136">
        <f t="shared" si="42"/>
        <v>99.318773792827088</v>
      </c>
      <c r="U176" s="234">
        <f t="shared" si="31"/>
        <v>89.200561009817676</v>
      </c>
      <c r="V176" s="234">
        <f t="shared" si="32"/>
        <v>91.612001602885186</v>
      </c>
      <c r="W176" s="258">
        <f t="shared" si="34"/>
        <v>1.8333606996671593E-3</v>
      </c>
      <c r="X176" s="158">
        <f t="shared" si="35"/>
        <v>1.7799639337927481E-3</v>
      </c>
      <c r="Y176" s="158">
        <f t="shared" si="36"/>
        <v>2.2436004721960016E-3</v>
      </c>
      <c r="Z176" s="159">
        <f t="shared" si="37"/>
        <v>1.4611424149772042E-3</v>
      </c>
      <c r="AA176" s="159">
        <f t="shared" si="38"/>
        <v>1.7307918590981097E-3</v>
      </c>
      <c r="AB176" s="251">
        <f t="shared" si="33"/>
        <v>1.4787288246497319E-3</v>
      </c>
      <c r="AC176" s="159">
        <f t="shared" si="33"/>
        <v>1.5868905182940738E-3</v>
      </c>
      <c r="AK176" s="457" t="s">
        <v>203</v>
      </c>
      <c r="AL176" s="459">
        <v>100</v>
      </c>
      <c r="AM176" s="437">
        <v>8366.369999999999</v>
      </c>
      <c r="AP176" s="457" t="s">
        <v>203</v>
      </c>
      <c r="AQ176" s="459">
        <v>100</v>
      </c>
      <c r="AR176" s="437">
        <v>4755.299</v>
      </c>
      <c r="AS176" t="str">
        <f>IF(AP176=A176,AP176,"pppp")</f>
        <v>Калояново</v>
      </c>
    </row>
    <row r="177" spans="1:45" ht="13.5" thickBot="1">
      <c r="A177" s="39" t="s">
        <v>204</v>
      </c>
      <c r="B177" s="435" t="s">
        <v>204</v>
      </c>
      <c r="C177" s="432" t="s">
        <v>554</v>
      </c>
      <c r="D177" s="39" t="s">
        <v>204</v>
      </c>
      <c r="E177" s="47"/>
      <c r="F177" s="47">
        <v>22540</v>
      </c>
      <c r="G177" s="47">
        <v>22904</v>
      </c>
      <c r="H177" s="48">
        <v>24297</v>
      </c>
      <c r="I177" s="48">
        <v>19465</v>
      </c>
      <c r="J177" s="48">
        <v>22341</v>
      </c>
      <c r="K177" s="48">
        <v>32425</v>
      </c>
      <c r="L177" s="48">
        <v>19051</v>
      </c>
      <c r="M177" s="212">
        <v>17745</v>
      </c>
      <c r="N177" s="212">
        <v>30272.050999999999</v>
      </c>
      <c r="O177" s="437">
        <v>19588.071</v>
      </c>
      <c r="P177" s="437">
        <v>21250.188999999998</v>
      </c>
      <c r="Q177" s="136">
        <f t="shared" si="39"/>
        <v>80.112771124007082</v>
      </c>
      <c r="R177" s="136">
        <f t="shared" si="40"/>
        <v>91.949623410297562</v>
      </c>
      <c r="S177" s="136">
        <f t="shared" si="41"/>
        <v>133.45268963246491</v>
      </c>
      <c r="T177" s="136">
        <f t="shared" si="42"/>
        <v>78.408857060542459</v>
      </c>
      <c r="U177" s="234">
        <f t="shared" si="31"/>
        <v>73.033707865168537</v>
      </c>
      <c r="V177" s="234">
        <f t="shared" si="32"/>
        <v>124.59172325801539</v>
      </c>
      <c r="W177" s="258">
        <f t="shared" si="34"/>
        <v>8.9250981606517673E-3</v>
      </c>
      <c r="X177" s="158">
        <f t="shared" si="35"/>
        <v>7.8351420106910537E-3</v>
      </c>
      <c r="Y177" s="158">
        <f t="shared" si="36"/>
        <v>9.9710121641796035E-3</v>
      </c>
      <c r="Z177" s="159">
        <f t="shared" si="37"/>
        <v>1.0342183541941901E-2</v>
      </c>
      <c r="AA177" s="159">
        <f t="shared" si="38"/>
        <v>6.6518692168000982E-3</v>
      </c>
      <c r="AB177" s="251">
        <f t="shared" si="33"/>
        <v>5.8939898907029407E-3</v>
      </c>
      <c r="AC177" s="159">
        <f t="shared" si="33"/>
        <v>1.0506277553080336E-2</v>
      </c>
      <c r="AK177" s="457" t="s">
        <v>204</v>
      </c>
      <c r="AL177" s="459">
        <v>100</v>
      </c>
      <c r="AM177" s="437">
        <v>19588.071</v>
      </c>
      <c r="AP177" s="457" t="s">
        <v>204</v>
      </c>
      <c r="AQ177" s="459">
        <v>100</v>
      </c>
      <c r="AR177" s="437">
        <v>21250.188999999998</v>
      </c>
      <c r="AS177" t="str">
        <f>IF(AP177=A177,AP177,"pppp")</f>
        <v>Карлово</v>
      </c>
    </row>
    <row r="178" spans="1:45" ht="13.5" thickBot="1">
      <c r="A178" s="39" t="s">
        <v>205</v>
      </c>
      <c r="B178" s="435" t="s">
        <v>205</v>
      </c>
      <c r="C178" s="432" t="s">
        <v>555</v>
      </c>
      <c r="D178" s="39" t="s">
        <v>200</v>
      </c>
      <c r="E178" s="47"/>
      <c r="F178" s="47">
        <v>5928</v>
      </c>
      <c r="G178" s="47">
        <v>8758</v>
      </c>
      <c r="H178" s="48">
        <v>4004</v>
      </c>
      <c r="I178" s="48">
        <v>4653</v>
      </c>
      <c r="J178" s="48">
        <v>3604</v>
      </c>
      <c r="K178" s="48">
        <v>3574</v>
      </c>
      <c r="L178" s="48">
        <v>3684</v>
      </c>
      <c r="M178" s="212">
        <v>3451</v>
      </c>
      <c r="N178" s="212">
        <v>3380.9690000000001</v>
      </c>
      <c r="O178" s="437">
        <v>658.077</v>
      </c>
      <c r="P178" s="437">
        <v>3624.05</v>
      </c>
      <c r="Q178" s="136">
        <f t="shared" si="39"/>
        <v>116.20879120879121</v>
      </c>
      <c r="R178" s="136">
        <f t="shared" si="40"/>
        <v>90.00999000999002</v>
      </c>
      <c r="S178" s="136">
        <f t="shared" si="41"/>
        <v>89.260739260739257</v>
      </c>
      <c r="T178" s="136">
        <f t="shared" si="42"/>
        <v>92.007992007992016</v>
      </c>
      <c r="U178" s="234">
        <f t="shared" si="31"/>
        <v>86.188811188811187</v>
      </c>
      <c r="V178" s="234">
        <f t="shared" si="32"/>
        <v>84.439785214785218</v>
      </c>
      <c r="W178" s="258">
        <f t="shared" si="34"/>
        <v>1.470802693141115E-3</v>
      </c>
      <c r="X178" s="158">
        <f t="shared" si="35"/>
        <v>1.8729471243640111E-3</v>
      </c>
      <c r="Y178" s="158">
        <f t="shared" si="36"/>
        <v>1.6085013132672349E-3</v>
      </c>
      <c r="Z178" s="159">
        <f t="shared" si="37"/>
        <v>1.1399526284934572E-3</v>
      </c>
      <c r="AA178" s="159">
        <f t="shared" si="38"/>
        <v>1.2863097052486254E-3</v>
      </c>
      <c r="AB178" s="251">
        <f t="shared" si="33"/>
        <v>1.1462473436357199E-3</v>
      </c>
      <c r="AC178" s="159">
        <f t="shared" si="33"/>
        <v>1.173405750154176E-3</v>
      </c>
      <c r="AK178" s="457" t="s">
        <v>205</v>
      </c>
      <c r="AL178" s="459">
        <v>100</v>
      </c>
      <c r="AM178" s="438">
        <v>3415.0080000000003</v>
      </c>
      <c r="AP178" s="457" t="s">
        <v>205</v>
      </c>
      <c r="AQ178" s="459">
        <v>100</v>
      </c>
      <c r="AR178" s="438">
        <v>3624.05</v>
      </c>
      <c r="AS178" t="str">
        <f t="shared" ref="AS178:AS191" si="44">IF(AP178=A178,AP178,"pppp")</f>
        <v>Кричим</v>
      </c>
    </row>
    <row r="179" spans="1:45" ht="13.5" thickBot="1">
      <c r="A179" s="39" t="s">
        <v>206</v>
      </c>
      <c r="B179" s="435" t="s">
        <v>206</v>
      </c>
      <c r="C179" s="432" t="s">
        <v>556</v>
      </c>
      <c r="D179" s="39" t="s">
        <v>201</v>
      </c>
      <c r="E179" s="47"/>
      <c r="F179" s="47">
        <v>3192</v>
      </c>
      <c r="G179" s="47">
        <v>6649</v>
      </c>
      <c r="H179" s="48">
        <v>3055</v>
      </c>
      <c r="I179" s="48">
        <v>7718</v>
      </c>
      <c r="J179" s="48">
        <v>1343</v>
      </c>
      <c r="K179" s="48">
        <v>2554</v>
      </c>
      <c r="L179" s="48">
        <v>2620</v>
      </c>
      <c r="M179" s="212">
        <v>2643</v>
      </c>
      <c r="N179" s="212">
        <v>2914.0940000000001</v>
      </c>
      <c r="O179" s="437">
        <v>17142.019999999997</v>
      </c>
      <c r="P179" s="437">
        <v>1658.5519999999999</v>
      </c>
      <c r="Q179" s="136">
        <f t="shared" si="39"/>
        <v>252.63502454991817</v>
      </c>
      <c r="R179" s="136">
        <f t="shared" si="40"/>
        <v>43.960720130932899</v>
      </c>
      <c r="S179" s="136">
        <f t="shared" si="41"/>
        <v>83.600654664484452</v>
      </c>
      <c r="T179" s="136">
        <f t="shared" si="42"/>
        <v>85.761047463175117</v>
      </c>
      <c r="U179" s="234">
        <f t="shared" si="31"/>
        <v>86.513911620294607</v>
      </c>
      <c r="V179" s="234">
        <f t="shared" si="32"/>
        <v>95.387692307692305</v>
      </c>
      <c r="W179" s="258">
        <f t="shared" si="34"/>
        <v>1.1222033535329937E-3</v>
      </c>
      <c r="X179" s="158">
        <f t="shared" si="35"/>
        <v>3.1066851291299026E-3</v>
      </c>
      <c r="Y179" s="158">
        <f t="shared" si="36"/>
        <v>5.9939435730241297E-4</v>
      </c>
      <c r="Z179" s="159">
        <f t="shared" si="37"/>
        <v>8.146163998803273E-4</v>
      </c>
      <c r="AA179" s="159">
        <f t="shared" si="38"/>
        <v>9.1480223337442963E-4</v>
      </c>
      <c r="AB179" s="251">
        <f t="shared" si="33"/>
        <v>8.7787068363639749E-4</v>
      </c>
      <c r="AC179" s="159">
        <f t="shared" si="33"/>
        <v>1.0113711944977261E-3</v>
      </c>
      <c r="AK179" s="457" t="s">
        <v>206</v>
      </c>
      <c r="AL179" s="459">
        <v>100</v>
      </c>
      <c r="AM179" s="437">
        <v>2690.9009999999998</v>
      </c>
      <c r="AP179" s="457" t="s">
        <v>206</v>
      </c>
      <c r="AQ179" s="459">
        <v>100</v>
      </c>
      <c r="AR179" s="437">
        <v>1658.5519999999999</v>
      </c>
      <c r="AS179" t="str">
        <f t="shared" si="44"/>
        <v>Куклен</v>
      </c>
    </row>
    <row r="180" spans="1:45" ht="13.5" thickBot="1">
      <c r="A180" s="39" t="s">
        <v>207</v>
      </c>
      <c r="B180" s="435" t="s">
        <v>207</v>
      </c>
      <c r="C180" s="432" t="s">
        <v>557</v>
      </c>
      <c r="D180" s="39" t="s">
        <v>201</v>
      </c>
      <c r="E180" s="47"/>
      <c r="F180" s="47">
        <v>1314</v>
      </c>
      <c r="G180" s="47">
        <v>1281</v>
      </c>
      <c r="H180" s="48">
        <v>1571</v>
      </c>
      <c r="I180" s="48">
        <v>768</v>
      </c>
      <c r="J180" s="48">
        <v>596</v>
      </c>
      <c r="K180" s="45">
        <v>600</v>
      </c>
      <c r="L180" s="45">
        <v>600</v>
      </c>
      <c r="M180" s="212">
        <v>661</v>
      </c>
      <c r="N180" s="212">
        <v>693.94799999999998</v>
      </c>
      <c r="O180" s="437">
        <v>205724.57899999997</v>
      </c>
      <c r="P180" s="437">
        <v>674.40099999999995</v>
      </c>
      <c r="Q180" s="136">
        <f t="shared" si="39"/>
        <v>48.886059834500315</v>
      </c>
      <c r="R180" s="136">
        <f t="shared" si="40"/>
        <v>37.937619350732014</v>
      </c>
      <c r="S180" s="136">
        <f t="shared" si="41"/>
        <v>38.192234245703375</v>
      </c>
      <c r="T180" s="136">
        <f t="shared" si="42"/>
        <v>38.192234245703375</v>
      </c>
      <c r="U180" s="234">
        <f t="shared" si="31"/>
        <v>42.075111394016552</v>
      </c>
      <c r="V180" s="234">
        <f t="shared" si="32"/>
        <v>44.172374283895607</v>
      </c>
      <c r="W180" s="258">
        <f t="shared" si="34"/>
        <v>5.7708067705411882E-4</v>
      </c>
      <c r="X180" s="158">
        <f t="shared" si="35"/>
        <v>3.0913891930186129E-4</v>
      </c>
      <c r="Y180" s="158">
        <f t="shared" si="36"/>
        <v>2.6600077211633518E-4</v>
      </c>
      <c r="Z180" s="159">
        <f t="shared" si="37"/>
        <v>1.9137425212537054E-4</v>
      </c>
      <c r="AA180" s="159">
        <f t="shared" si="38"/>
        <v>2.094966946658999E-4</v>
      </c>
      <c r="AB180" s="251">
        <f t="shared" si="33"/>
        <v>2.1955070824201996E-4</v>
      </c>
      <c r="AC180" s="157">
        <f t="shared" si="33"/>
        <v>2.4084295759824772E-4</v>
      </c>
      <c r="AK180" s="457" t="s">
        <v>207</v>
      </c>
      <c r="AL180" s="459">
        <v>98.85</v>
      </c>
      <c r="AM180" s="437">
        <v>658.077</v>
      </c>
      <c r="AP180" s="457" t="s">
        <v>207</v>
      </c>
      <c r="AQ180" s="459">
        <v>98.87</v>
      </c>
      <c r="AR180" s="437">
        <v>674.40099999999995</v>
      </c>
      <c r="AS180" t="str">
        <f t="shared" si="44"/>
        <v>Лъки</v>
      </c>
    </row>
    <row r="181" spans="1:45" ht="13.5" thickBot="1">
      <c r="A181" s="39" t="s">
        <v>208</v>
      </c>
      <c r="B181" s="435" t="s">
        <v>208</v>
      </c>
      <c r="C181" s="432" t="s">
        <v>558</v>
      </c>
      <c r="D181" s="39" t="s">
        <v>200</v>
      </c>
      <c r="E181" s="47"/>
      <c r="F181" s="47"/>
      <c r="G181" s="47">
        <v>31987</v>
      </c>
      <c r="H181" s="48">
        <v>14767</v>
      </c>
      <c r="I181" s="48">
        <v>12182</v>
      </c>
      <c r="J181" s="48">
        <v>13995</v>
      </c>
      <c r="K181" s="48">
        <v>12535</v>
      </c>
      <c r="L181" s="48">
        <v>15784</v>
      </c>
      <c r="M181" s="212">
        <v>14552</v>
      </c>
      <c r="N181" s="212">
        <v>16279.846</v>
      </c>
      <c r="O181" s="437">
        <v>6783.4419999999991</v>
      </c>
      <c r="P181" s="437">
        <v>15877.284</v>
      </c>
      <c r="Q181" s="136">
        <f t="shared" si="39"/>
        <v>82.494751811471517</v>
      </c>
      <c r="R181" s="136">
        <f t="shared" si="40"/>
        <v>94.772127040021672</v>
      </c>
      <c r="S181" s="136">
        <f t="shared" si="41"/>
        <v>84.885217037990117</v>
      </c>
      <c r="T181" s="136">
        <f t="shared" si="42"/>
        <v>106.88697772059321</v>
      </c>
      <c r="U181" s="234">
        <f t="shared" si="31"/>
        <v>98.544050924358359</v>
      </c>
      <c r="V181" s="234">
        <f t="shared" si="32"/>
        <v>110.24477551296809</v>
      </c>
      <c r="W181" s="258">
        <f t="shared" si="34"/>
        <v>5.4244114309727389E-3</v>
      </c>
      <c r="X181" s="158">
        <f t="shared" si="35"/>
        <v>4.9035550975719717E-3</v>
      </c>
      <c r="Y181" s="158">
        <f t="shared" si="36"/>
        <v>6.2461087345102532E-3</v>
      </c>
      <c r="Z181" s="159">
        <f t="shared" si="37"/>
        <v>3.9981270839858666E-3</v>
      </c>
      <c r="AA181" s="159">
        <f t="shared" si="38"/>
        <v>5.5111597143442737E-3</v>
      </c>
      <c r="AB181" s="251">
        <f t="shared" si="33"/>
        <v>4.8334370746412622E-3</v>
      </c>
      <c r="AC181" s="159">
        <f t="shared" si="33"/>
        <v>5.6501153687077456E-3</v>
      </c>
      <c r="AK181" s="457" t="s">
        <v>208</v>
      </c>
      <c r="AL181" s="459">
        <v>100</v>
      </c>
      <c r="AM181" s="437">
        <v>17142.019999999997</v>
      </c>
      <c r="AP181" s="457" t="s">
        <v>208</v>
      </c>
      <c r="AQ181" s="459">
        <v>100</v>
      </c>
      <c r="AR181" s="437">
        <v>15877.284</v>
      </c>
      <c r="AS181" t="str">
        <f t="shared" si="44"/>
        <v>Марица</v>
      </c>
    </row>
    <row r="182" spans="1:45" ht="13.5" thickBot="1">
      <c r="A182" s="39" t="s">
        <v>209</v>
      </c>
      <c r="B182" s="435" t="s">
        <v>209</v>
      </c>
      <c r="C182" s="432" t="s">
        <v>559</v>
      </c>
      <c r="D182" s="39" t="s">
        <v>200</v>
      </c>
      <c r="E182" s="47"/>
      <c r="F182" s="47">
        <v>2100</v>
      </c>
      <c r="G182" s="47">
        <v>5284</v>
      </c>
      <c r="H182" s="48">
        <v>2428</v>
      </c>
      <c r="I182" s="48">
        <v>3138</v>
      </c>
      <c r="J182" s="48">
        <v>2161</v>
      </c>
      <c r="K182" s="48">
        <v>1862</v>
      </c>
      <c r="L182" s="48">
        <v>1812</v>
      </c>
      <c r="M182" s="212">
        <v>1574</v>
      </c>
      <c r="N182" s="212">
        <v>1222.9000000000001</v>
      </c>
      <c r="O182" s="438">
        <v>9761.8389999999999</v>
      </c>
      <c r="P182" s="438">
        <v>1133.8699999999999</v>
      </c>
      <c r="Q182" s="136">
        <f t="shared" si="39"/>
        <v>129.24217462932455</v>
      </c>
      <c r="R182" s="136">
        <f t="shared" si="40"/>
        <v>89.003294892915989</v>
      </c>
      <c r="S182" s="136">
        <f t="shared" si="41"/>
        <v>76.688632619439872</v>
      </c>
      <c r="T182" s="136">
        <f t="shared" si="42"/>
        <v>74.629324546952219</v>
      </c>
      <c r="U182" s="234">
        <f t="shared" si="31"/>
        <v>64.827018121911038</v>
      </c>
      <c r="V182" s="234">
        <f t="shared" si="32"/>
        <v>50.366556836902809</v>
      </c>
      <c r="W182" s="258">
        <f t="shared" si="34"/>
        <v>8.9188534938726958E-4</v>
      </c>
      <c r="X182" s="158">
        <f t="shared" si="35"/>
        <v>1.2631223030849488E-3</v>
      </c>
      <c r="Y182" s="158">
        <f t="shared" si="36"/>
        <v>9.6447595393187968E-4</v>
      </c>
      <c r="Z182" s="159">
        <f t="shared" si="37"/>
        <v>5.9389809576239989E-4</v>
      </c>
      <c r="AA182" s="159">
        <f t="shared" si="38"/>
        <v>6.3268001789101771E-4</v>
      </c>
      <c r="AB182" s="251">
        <f t="shared" si="33"/>
        <v>5.2280304806798694E-4</v>
      </c>
      <c r="AC182" s="159">
        <f t="shared" si="33"/>
        <v>4.2442207895533553E-4</v>
      </c>
      <c r="AK182" s="457" t="s">
        <v>209</v>
      </c>
      <c r="AL182" s="459">
        <v>100</v>
      </c>
      <c r="AM182" s="437">
        <v>1307.2399999999998</v>
      </c>
      <c r="AP182" s="457" t="s">
        <v>209</v>
      </c>
      <c r="AQ182" s="459">
        <v>100</v>
      </c>
      <c r="AR182" s="437">
        <v>1133.8699999999999</v>
      </c>
      <c r="AS182" t="str">
        <f t="shared" si="44"/>
        <v>Перущица</v>
      </c>
    </row>
    <row r="183" spans="1:45" ht="13.5" thickBot="1">
      <c r="A183" s="39" t="s">
        <v>200</v>
      </c>
      <c r="B183" s="435" t="s">
        <v>200</v>
      </c>
      <c r="C183" s="432" t="s">
        <v>560</v>
      </c>
      <c r="D183" s="39" t="s">
        <v>200</v>
      </c>
      <c r="E183" s="47"/>
      <c r="F183" s="47">
        <v>113555</v>
      </c>
      <c r="G183" s="47">
        <v>186</v>
      </c>
      <c r="H183" s="48">
        <v>163411</v>
      </c>
      <c r="I183" s="48">
        <v>126801</v>
      </c>
      <c r="J183" s="48">
        <v>146950</v>
      </c>
      <c r="K183" s="48">
        <v>204905</v>
      </c>
      <c r="L183" s="48">
        <v>196407</v>
      </c>
      <c r="M183" s="212">
        <v>214679</v>
      </c>
      <c r="N183" s="212">
        <v>213925.96</v>
      </c>
      <c r="O183" s="437">
        <v>14483.218000000001</v>
      </c>
      <c r="P183" s="437">
        <v>171551.90700000001</v>
      </c>
      <c r="Q183" s="136">
        <f t="shared" si="39"/>
        <v>77.596367441604301</v>
      </c>
      <c r="R183" s="136">
        <f t="shared" si="40"/>
        <v>89.92662672647495</v>
      </c>
      <c r="S183" s="136">
        <f t="shared" si="41"/>
        <v>125.39241544326882</v>
      </c>
      <c r="T183" s="136">
        <f t="shared" si="42"/>
        <v>120.19203113621482</v>
      </c>
      <c r="U183" s="234">
        <f t="shared" si="31"/>
        <v>131.37365293646081</v>
      </c>
      <c r="V183" s="234">
        <f t="shared" si="32"/>
        <v>130.91282716585786</v>
      </c>
      <c r="W183" s="258">
        <f t="shared" si="34"/>
        <v>6.0026308413806885E-2</v>
      </c>
      <c r="X183" s="158">
        <f t="shared" si="35"/>
        <v>5.1040526180202231E-2</v>
      </c>
      <c r="Y183" s="158">
        <f t="shared" si="36"/>
        <v>6.5585257487408483E-2</v>
      </c>
      <c r="Z183" s="159">
        <f t="shared" si="37"/>
        <v>6.5355901886248416E-2</v>
      </c>
      <c r="AA183" s="159">
        <f t="shared" si="38"/>
        <v>6.8577695515409001E-2</v>
      </c>
      <c r="AB183" s="251">
        <f t="shared" si="33"/>
        <v>7.1305486376230867E-2</v>
      </c>
      <c r="AC183" s="159">
        <f t="shared" si="33"/>
        <v>7.4245564384427129E-2</v>
      </c>
      <c r="AK183" s="457" t="s">
        <v>200</v>
      </c>
      <c r="AL183" s="459">
        <v>100</v>
      </c>
      <c r="AM183" s="437">
        <v>205724.57899999997</v>
      </c>
      <c r="AP183" s="457" t="s">
        <v>200</v>
      </c>
      <c r="AQ183" s="459">
        <v>100</v>
      </c>
      <c r="AR183" s="437">
        <v>171551.90700000001</v>
      </c>
      <c r="AS183" t="str">
        <f t="shared" si="44"/>
        <v>Пловдив</v>
      </c>
    </row>
    <row r="184" spans="1:45" ht="13.5" thickBot="1">
      <c r="A184" s="39" t="s">
        <v>210</v>
      </c>
      <c r="B184" s="435" t="s">
        <v>210</v>
      </c>
      <c r="C184" s="432" t="s">
        <v>561</v>
      </c>
      <c r="D184" s="39" t="s">
        <v>201</v>
      </c>
      <c r="E184" s="47"/>
      <c r="F184" s="47">
        <v>2130</v>
      </c>
      <c r="G184" s="47">
        <v>3620</v>
      </c>
      <c r="H184" s="48">
        <v>12961</v>
      </c>
      <c r="I184" s="48">
        <v>6858</v>
      </c>
      <c r="J184" s="48">
        <v>5325</v>
      </c>
      <c r="K184" s="48">
        <v>4414</v>
      </c>
      <c r="L184" s="48">
        <v>7560</v>
      </c>
      <c r="M184" s="212">
        <v>6121</v>
      </c>
      <c r="N184" s="212">
        <v>5839.3339999999998</v>
      </c>
      <c r="O184" s="437">
        <v>4066.6059999999998</v>
      </c>
      <c r="P184" s="437">
        <v>6777.16</v>
      </c>
      <c r="Q184" s="136">
        <f t="shared" si="39"/>
        <v>52.91258390556284</v>
      </c>
      <c r="R184" s="136">
        <f t="shared" si="40"/>
        <v>41.08479284005864</v>
      </c>
      <c r="S184" s="136">
        <f t="shared" si="41"/>
        <v>34.056014196435456</v>
      </c>
      <c r="T184" s="136">
        <f t="shared" si="42"/>
        <v>58.328832651801555</v>
      </c>
      <c r="U184" s="234">
        <f t="shared" si="31"/>
        <v>47.226294267417643</v>
      </c>
      <c r="V184" s="234">
        <f t="shared" si="32"/>
        <v>45.053113185710977</v>
      </c>
      <c r="W184" s="258">
        <f t="shared" si="34"/>
        <v>4.7610074190314669E-3</v>
      </c>
      <c r="X184" s="158">
        <f t="shared" si="35"/>
        <v>2.7605139434533394E-3</v>
      </c>
      <c r="Y184" s="158">
        <f t="shared" si="36"/>
        <v>2.3766008582541691E-3</v>
      </c>
      <c r="Z184" s="159">
        <f t="shared" si="37"/>
        <v>1.407876581468976E-3</v>
      </c>
      <c r="AA184" s="159">
        <f t="shared" si="38"/>
        <v>2.6396583527903391E-3</v>
      </c>
      <c r="AB184" s="251">
        <f t="shared" si="33"/>
        <v>2.0330860592275403E-3</v>
      </c>
      <c r="AC184" s="159">
        <f t="shared" si="33"/>
        <v>2.0266107416751777E-3</v>
      </c>
      <c r="AK184" s="457" t="s">
        <v>210</v>
      </c>
      <c r="AL184" s="459">
        <v>100</v>
      </c>
      <c r="AM184" s="437">
        <v>6783.4419999999991</v>
      </c>
      <c r="AP184" s="457" t="s">
        <v>210</v>
      </c>
      <c r="AQ184" s="459">
        <v>100</v>
      </c>
      <c r="AR184" s="437">
        <v>6777.16</v>
      </c>
      <c r="AS184" t="str">
        <f t="shared" si="44"/>
        <v>Първомай</v>
      </c>
    </row>
    <row r="185" spans="1:45" ht="13.5" thickBot="1">
      <c r="A185" s="39" t="s">
        <v>211</v>
      </c>
      <c r="B185" s="435" t="s">
        <v>211</v>
      </c>
      <c r="C185" s="432" t="s">
        <v>562</v>
      </c>
      <c r="D185" s="39" t="s">
        <v>200</v>
      </c>
      <c r="E185" s="47"/>
      <c r="F185" s="47">
        <v>6820</v>
      </c>
      <c r="G185" s="47">
        <v>27207</v>
      </c>
      <c r="H185" s="48">
        <v>7117</v>
      </c>
      <c r="I185" s="48">
        <v>9825</v>
      </c>
      <c r="J185" s="48">
        <v>11321</v>
      </c>
      <c r="K185" s="48">
        <v>9139</v>
      </c>
      <c r="L185" s="48">
        <v>9116</v>
      </c>
      <c r="M185" s="212">
        <v>9596</v>
      </c>
      <c r="N185" s="212">
        <v>9132.4989999999998</v>
      </c>
      <c r="O185" s="437">
        <v>4011.3110000000001</v>
      </c>
      <c r="P185" s="437">
        <v>8899.5529999999999</v>
      </c>
      <c r="Q185" s="136">
        <f t="shared" si="39"/>
        <v>138.04974005901363</v>
      </c>
      <c r="R185" s="136">
        <f t="shared" si="40"/>
        <v>159.06983279471686</v>
      </c>
      <c r="S185" s="136">
        <f t="shared" si="41"/>
        <v>128.41084726710693</v>
      </c>
      <c r="T185" s="136">
        <f t="shared" si="42"/>
        <v>128.08767739215963</v>
      </c>
      <c r="U185" s="234">
        <f t="shared" si="31"/>
        <v>134.83209217366868</v>
      </c>
      <c r="V185" s="234">
        <f t="shared" si="32"/>
        <v>128.31950259940984</v>
      </c>
      <c r="W185" s="258">
        <f t="shared" si="34"/>
        <v>2.6143113803909382E-3</v>
      </c>
      <c r="X185" s="158">
        <f t="shared" si="35"/>
        <v>3.9548045340374828E-3</v>
      </c>
      <c r="Y185" s="158">
        <f t="shared" si="36"/>
        <v>5.0526757401493797E-3</v>
      </c>
      <c r="Z185" s="159">
        <f t="shared" si="37"/>
        <v>2.9149488169562692E-3</v>
      </c>
      <c r="AA185" s="159">
        <f t="shared" si="38"/>
        <v>3.1829531142905727E-3</v>
      </c>
      <c r="AB185" s="251">
        <f t="shared" si="33"/>
        <v>3.187304986823636E-3</v>
      </c>
      <c r="AC185" s="159">
        <f t="shared" si="33"/>
        <v>3.1695430629139934E-3</v>
      </c>
      <c r="AK185" s="457" t="s">
        <v>211</v>
      </c>
      <c r="AL185" s="459">
        <v>100</v>
      </c>
      <c r="AM185" s="438">
        <v>9761.8389999999999</v>
      </c>
      <c r="AP185" s="457" t="s">
        <v>211</v>
      </c>
      <c r="AQ185" s="459">
        <v>100</v>
      </c>
      <c r="AR185" s="438">
        <v>8899.5529999999999</v>
      </c>
      <c r="AS185" t="str">
        <f t="shared" si="44"/>
        <v>Раковски</v>
      </c>
    </row>
    <row r="186" spans="1:45" ht="13.5" thickBot="1">
      <c r="A186" s="39" t="s">
        <v>212</v>
      </c>
      <c r="B186" s="435" t="s">
        <v>212</v>
      </c>
      <c r="C186" s="432" t="s">
        <v>563</v>
      </c>
      <c r="D186" s="39" t="s">
        <v>200</v>
      </c>
      <c r="E186" s="47"/>
      <c r="F186" s="47">
        <v>10725</v>
      </c>
      <c r="G186" s="47">
        <v>32926</v>
      </c>
      <c r="H186" s="48">
        <v>15037</v>
      </c>
      <c r="I186" s="48">
        <v>12134</v>
      </c>
      <c r="J186" s="48">
        <v>13857</v>
      </c>
      <c r="K186" s="48">
        <v>18545</v>
      </c>
      <c r="L186" s="48">
        <v>16355</v>
      </c>
      <c r="M186" s="212">
        <v>13189</v>
      </c>
      <c r="N186" s="212">
        <v>15342.918</v>
      </c>
      <c r="O186" s="437">
        <v>5315.3890000000001</v>
      </c>
      <c r="P186" s="437">
        <v>13241.173000000001</v>
      </c>
      <c r="Q186" s="136">
        <f t="shared" si="39"/>
        <v>80.694287424353263</v>
      </c>
      <c r="R186" s="136">
        <f t="shared" si="40"/>
        <v>92.152690031256242</v>
      </c>
      <c r="S186" s="136">
        <f t="shared" si="41"/>
        <v>123.32912150029927</v>
      </c>
      <c r="T186" s="136">
        <f t="shared" si="42"/>
        <v>108.76504621932565</v>
      </c>
      <c r="U186" s="234">
        <f t="shared" si="31"/>
        <v>87.710314557425022</v>
      </c>
      <c r="V186" s="234">
        <f t="shared" si="32"/>
        <v>102.03443506018488</v>
      </c>
      <c r="W186" s="258">
        <f t="shared" si="34"/>
        <v>5.5235914327579792E-3</v>
      </c>
      <c r="X186" s="158">
        <f t="shared" si="35"/>
        <v>4.8842339151156048E-3</v>
      </c>
      <c r="Y186" s="158">
        <f t="shared" si="36"/>
        <v>6.1845179517047927E-3</v>
      </c>
      <c r="Z186" s="159">
        <f t="shared" si="37"/>
        <v>5.9150591761083279E-3</v>
      </c>
      <c r="AA186" s="159">
        <f t="shared" si="38"/>
        <v>5.7105307354346551E-3</v>
      </c>
      <c r="AB186" s="251">
        <f t="shared" si="33"/>
        <v>4.3807175355582463E-3</v>
      </c>
      <c r="AC186" s="159">
        <f t="shared" si="33"/>
        <v>5.324943294464991E-3</v>
      </c>
      <c r="AK186" s="457" t="s">
        <v>212</v>
      </c>
      <c r="AL186" s="459">
        <v>100</v>
      </c>
      <c r="AM186" s="437">
        <v>14483.218000000001</v>
      </c>
      <c r="AP186" s="457" t="s">
        <v>212</v>
      </c>
      <c r="AQ186" s="459">
        <v>100</v>
      </c>
      <c r="AR186" s="437">
        <v>13241.173000000001</v>
      </c>
      <c r="AS186" t="str">
        <f t="shared" si="44"/>
        <v>Родопи</v>
      </c>
    </row>
    <row r="187" spans="1:45" ht="13.5" thickBot="1">
      <c r="A187" s="39" t="s">
        <v>213</v>
      </c>
      <c r="B187" s="435" t="s">
        <v>213</v>
      </c>
      <c r="C187" s="432" t="s">
        <v>564</v>
      </c>
      <c r="D187" s="39" t="s">
        <v>201</v>
      </c>
      <c r="E187" s="47"/>
      <c r="F187" s="47">
        <v>5236</v>
      </c>
      <c r="G187" s="47">
        <v>16061</v>
      </c>
      <c r="H187" s="48">
        <v>7333</v>
      </c>
      <c r="I187" s="48">
        <v>4168</v>
      </c>
      <c r="J187" s="48">
        <v>3228</v>
      </c>
      <c r="K187" s="48">
        <v>4318</v>
      </c>
      <c r="L187" s="48">
        <v>4550</v>
      </c>
      <c r="M187" s="212">
        <v>4997</v>
      </c>
      <c r="N187" s="212">
        <v>4647.3010000000004</v>
      </c>
      <c r="O187" s="438">
        <v>3415.0080000000003</v>
      </c>
      <c r="P187" s="438">
        <v>4068.37</v>
      </c>
      <c r="Q187" s="136">
        <f t="shared" si="39"/>
        <v>56.838947224873863</v>
      </c>
      <c r="R187" s="136">
        <f t="shared" si="40"/>
        <v>44.020182735578892</v>
      </c>
      <c r="S187" s="136">
        <f t="shared" si="41"/>
        <v>58.884494749761352</v>
      </c>
      <c r="T187" s="136">
        <f t="shared" si="42"/>
        <v>62.048274921587343</v>
      </c>
      <c r="U187" s="234">
        <f t="shared" si="31"/>
        <v>68.144006545752077</v>
      </c>
      <c r="V187" s="234">
        <f t="shared" si="32"/>
        <v>63.375167053047875</v>
      </c>
      <c r="W187" s="258">
        <f t="shared" si="34"/>
        <v>2.6936553818191302E-3</v>
      </c>
      <c r="X187" s="158">
        <f t="shared" si="35"/>
        <v>1.6777226766278095E-3</v>
      </c>
      <c r="Y187" s="158">
        <f t="shared" si="36"/>
        <v>1.4406887456233724E-3</v>
      </c>
      <c r="Z187" s="159">
        <f t="shared" si="37"/>
        <v>1.3772567011289167E-3</v>
      </c>
      <c r="AA187" s="159">
        <f t="shared" si="38"/>
        <v>1.5886832678830743E-3</v>
      </c>
      <c r="AB187" s="251">
        <f t="shared" si="33"/>
        <v>1.6597502104166017E-3</v>
      </c>
      <c r="AC187" s="159">
        <f t="shared" si="33"/>
        <v>1.6129014244428896E-3</v>
      </c>
      <c r="AK187" s="457" t="s">
        <v>213</v>
      </c>
      <c r="AL187" s="459">
        <v>100</v>
      </c>
      <c r="AM187" s="437">
        <v>4066.6059999999998</v>
      </c>
      <c r="AP187" s="457" t="s">
        <v>213</v>
      </c>
      <c r="AQ187" s="459">
        <v>100</v>
      </c>
      <c r="AR187" s="437">
        <v>4068.37</v>
      </c>
      <c r="AS187" t="str">
        <f t="shared" si="44"/>
        <v>Садово</v>
      </c>
    </row>
    <row r="188" spans="1:45" ht="13.5" thickBot="1">
      <c r="A188" s="39" t="s">
        <v>214</v>
      </c>
      <c r="B188" s="435" t="s">
        <v>214</v>
      </c>
      <c r="C188" s="432" t="s">
        <v>565</v>
      </c>
      <c r="D188" s="39" t="s">
        <v>204</v>
      </c>
      <c r="E188" s="47"/>
      <c r="F188" s="47">
        <v>4258</v>
      </c>
      <c r="G188" s="47">
        <v>4341</v>
      </c>
      <c r="H188" s="48">
        <v>4603</v>
      </c>
      <c r="I188" s="48">
        <v>1719</v>
      </c>
      <c r="J188" s="48">
        <v>4201</v>
      </c>
      <c r="K188" s="48">
        <v>4137</v>
      </c>
      <c r="L188" s="48">
        <v>3393</v>
      </c>
      <c r="M188" s="212">
        <v>3494</v>
      </c>
      <c r="N188" s="212">
        <v>3203.4050000000002</v>
      </c>
      <c r="O188" s="437">
        <v>1307.2399999999998</v>
      </c>
      <c r="P188" s="437">
        <v>4172.3159999999998</v>
      </c>
      <c r="Q188" s="136">
        <f t="shared" si="39"/>
        <v>37.345209645883124</v>
      </c>
      <c r="R188" s="136">
        <f t="shared" si="40"/>
        <v>91.266565283510758</v>
      </c>
      <c r="S188" s="136">
        <f t="shared" si="41"/>
        <v>89.876167716706505</v>
      </c>
      <c r="T188" s="136">
        <f t="shared" si="42"/>
        <v>73.712796002606993</v>
      </c>
      <c r="U188" s="234">
        <f t="shared" si="31"/>
        <v>75.907017162719967</v>
      </c>
      <c r="V188" s="234">
        <f t="shared" si="32"/>
        <v>69.593851835759295</v>
      </c>
      <c r="W188" s="258">
        <f t="shared" si="34"/>
        <v>1.6908353637683699E-3</v>
      </c>
      <c r="X188" s="158">
        <f t="shared" si="35"/>
        <v>6.9193984671861919E-4</v>
      </c>
      <c r="Y188" s="158">
        <f t="shared" si="36"/>
        <v>1.8749483954038995E-3</v>
      </c>
      <c r="Z188" s="159">
        <f t="shared" si="37"/>
        <v>1.31952546840443E-3</v>
      </c>
      <c r="AA188" s="159">
        <f t="shared" si="38"/>
        <v>1.1847038083356641E-3</v>
      </c>
      <c r="AB188" s="251">
        <f t="shared" si="33"/>
        <v>1.16052976489806E-3</v>
      </c>
      <c r="AC188" s="159">
        <f t="shared" si="33"/>
        <v>1.111780039116785E-3</v>
      </c>
      <c r="AK188" s="457" t="s">
        <v>214</v>
      </c>
      <c r="AL188" s="459">
        <v>100</v>
      </c>
      <c r="AM188" s="437">
        <v>3940.8240000000001</v>
      </c>
      <c r="AP188" s="457" t="s">
        <v>214</v>
      </c>
      <c r="AQ188" s="459">
        <v>100</v>
      </c>
      <c r="AR188" s="437">
        <v>4172.3159999999998</v>
      </c>
      <c r="AS188" t="str">
        <f t="shared" si="44"/>
        <v>Сопот</v>
      </c>
    </row>
    <row r="189" spans="1:45" ht="13.5" thickBot="1">
      <c r="A189" s="39" t="s">
        <v>215</v>
      </c>
      <c r="B189" s="435" t="s">
        <v>215</v>
      </c>
      <c r="C189" s="432" t="s">
        <v>566</v>
      </c>
      <c r="D189" s="39" t="s">
        <v>200</v>
      </c>
      <c r="E189" s="47"/>
      <c r="F189" s="47">
        <v>6936</v>
      </c>
      <c r="G189" s="47">
        <v>21317</v>
      </c>
      <c r="H189" s="48">
        <v>9748</v>
      </c>
      <c r="I189" s="48">
        <v>1886</v>
      </c>
      <c r="J189" s="48">
        <v>8862</v>
      </c>
      <c r="K189" s="48">
        <v>6678</v>
      </c>
      <c r="L189" s="48">
        <v>7439</v>
      </c>
      <c r="M189" s="212">
        <v>6747</v>
      </c>
      <c r="N189" s="212">
        <v>6574.0649999999996</v>
      </c>
      <c r="O189" s="437">
        <v>7892.424</v>
      </c>
      <c r="P189" s="437">
        <v>7870.4610000000002</v>
      </c>
      <c r="Q189" s="136">
        <f t="shared" si="39"/>
        <v>19.347558473533034</v>
      </c>
      <c r="R189" s="136">
        <f t="shared" si="40"/>
        <v>90.910956093557644</v>
      </c>
      <c r="S189" s="136">
        <f t="shared" si="41"/>
        <v>68.506360279031597</v>
      </c>
      <c r="T189" s="136">
        <f t="shared" si="42"/>
        <v>76.31308986458761</v>
      </c>
      <c r="U189" s="234">
        <f t="shared" si="31"/>
        <v>69.214197784160859</v>
      </c>
      <c r="V189" s="234">
        <f t="shared" si="32"/>
        <v>67.440141567501016</v>
      </c>
      <c r="W189" s="258">
        <f t="shared" si="34"/>
        <v>3.5807653977871106E-3</v>
      </c>
      <c r="X189" s="158">
        <f t="shared" si="35"/>
        <v>7.591614606813937E-4</v>
      </c>
      <c r="Y189" s="158">
        <f t="shared" si="36"/>
        <v>3.9551994001593323E-3</v>
      </c>
      <c r="Z189" s="159">
        <f t="shared" si="37"/>
        <v>2.129995426155374E-3</v>
      </c>
      <c r="AA189" s="159">
        <f t="shared" si="38"/>
        <v>2.5974098526993822E-3</v>
      </c>
      <c r="AB189" s="251">
        <f t="shared" si="33"/>
        <v>2.2410115408606785E-3</v>
      </c>
      <c r="AC189" s="159">
        <f t="shared" si="33"/>
        <v>2.2816079274572795E-3</v>
      </c>
      <c r="AK189" s="457" t="s">
        <v>215</v>
      </c>
      <c r="AL189" s="459">
        <v>100</v>
      </c>
      <c r="AM189" s="437">
        <v>7892.424</v>
      </c>
      <c r="AP189" s="457" t="s">
        <v>215</v>
      </c>
      <c r="AQ189" s="459">
        <v>100</v>
      </c>
      <c r="AR189" s="437">
        <v>7870.4610000000002</v>
      </c>
      <c r="AS189" t="str">
        <f t="shared" si="44"/>
        <v>Стамболийски</v>
      </c>
    </row>
    <row r="190" spans="1:45" ht="13.5" thickBot="1">
      <c r="A190" s="39" t="s">
        <v>216</v>
      </c>
      <c r="B190" s="435" t="s">
        <v>216</v>
      </c>
      <c r="C190" s="432" t="s">
        <v>567</v>
      </c>
      <c r="D190" s="39" t="s">
        <v>200</v>
      </c>
      <c r="E190" s="81"/>
      <c r="F190" s="67"/>
      <c r="G190" s="67">
        <v>11433</v>
      </c>
      <c r="H190" s="67">
        <v>5195</v>
      </c>
      <c r="I190" s="67">
        <v>3660</v>
      </c>
      <c r="J190" s="67">
        <v>4472</v>
      </c>
      <c r="K190" s="45">
        <v>3474</v>
      </c>
      <c r="L190" s="45">
        <v>4033</v>
      </c>
      <c r="M190" s="212">
        <v>3630</v>
      </c>
      <c r="N190" s="212">
        <v>3849.5120000000002</v>
      </c>
      <c r="O190" s="437">
        <v>2690.9009999999998</v>
      </c>
      <c r="P190" s="437">
        <v>3964.72</v>
      </c>
      <c r="Q190" s="136">
        <f t="shared" si="39"/>
        <v>70.452358036573628</v>
      </c>
      <c r="R190" s="136">
        <f t="shared" si="40"/>
        <v>86.082771896053899</v>
      </c>
      <c r="S190" s="136">
        <f t="shared" si="41"/>
        <v>66.871992300288738</v>
      </c>
      <c r="T190" s="136">
        <f t="shared" si="42"/>
        <v>77.632338787295481</v>
      </c>
      <c r="U190" s="234">
        <f t="shared" si="31"/>
        <v>69.874879692011547</v>
      </c>
      <c r="V190" s="234">
        <f t="shared" si="32"/>
        <v>74.100327237728592</v>
      </c>
      <c r="W190" s="262">
        <f t="shared" si="34"/>
        <v>1.9082967010160073E-3</v>
      </c>
      <c r="X190" s="156">
        <f t="shared" si="35"/>
        <v>1.4732401622979327E-3</v>
      </c>
      <c r="Y190" s="156">
        <f t="shared" si="36"/>
        <v>1.9958984109131727E-3</v>
      </c>
      <c r="Z190" s="156">
        <f t="shared" si="37"/>
        <v>1.1080569198058956E-3</v>
      </c>
      <c r="AA190" s="156">
        <f t="shared" si="38"/>
        <v>1.4081669493126239E-3</v>
      </c>
      <c r="AB190" s="251">
        <f t="shared" si="33"/>
        <v>1.205702074006857E-3</v>
      </c>
      <c r="AC190" s="157">
        <f t="shared" si="33"/>
        <v>1.3360192051709147E-3</v>
      </c>
      <c r="AK190" s="457" t="s">
        <v>216</v>
      </c>
      <c r="AL190" s="459">
        <v>100</v>
      </c>
      <c r="AM190" s="437">
        <v>4011.3110000000001</v>
      </c>
      <c r="AP190" s="457" t="s">
        <v>216</v>
      </c>
      <c r="AQ190" s="459">
        <v>100</v>
      </c>
      <c r="AR190" s="437">
        <v>3964.72</v>
      </c>
      <c r="AS190" t="str">
        <f t="shared" si="44"/>
        <v>Съединение</v>
      </c>
    </row>
    <row r="191" spans="1:45" ht="13.5" thickBot="1">
      <c r="A191" s="49" t="s">
        <v>217</v>
      </c>
      <c r="B191" s="435" t="s">
        <v>217</v>
      </c>
      <c r="C191" s="432" t="s">
        <v>568</v>
      </c>
      <c r="D191" s="39" t="s">
        <v>204</v>
      </c>
      <c r="E191" s="50"/>
      <c r="F191" s="50">
        <v>5527</v>
      </c>
      <c r="G191" s="50">
        <v>5552</v>
      </c>
      <c r="H191" s="54">
        <v>5817</v>
      </c>
      <c r="I191" s="54">
        <v>3900</v>
      </c>
      <c r="J191" s="54">
        <v>5259</v>
      </c>
      <c r="K191" s="54">
        <v>4894</v>
      </c>
      <c r="L191" s="54">
        <v>5446</v>
      </c>
      <c r="M191" s="219">
        <v>5008</v>
      </c>
      <c r="N191" s="275">
        <v>5218.2910000000002</v>
      </c>
      <c r="O191" s="437">
        <v>3940.8240000000001</v>
      </c>
      <c r="P191" s="437">
        <v>5239.527</v>
      </c>
      <c r="Q191" s="137">
        <f t="shared" si="39"/>
        <v>67.044868488911817</v>
      </c>
      <c r="R191" s="137">
        <f t="shared" si="40"/>
        <v>90.407426508509531</v>
      </c>
      <c r="S191" s="137">
        <f t="shared" si="41"/>
        <v>84.132714457624203</v>
      </c>
      <c r="T191" s="137">
        <f t="shared" si="42"/>
        <v>93.62214199759326</v>
      </c>
      <c r="U191" s="240">
        <f t="shared" si="31"/>
        <v>86.092487536530854</v>
      </c>
      <c r="V191" s="240">
        <f t="shared" si="32"/>
        <v>89.707598418428745</v>
      </c>
      <c r="W191" s="259">
        <f t="shared" si="34"/>
        <v>2.1367780384620046E-3</v>
      </c>
      <c r="X191" s="160">
        <f t="shared" si="35"/>
        <v>1.5698460745797642E-3</v>
      </c>
      <c r="Y191" s="160">
        <f t="shared" si="36"/>
        <v>2.3471443969124272E-3</v>
      </c>
      <c r="Z191" s="161">
        <f t="shared" si="37"/>
        <v>1.5609759831692724E-3</v>
      </c>
      <c r="AA191" s="161">
        <f t="shared" si="38"/>
        <v>1.9015316652508181E-3</v>
      </c>
      <c r="AB191" s="285">
        <f t="shared" si="33"/>
        <v>1.6634038530651072E-3</v>
      </c>
      <c r="AC191" s="161">
        <f t="shared" si="33"/>
        <v>1.8110703367519149E-3</v>
      </c>
      <c r="AK191" s="457" t="s">
        <v>217</v>
      </c>
      <c r="AL191" s="459">
        <v>100</v>
      </c>
      <c r="AM191" s="437">
        <v>5315.3890000000001</v>
      </c>
      <c r="AP191" s="457" t="s">
        <v>217</v>
      </c>
      <c r="AQ191" s="459">
        <v>100</v>
      </c>
      <c r="AR191" s="437">
        <v>5239.527</v>
      </c>
      <c r="AS191" t="str">
        <f t="shared" si="44"/>
        <v>Хисаря</v>
      </c>
    </row>
    <row r="192" spans="1:45" ht="13.5" thickBot="1">
      <c r="A192" s="27" t="s">
        <v>218</v>
      </c>
      <c r="B192" s="434" t="s">
        <v>218</v>
      </c>
      <c r="C192" s="431" t="s">
        <v>569</v>
      </c>
      <c r="D192" s="382"/>
      <c r="E192" s="28">
        <v>48850</v>
      </c>
      <c r="F192" s="30">
        <v>63007</v>
      </c>
      <c r="G192" s="30">
        <v>55478</v>
      </c>
      <c r="H192" s="33">
        <v>29075</v>
      </c>
      <c r="I192" s="33">
        <v>38041</v>
      </c>
      <c r="J192" s="33">
        <v>46657</v>
      </c>
      <c r="K192" s="33">
        <v>54625</v>
      </c>
      <c r="L192" s="33">
        <v>49292</v>
      </c>
      <c r="M192" s="218">
        <v>47271</v>
      </c>
      <c r="N192" s="218">
        <v>46496.059000000001</v>
      </c>
      <c r="O192" s="436">
        <v>52604.87</v>
      </c>
      <c r="P192" s="436">
        <v>59379.112999999998</v>
      </c>
      <c r="Q192" s="135">
        <f t="shared" si="39"/>
        <v>130.83748925193467</v>
      </c>
      <c r="R192" s="135">
        <f t="shared" si="40"/>
        <v>160.47119518486673</v>
      </c>
      <c r="S192" s="135">
        <f t="shared" si="41"/>
        <v>187.8761822871883</v>
      </c>
      <c r="T192" s="135">
        <f t="shared" si="42"/>
        <v>169.53396388650043</v>
      </c>
      <c r="U192" s="238">
        <f t="shared" si="31"/>
        <v>162.58297506448841</v>
      </c>
      <c r="V192" s="238">
        <f t="shared" si="32"/>
        <v>159.91765778159933</v>
      </c>
      <c r="W192" s="256">
        <f t="shared" si="34"/>
        <v>1.068021685891057E-2</v>
      </c>
      <c r="X192" s="153">
        <f t="shared" si="35"/>
        <v>1.5312439621304824E-2</v>
      </c>
      <c r="Y192" s="153">
        <f t="shared" si="36"/>
        <v>2.0823486618509815E-2</v>
      </c>
      <c r="Z192" s="154">
        <f t="shared" si="37"/>
        <v>1.742303087058061E-2</v>
      </c>
      <c r="AA192" s="154">
        <f t="shared" si="38"/>
        <v>1.7210851789119231E-2</v>
      </c>
      <c r="AB192" s="249">
        <f t="shared" si="33"/>
        <v>1.5701031057955409E-2</v>
      </c>
      <c r="AC192" s="154">
        <f t="shared" si="33"/>
        <v>1.6137013675697063E-2</v>
      </c>
      <c r="AP192" s="455" t="s">
        <v>218</v>
      </c>
      <c r="AQ192" s="456">
        <v>100</v>
      </c>
      <c r="AR192" s="436">
        <v>59379.112999999998</v>
      </c>
      <c r="AS192" t="str">
        <f>IF(AP192=A192,AP192,"pppp")</f>
        <v>Разград</v>
      </c>
    </row>
    <row r="193" spans="1:45" ht="13.5" thickBot="1">
      <c r="A193" s="39" t="s">
        <v>219</v>
      </c>
      <c r="B193" s="435" t="s">
        <v>219</v>
      </c>
      <c r="C193" s="432" t="s">
        <v>570</v>
      </c>
      <c r="D193" s="39" t="s">
        <v>218</v>
      </c>
      <c r="E193" s="47"/>
      <c r="F193" s="47">
        <v>4118</v>
      </c>
      <c r="G193" s="47">
        <v>4748</v>
      </c>
      <c r="H193" s="48">
        <v>2482</v>
      </c>
      <c r="I193" s="48">
        <v>3219</v>
      </c>
      <c r="J193" s="48">
        <v>3939</v>
      </c>
      <c r="K193" s="48">
        <v>516</v>
      </c>
      <c r="L193" s="48">
        <v>530</v>
      </c>
      <c r="M193" s="212">
        <v>803</v>
      </c>
      <c r="N193" s="212">
        <v>920.56</v>
      </c>
      <c r="O193" s="437">
        <v>1127.8879999999999</v>
      </c>
      <c r="P193" s="437">
        <v>1103</v>
      </c>
      <c r="Q193" s="136">
        <f t="shared" si="39"/>
        <v>129.69379532634971</v>
      </c>
      <c r="R193" s="136">
        <f t="shared" si="40"/>
        <v>158.70265914585011</v>
      </c>
      <c r="S193" s="136">
        <f t="shared" si="41"/>
        <v>20.789685737308623</v>
      </c>
      <c r="T193" s="136">
        <f t="shared" si="42"/>
        <v>21.35374697824335</v>
      </c>
      <c r="U193" s="234">
        <f t="shared" si="31"/>
        <v>32.352941176470587</v>
      </c>
      <c r="V193" s="234">
        <f t="shared" si="32"/>
        <v>37.089443996776787</v>
      </c>
      <c r="W193" s="258">
        <f t="shared" si="34"/>
        <v>9.1172134974431759E-4</v>
      </c>
      <c r="X193" s="158">
        <f t="shared" si="35"/>
        <v>1.2957267984800671E-3</v>
      </c>
      <c r="Y193" s="158">
        <f t="shared" si="36"/>
        <v>1.758015170077591E-3</v>
      </c>
      <c r="Z193" s="159">
        <f t="shared" si="37"/>
        <v>1.6458185682781867E-4</v>
      </c>
      <c r="AA193" s="159">
        <f t="shared" si="38"/>
        <v>1.8505541362154492E-4</v>
      </c>
      <c r="AB193" s="251">
        <f t="shared" si="33"/>
        <v>2.6671591334091077E-4</v>
      </c>
      <c r="AC193" s="159">
        <f t="shared" si="33"/>
        <v>3.1949136397344316E-4</v>
      </c>
      <c r="AP193" s="457" t="s">
        <v>219</v>
      </c>
      <c r="AQ193" s="459">
        <v>100</v>
      </c>
      <c r="AR193" s="437">
        <v>1103</v>
      </c>
      <c r="AS193" t="str">
        <f>IF(AP193=A193,AP193,"pppp")</f>
        <v>Завет</v>
      </c>
    </row>
    <row r="194" spans="1:45" ht="13.5" thickBot="1">
      <c r="A194" s="39" t="s">
        <v>220</v>
      </c>
      <c r="B194" s="435" t="s">
        <v>220</v>
      </c>
      <c r="C194" s="432" t="s">
        <v>571</v>
      </c>
      <c r="D194" s="39" t="s">
        <v>218</v>
      </c>
      <c r="E194" s="47"/>
      <c r="F194" s="47">
        <v>6219</v>
      </c>
      <c r="G194" s="47">
        <v>9587</v>
      </c>
      <c r="H194" s="48">
        <v>5012</v>
      </c>
      <c r="I194" s="48">
        <v>6805</v>
      </c>
      <c r="J194" s="48">
        <v>8436</v>
      </c>
      <c r="K194" s="48">
        <v>10250</v>
      </c>
      <c r="L194" s="48">
        <v>8822</v>
      </c>
      <c r="M194" s="212">
        <v>8822</v>
      </c>
      <c r="N194" s="212">
        <v>7967.3670000000002</v>
      </c>
      <c r="O194" s="437">
        <v>9555.2879999999986</v>
      </c>
      <c r="P194" s="437">
        <v>8256.9750000000004</v>
      </c>
      <c r="Q194" s="136">
        <f t="shared" si="39"/>
        <v>135.77414205905828</v>
      </c>
      <c r="R194" s="136">
        <f t="shared" si="40"/>
        <v>168.31604150039905</v>
      </c>
      <c r="S194" s="136">
        <f t="shared" si="41"/>
        <v>204.50917797286513</v>
      </c>
      <c r="T194" s="136">
        <f t="shared" si="42"/>
        <v>176.0175578611333</v>
      </c>
      <c r="U194" s="234">
        <f t="shared" si="31"/>
        <v>176.0175578611333</v>
      </c>
      <c r="V194" s="234">
        <f t="shared" si="32"/>
        <v>158.96582202713486</v>
      </c>
      <c r="W194" s="258">
        <f t="shared" si="34"/>
        <v>1.8410746998060114E-3</v>
      </c>
      <c r="X194" s="158">
        <f t="shared" si="35"/>
        <v>2.7391801378244349E-3</v>
      </c>
      <c r="Y194" s="158">
        <f t="shared" si="36"/>
        <v>3.7650713314989993E-3</v>
      </c>
      <c r="Z194" s="159">
        <f t="shared" si="37"/>
        <v>3.26931014047508E-3</v>
      </c>
      <c r="AA194" s="159">
        <f t="shared" si="38"/>
        <v>3.0802997339042818E-3</v>
      </c>
      <c r="AB194" s="251">
        <f t="shared" si="33"/>
        <v>2.9302214041015129E-3</v>
      </c>
      <c r="AC194" s="159">
        <f t="shared" si="33"/>
        <v>2.7651700596452158E-3</v>
      </c>
      <c r="AP194" s="457" t="s">
        <v>220</v>
      </c>
      <c r="AQ194" s="459">
        <v>100</v>
      </c>
      <c r="AR194" s="437">
        <v>8256.9750000000004</v>
      </c>
      <c r="AS194" t="str">
        <f>IF(AP194=A194,AP194,"pppp")</f>
        <v>Исперих</v>
      </c>
    </row>
    <row r="195" spans="1:45" ht="13.5" thickBot="1">
      <c r="A195" s="66" t="s">
        <v>221</v>
      </c>
      <c r="B195" s="435" t="s">
        <v>221</v>
      </c>
      <c r="C195" s="432" t="s">
        <v>572</v>
      </c>
      <c r="D195" s="39" t="s">
        <v>218</v>
      </c>
      <c r="E195" s="81"/>
      <c r="F195" s="67"/>
      <c r="G195" s="67">
        <v>8447</v>
      </c>
      <c r="H195" s="67">
        <v>4413</v>
      </c>
      <c r="I195" s="67">
        <v>5585</v>
      </c>
      <c r="J195" s="67">
        <v>6798</v>
      </c>
      <c r="K195" s="48">
        <v>5767</v>
      </c>
      <c r="L195" s="48">
        <v>4728</v>
      </c>
      <c r="M195" s="212">
        <v>4022</v>
      </c>
      <c r="N195" s="212">
        <v>4951.6490000000003</v>
      </c>
      <c r="O195" s="438">
        <v>5265.6059999999998</v>
      </c>
      <c r="P195" s="438">
        <v>4035.3020000000001</v>
      </c>
      <c r="Q195" s="138">
        <f t="shared" si="39"/>
        <v>126.55789712213914</v>
      </c>
      <c r="R195" s="138">
        <f t="shared" si="40"/>
        <v>154.0448674371176</v>
      </c>
      <c r="S195" s="138">
        <f t="shared" si="41"/>
        <v>130.68207568547473</v>
      </c>
      <c r="T195" s="138">
        <f t="shared" si="42"/>
        <v>107.13800135961931</v>
      </c>
      <c r="U195" s="234">
        <f t="shared" si="31"/>
        <v>91.139814185361431</v>
      </c>
      <c r="V195" s="234">
        <f t="shared" si="32"/>
        <v>112.20595966462726</v>
      </c>
      <c r="W195" s="262">
        <f t="shared" si="34"/>
        <v>1.6210420291787565E-3</v>
      </c>
      <c r="X195" s="156">
        <f t="shared" si="35"/>
        <v>2.2481000837251239E-3</v>
      </c>
      <c r="Y195" s="156">
        <f t="shared" si="36"/>
        <v>3.0340155181994067E-3</v>
      </c>
      <c r="Z195" s="156">
        <f t="shared" si="37"/>
        <v>1.8394255200116865E-3</v>
      </c>
      <c r="AA195" s="156">
        <f t="shared" si="38"/>
        <v>1.6508339539672912E-3</v>
      </c>
      <c r="AB195" s="251">
        <f t="shared" si="33"/>
        <v>1.3359046120263302E-3</v>
      </c>
      <c r="AC195" s="159">
        <f t="shared" si="33"/>
        <v>1.7185290398537151E-3</v>
      </c>
      <c r="AP195" s="457" t="s">
        <v>221</v>
      </c>
      <c r="AQ195" s="459">
        <v>100</v>
      </c>
      <c r="AR195" s="438">
        <v>4035.3020000000001</v>
      </c>
      <c r="AS195" t="str">
        <f>IF(AP195=A195,AP195,"pppp")</f>
        <v>Кубрат</v>
      </c>
    </row>
    <row r="196" spans="1:45" ht="13.5" thickBot="1">
      <c r="A196" s="39" t="s">
        <v>222</v>
      </c>
      <c r="B196" s="435" t="s">
        <v>222</v>
      </c>
      <c r="C196" s="432" t="s">
        <v>573</v>
      </c>
      <c r="D196" s="39" t="s">
        <v>218</v>
      </c>
      <c r="E196" s="47"/>
      <c r="F196" s="47">
        <v>1182</v>
      </c>
      <c r="G196" s="47">
        <v>4072</v>
      </c>
      <c r="H196" s="48">
        <v>2130</v>
      </c>
      <c r="I196" s="48">
        <v>2844</v>
      </c>
      <c r="J196" s="48">
        <v>3479</v>
      </c>
      <c r="K196" s="48">
        <v>2240</v>
      </c>
      <c r="L196" s="48">
        <v>3922</v>
      </c>
      <c r="M196" s="212">
        <v>2172</v>
      </c>
      <c r="N196" s="212">
        <v>1992.133</v>
      </c>
      <c r="O196" s="437">
        <v>1672.22</v>
      </c>
      <c r="P196" s="437">
        <v>1832.1969999999999</v>
      </c>
      <c r="Q196" s="136">
        <f t="shared" si="39"/>
        <v>133.52112676056339</v>
      </c>
      <c r="R196" s="136">
        <f t="shared" si="40"/>
        <v>163.33333333333334</v>
      </c>
      <c r="S196" s="136">
        <f t="shared" si="41"/>
        <v>105.1643192488263</v>
      </c>
      <c r="T196" s="136">
        <f t="shared" si="42"/>
        <v>184.13145539906105</v>
      </c>
      <c r="U196" s="234">
        <f t="shared" ref="U196:U259" si="45">IF($H196=0,"-",+M196/$H196*100)</f>
        <v>101.97183098591549</v>
      </c>
      <c r="V196" s="234">
        <f t="shared" ref="V196:V259" si="46">IF($H196=0,"-",+N196/$H196*100)</f>
        <v>93.52737089201878</v>
      </c>
      <c r="W196" s="258">
        <f t="shared" si="34"/>
        <v>7.8242001408356031E-4</v>
      </c>
      <c r="X196" s="158">
        <f t="shared" si="35"/>
        <v>1.1447800605397049E-3</v>
      </c>
      <c r="Y196" s="158">
        <f t="shared" si="36"/>
        <v>1.5527125607260571E-3</v>
      </c>
      <c r="Z196" s="159">
        <f t="shared" si="37"/>
        <v>7.1446387460138343E-4</v>
      </c>
      <c r="AA196" s="159">
        <f t="shared" si="38"/>
        <v>1.3694100607994325E-3</v>
      </c>
      <c r="AB196" s="251">
        <f t="shared" ref="AB196:AC259" si="47">+M196/M$3</f>
        <v>7.2142834841402016E-4</v>
      </c>
      <c r="AC196" s="159">
        <f t="shared" si="47"/>
        <v>6.9139359670907625E-4</v>
      </c>
      <c r="AP196" s="457" t="s">
        <v>222</v>
      </c>
      <c r="AQ196" s="459">
        <v>100</v>
      </c>
      <c r="AR196" s="437">
        <v>1832.1969999999999</v>
      </c>
      <c r="AS196" t="str">
        <f>IF(AP196=A196,AP196,"pppp")</f>
        <v>Лозница</v>
      </c>
    </row>
    <row r="197" spans="1:45" ht="13.5" thickBot="1">
      <c r="A197" s="39" t="s">
        <v>218</v>
      </c>
      <c r="B197" s="435" t="s">
        <v>218</v>
      </c>
      <c r="C197" s="432" t="s">
        <v>574</v>
      </c>
      <c r="D197" s="39" t="s">
        <v>218</v>
      </c>
      <c r="E197" s="47"/>
      <c r="F197" s="47">
        <v>35203</v>
      </c>
      <c r="G197" s="47">
        <v>22841</v>
      </c>
      <c r="H197" s="48">
        <v>12011</v>
      </c>
      <c r="I197" s="48">
        <v>15576</v>
      </c>
      <c r="J197" s="48">
        <v>19089</v>
      </c>
      <c r="K197" s="48">
        <v>33134</v>
      </c>
      <c r="L197" s="48">
        <v>28189</v>
      </c>
      <c r="M197" s="212">
        <v>28578</v>
      </c>
      <c r="N197" s="212">
        <v>27780.31</v>
      </c>
      <c r="O197" s="437">
        <v>32207.448000000004</v>
      </c>
      <c r="P197" s="437">
        <v>41468.639000000003</v>
      </c>
      <c r="Q197" s="136">
        <f t="shared" si="39"/>
        <v>129.68112563483473</v>
      </c>
      <c r="R197" s="136">
        <f t="shared" si="40"/>
        <v>158.92931479477147</v>
      </c>
      <c r="S197" s="136">
        <f t="shared" si="41"/>
        <v>275.8637915244359</v>
      </c>
      <c r="T197" s="136">
        <f t="shared" si="42"/>
        <v>234.69319790192324</v>
      </c>
      <c r="U197" s="234">
        <f t="shared" si="45"/>
        <v>237.93189576221798</v>
      </c>
      <c r="V197" s="234">
        <f t="shared" si="46"/>
        <v>231.2905669802681</v>
      </c>
      <c r="W197" s="258">
        <f t="shared" si="34"/>
        <v>4.4120407460833998E-3</v>
      </c>
      <c r="X197" s="158">
        <f t="shared" si="35"/>
        <v>6.2697237070908742E-3</v>
      </c>
      <c r="Y197" s="158">
        <f t="shared" si="36"/>
        <v>8.5196119780683258E-3</v>
      </c>
      <c r="Z197" s="159">
        <f t="shared" si="37"/>
        <v>1.0568324116536713E-2</v>
      </c>
      <c r="AA197" s="159">
        <f t="shared" si="38"/>
        <v>9.8425038765617544E-3</v>
      </c>
      <c r="AB197" s="251">
        <f t="shared" si="47"/>
        <v>9.4921636008176193E-3</v>
      </c>
      <c r="AC197" s="159">
        <f t="shared" si="47"/>
        <v>9.6414890213620871E-3</v>
      </c>
      <c r="AP197" s="457" t="s">
        <v>218</v>
      </c>
      <c r="AQ197" s="459">
        <v>100</v>
      </c>
      <c r="AR197" s="437">
        <v>41468.639000000003</v>
      </c>
      <c r="AS197" t="str">
        <f>IF(AP197=A197,AP197,"pppp")</f>
        <v>Разград</v>
      </c>
    </row>
    <row r="198" spans="1:45" ht="13.5" thickBot="1">
      <c r="A198" s="39" t="s">
        <v>223</v>
      </c>
      <c r="B198" s="435" t="s">
        <v>223</v>
      </c>
      <c r="C198" s="432" t="s">
        <v>575</v>
      </c>
      <c r="D198" s="39" t="s">
        <v>218</v>
      </c>
      <c r="E198" s="47"/>
      <c r="F198" s="47">
        <v>1550</v>
      </c>
      <c r="G198" s="47">
        <v>3141</v>
      </c>
      <c r="H198" s="48">
        <v>1643</v>
      </c>
      <c r="I198" s="48">
        <v>2133</v>
      </c>
      <c r="J198" s="48">
        <v>2620</v>
      </c>
      <c r="K198" s="48">
        <v>1438</v>
      </c>
      <c r="L198" s="48">
        <v>1546</v>
      </c>
      <c r="M198" s="212">
        <v>1383</v>
      </c>
      <c r="N198" s="212">
        <v>1429.68</v>
      </c>
      <c r="O198" s="437">
        <v>1428.42</v>
      </c>
      <c r="P198" s="437">
        <v>1339</v>
      </c>
      <c r="Q198" s="136">
        <f t="shared" si="39"/>
        <v>129.82349360925136</v>
      </c>
      <c r="R198" s="136">
        <f t="shared" si="40"/>
        <v>159.46439440048692</v>
      </c>
      <c r="S198" s="136">
        <f t="shared" si="41"/>
        <v>87.522824102251974</v>
      </c>
      <c r="T198" s="136">
        <f t="shared" si="42"/>
        <v>94.096165550821667</v>
      </c>
      <c r="U198" s="234">
        <f t="shared" si="45"/>
        <v>84.175289105295192</v>
      </c>
      <c r="V198" s="234">
        <f t="shared" si="46"/>
        <v>87.016433353621423</v>
      </c>
      <c r="W198" s="258">
        <f t="shared" ref="W198:W261" si="48">+H198/H$3</f>
        <v>6.0352867753018288E-4</v>
      </c>
      <c r="X198" s="158">
        <f t="shared" ref="X198:X261" si="49">+I198/I$3</f>
        <v>8.5858504540477882E-4</v>
      </c>
      <c r="Y198" s="158">
        <f t="shared" ref="Y198:Y261" si="50">+J198/J$3</f>
        <v>1.169332253263084E-3</v>
      </c>
      <c r="Z198" s="159">
        <f t="shared" ref="Z198:Z261" si="51">+K198/K$3</f>
        <v>4.5866029092713807E-4</v>
      </c>
      <c r="AA198" s="159">
        <f t="shared" ref="AA198:AA261" si="52">+L198/L$3</f>
        <v>5.398031499224688E-4</v>
      </c>
      <c r="AB198" s="251">
        <f t="shared" si="47"/>
        <v>4.5936252571666199E-4</v>
      </c>
      <c r="AC198" s="159">
        <f t="shared" si="47"/>
        <v>4.9618755240891661E-4</v>
      </c>
      <c r="AP198" s="457" t="s">
        <v>223</v>
      </c>
      <c r="AQ198" s="459">
        <v>100</v>
      </c>
      <c r="AR198" s="437">
        <v>1339</v>
      </c>
      <c r="AS198" t="str">
        <f>IF(AP198=A198,AP198,"pppp")</f>
        <v>Самуил</v>
      </c>
    </row>
    <row r="199" spans="1:45" ht="13.5" thickBot="1">
      <c r="A199" s="49" t="s">
        <v>224</v>
      </c>
      <c r="B199" s="435" t="s">
        <v>224</v>
      </c>
      <c r="C199" s="432" t="s">
        <v>576</v>
      </c>
      <c r="D199" s="39" t="s">
        <v>218</v>
      </c>
      <c r="E199" s="50"/>
      <c r="F199" s="50">
        <v>1997</v>
      </c>
      <c r="G199" s="50">
        <v>2642</v>
      </c>
      <c r="H199" s="54">
        <v>1384</v>
      </c>
      <c r="I199" s="54">
        <v>1879</v>
      </c>
      <c r="J199" s="54">
        <v>2296</v>
      </c>
      <c r="K199" s="54">
        <v>1280</v>
      </c>
      <c r="L199" s="54">
        <v>1555</v>
      </c>
      <c r="M199" s="219">
        <v>1491</v>
      </c>
      <c r="N199" s="275">
        <v>1454.36</v>
      </c>
      <c r="O199" s="437">
        <v>1348</v>
      </c>
      <c r="P199" s="437">
        <v>1344</v>
      </c>
      <c r="Q199" s="137">
        <f t="shared" si="39"/>
        <v>135.76589595375722</v>
      </c>
      <c r="R199" s="137">
        <f t="shared" si="40"/>
        <v>165.89595375722544</v>
      </c>
      <c r="S199" s="137">
        <f t="shared" si="41"/>
        <v>92.48554913294798</v>
      </c>
      <c r="T199" s="137">
        <f t="shared" si="42"/>
        <v>112.35549132947978</v>
      </c>
      <c r="U199" s="240">
        <f t="shared" si="45"/>
        <v>107.73121387283237</v>
      </c>
      <c r="V199" s="240">
        <f t="shared" si="46"/>
        <v>105.08381502890171</v>
      </c>
      <c r="W199" s="259">
        <f t="shared" si="48"/>
        <v>5.0838934248434149E-4</v>
      </c>
      <c r="X199" s="160">
        <f t="shared" si="49"/>
        <v>7.5634378823984029E-4</v>
      </c>
      <c r="Y199" s="160">
        <f t="shared" si="50"/>
        <v>1.0247278066763516E-3</v>
      </c>
      <c r="Z199" s="161">
        <f t="shared" si="51"/>
        <v>4.0826507120079048E-4</v>
      </c>
      <c r="AA199" s="161">
        <f t="shared" si="52"/>
        <v>5.4294560034245725E-4</v>
      </c>
      <c r="AB199" s="285">
        <f t="shared" si="47"/>
        <v>4.9523465353835364E-4</v>
      </c>
      <c r="AC199" s="161">
        <f t="shared" si="47"/>
        <v>5.0475304174460846E-4</v>
      </c>
      <c r="AP199" s="457" t="s">
        <v>224</v>
      </c>
      <c r="AQ199" s="459">
        <v>100</v>
      </c>
      <c r="AR199" s="437">
        <v>1344</v>
      </c>
      <c r="AS199" t="str">
        <f>IF(AP199=A199,AP199,"pppp")</f>
        <v>Цар Калоян</v>
      </c>
    </row>
    <row r="200" spans="1:45" ht="13.5" thickBot="1">
      <c r="A200" s="27" t="s">
        <v>225</v>
      </c>
      <c r="B200" s="434" t="s">
        <v>225</v>
      </c>
      <c r="C200" s="431" t="s">
        <v>577</v>
      </c>
      <c r="D200" s="382"/>
      <c r="E200" s="28">
        <v>76699</v>
      </c>
      <c r="F200" s="30">
        <v>94018</v>
      </c>
      <c r="G200" s="30">
        <v>101195</v>
      </c>
      <c r="H200" s="33">
        <v>100066</v>
      </c>
      <c r="I200" s="33">
        <v>100697</v>
      </c>
      <c r="J200" s="33">
        <v>84862</v>
      </c>
      <c r="K200" s="33">
        <v>107759</v>
      </c>
      <c r="L200" s="33">
        <v>145761</v>
      </c>
      <c r="M200" s="218">
        <v>114001</v>
      </c>
      <c r="N200" s="218">
        <v>105614.254</v>
      </c>
      <c r="O200" s="436">
        <v>110988.51300000001</v>
      </c>
      <c r="P200" s="436">
        <v>88330.745999999999</v>
      </c>
      <c r="Q200" s="135">
        <f t="shared" si="39"/>
        <v>100.63058381468231</v>
      </c>
      <c r="R200" s="135">
        <f t="shared" si="40"/>
        <v>84.80602802150581</v>
      </c>
      <c r="S200" s="135">
        <f t="shared" si="41"/>
        <v>107.68792596886054</v>
      </c>
      <c r="T200" s="135">
        <f t="shared" si="42"/>
        <v>145.66486119161354</v>
      </c>
      <c r="U200" s="238">
        <f t="shared" si="45"/>
        <v>113.92580896608237</v>
      </c>
      <c r="V200" s="238">
        <f t="shared" si="46"/>
        <v>105.54459456758541</v>
      </c>
      <c r="W200" s="256">
        <f t="shared" si="48"/>
        <v>3.6757577994969738E-2</v>
      </c>
      <c r="X200" s="153">
        <f t="shared" si="49"/>
        <v>4.0533023121015005E-2</v>
      </c>
      <c r="Y200" s="153">
        <f t="shared" si="50"/>
        <v>3.787476094519536E-2</v>
      </c>
      <c r="Z200" s="154">
        <f t="shared" si="51"/>
        <v>3.4370496724629676E-2</v>
      </c>
      <c r="AA200" s="154">
        <f t="shared" si="52"/>
        <v>5.0894079518660394E-2</v>
      </c>
      <c r="AB200" s="249">
        <f t="shared" si="47"/>
        <v>3.7865355961117272E-2</v>
      </c>
      <c r="AC200" s="154">
        <f t="shared" si="47"/>
        <v>3.6654690694248801E-2</v>
      </c>
      <c r="AP200" s="455" t="s">
        <v>225</v>
      </c>
      <c r="AQ200" s="456">
        <v>100</v>
      </c>
      <c r="AR200" s="436">
        <v>88330.745999999999</v>
      </c>
      <c r="AS200" t="str">
        <f>IF(AP200=A200,AP200,"pppp")</f>
        <v>Русе</v>
      </c>
    </row>
    <row r="201" spans="1:45" ht="13.5" thickBot="1">
      <c r="A201" s="39" t="s">
        <v>226</v>
      </c>
      <c r="B201" s="435" t="s">
        <v>226</v>
      </c>
      <c r="C201" s="432" t="s">
        <v>578</v>
      </c>
      <c r="D201" s="39" t="s">
        <v>66</v>
      </c>
      <c r="E201" s="47"/>
      <c r="F201" s="47">
        <v>3039</v>
      </c>
      <c r="G201" s="47">
        <v>1968</v>
      </c>
      <c r="H201" s="48">
        <v>3734</v>
      </c>
      <c r="I201" s="48">
        <v>2473</v>
      </c>
      <c r="J201" s="48">
        <v>2095</v>
      </c>
      <c r="K201" s="48">
        <v>716</v>
      </c>
      <c r="L201" s="48">
        <v>1399</v>
      </c>
      <c r="M201" s="212">
        <v>1001</v>
      </c>
      <c r="N201" s="212">
        <v>495.84399999999999</v>
      </c>
      <c r="O201" s="437">
        <v>860.64099999999996</v>
      </c>
      <c r="P201" s="437">
        <v>1531.508</v>
      </c>
      <c r="Q201" s="136">
        <f t="shared" si="39"/>
        <v>66.229244777718264</v>
      </c>
      <c r="R201" s="136">
        <f t="shared" si="40"/>
        <v>56.106052490626681</v>
      </c>
      <c r="S201" s="136">
        <f t="shared" si="41"/>
        <v>19.175147295125871</v>
      </c>
      <c r="T201" s="136">
        <f t="shared" si="42"/>
        <v>37.466523835029456</v>
      </c>
      <c r="U201" s="234">
        <f t="shared" si="45"/>
        <v>26.807712908409215</v>
      </c>
      <c r="V201" s="234">
        <f t="shared" si="46"/>
        <v>13.279164434922336</v>
      </c>
      <c r="W201" s="258">
        <f t="shared" si="48"/>
        <v>1.3716226913558752E-3</v>
      </c>
      <c r="X201" s="158">
        <f t="shared" si="49"/>
        <v>9.9544342113737361E-4</v>
      </c>
      <c r="Y201" s="158">
        <f t="shared" si="50"/>
        <v>9.3501949259013788E-4</v>
      </c>
      <c r="Z201" s="159">
        <f t="shared" si="51"/>
        <v>2.2837327420294218E-4</v>
      </c>
      <c r="AA201" s="159">
        <f t="shared" si="52"/>
        <v>4.8847645972932324E-4</v>
      </c>
      <c r="AB201" s="251">
        <f t="shared" si="47"/>
        <v>3.3248148101401207E-4</v>
      </c>
      <c r="AC201" s="159">
        <f t="shared" si="47"/>
        <v>1.7208859376688967E-4</v>
      </c>
      <c r="AP201" s="457" t="s">
        <v>226</v>
      </c>
      <c r="AQ201" s="458">
        <v>100</v>
      </c>
      <c r="AR201" s="437">
        <v>1531.508</v>
      </c>
      <c r="AS201" t="str">
        <f>IF(AP201=A201,AP201,"pppp")</f>
        <v>Борово</v>
      </c>
    </row>
    <row r="202" spans="1:45" ht="13.5" thickBot="1">
      <c r="A202" s="39" t="s">
        <v>66</v>
      </c>
      <c r="B202" s="435" t="s">
        <v>66</v>
      </c>
      <c r="C202" s="432" t="s">
        <v>579</v>
      </c>
      <c r="D202" s="39" t="s">
        <v>66</v>
      </c>
      <c r="E202" s="47"/>
      <c r="F202" s="47">
        <v>5145</v>
      </c>
      <c r="G202" s="47">
        <v>5997</v>
      </c>
      <c r="H202" s="48">
        <v>8373</v>
      </c>
      <c r="I202" s="48">
        <v>5440</v>
      </c>
      <c r="J202" s="48">
        <v>4613</v>
      </c>
      <c r="K202" s="48">
        <v>4389</v>
      </c>
      <c r="L202" s="48">
        <v>4166</v>
      </c>
      <c r="M202" s="212">
        <v>4091</v>
      </c>
      <c r="N202" s="212">
        <v>4182.6019999999999</v>
      </c>
      <c r="O202" s="437">
        <v>4397.1050000000005</v>
      </c>
      <c r="P202" s="437">
        <v>1531.4939999999999</v>
      </c>
      <c r="Q202" s="136">
        <f t="shared" si="39"/>
        <v>64.970739281022333</v>
      </c>
      <c r="R202" s="136">
        <f t="shared" si="40"/>
        <v>55.093753732234561</v>
      </c>
      <c r="S202" s="136">
        <f t="shared" si="41"/>
        <v>52.418487997133646</v>
      </c>
      <c r="T202" s="136">
        <f t="shared" si="42"/>
        <v>49.755165412635854</v>
      </c>
      <c r="U202" s="234">
        <f t="shared" si="45"/>
        <v>48.85942911740117</v>
      </c>
      <c r="V202" s="234">
        <f t="shared" si="46"/>
        <v>49.953445598949003</v>
      </c>
      <c r="W202" s="258">
        <f t="shared" si="48"/>
        <v>3.075682055362277E-3</v>
      </c>
      <c r="X202" s="158">
        <f t="shared" si="49"/>
        <v>2.1897340117215175E-3</v>
      </c>
      <c r="Y202" s="158">
        <f t="shared" si="50"/>
        <v>2.0588281237796211E-3</v>
      </c>
      <c r="Z202" s="159">
        <f t="shared" si="51"/>
        <v>1.3999026542970857E-3</v>
      </c>
      <c r="AA202" s="159">
        <f t="shared" si="52"/>
        <v>1.4546053832968984E-3</v>
      </c>
      <c r="AB202" s="251">
        <f t="shared" si="47"/>
        <v>1.358822915912411E-3</v>
      </c>
      <c r="AC202" s="159">
        <f t="shared" si="47"/>
        <v>1.4516220756257618E-3</v>
      </c>
      <c r="AP202" s="457" t="s">
        <v>684</v>
      </c>
      <c r="AQ202" s="459">
        <v>100</v>
      </c>
      <c r="AR202" s="437">
        <v>1531.4939999999999</v>
      </c>
      <c r="AS202" t="str">
        <f>IF(AP202=A202,AP202,"pppp")</f>
        <v>pppp</v>
      </c>
    </row>
    <row r="203" spans="1:45" ht="13.5" thickBot="1">
      <c r="A203" s="39" t="s">
        <v>227</v>
      </c>
      <c r="B203" s="435" t="s">
        <v>227</v>
      </c>
      <c r="C203" s="432" t="s">
        <v>580</v>
      </c>
      <c r="D203" s="39" t="s">
        <v>225</v>
      </c>
      <c r="E203" s="47"/>
      <c r="F203" s="47">
        <v>3820</v>
      </c>
      <c r="G203" s="47">
        <v>3550</v>
      </c>
      <c r="H203" s="48">
        <v>5196</v>
      </c>
      <c r="I203" s="48">
        <v>5351</v>
      </c>
      <c r="J203" s="48">
        <v>4477</v>
      </c>
      <c r="K203" s="48">
        <v>1285</v>
      </c>
      <c r="L203" s="48">
        <v>1381</v>
      </c>
      <c r="M203" s="212">
        <v>1434</v>
      </c>
      <c r="N203" s="212">
        <v>1274.462</v>
      </c>
      <c r="O203" s="437">
        <v>1517.7740000000001</v>
      </c>
      <c r="P203" s="437">
        <v>2153.59</v>
      </c>
      <c r="Q203" s="136">
        <f t="shared" si="39"/>
        <v>102.98306389530407</v>
      </c>
      <c r="R203" s="136">
        <f t="shared" si="40"/>
        <v>86.162432640492696</v>
      </c>
      <c r="S203" s="136">
        <f t="shared" si="41"/>
        <v>24.730561970746727</v>
      </c>
      <c r="T203" s="136">
        <f t="shared" si="42"/>
        <v>26.57813702848345</v>
      </c>
      <c r="U203" s="234">
        <f t="shared" si="45"/>
        <v>27.598152424942263</v>
      </c>
      <c r="V203" s="234">
        <f t="shared" si="46"/>
        <v>24.527752117013087</v>
      </c>
      <c r="W203" s="258">
        <f t="shared" si="48"/>
        <v>1.9086640343559526E-3</v>
      </c>
      <c r="X203" s="158">
        <f t="shared" si="49"/>
        <v>2.1539093192503383E-3</v>
      </c>
      <c r="Y203" s="158">
        <f t="shared" si="50"/>
        <v>1.9981299610148198E-3</v>
      </c>
      <c r="Z203" s="159">
        <f t="shared" si="51"/>
        <v>4.0985985663516861E-4</v>
      </c>
      <c r="AA203" s="159">
        <f t="shared" si="52"/>
        <v>4.8219155888934629E-4</v>
      </c>
      <c r="AB203" s="251">
        <f t="shared" si="47"/>
        <v>4.7630214163246081E-4</v>
      </c>
      <c r="AC203" s="159">
        <f t="shared" si="47"/>
        <v>4.4231728807717292E-4</v>
      </c>
      <c r="AP203" s="457" t="s">
        <v>227</v>
      </c>
      <c r="AQ203" s="459">
        <v>100</v>
      </c>
      <c r="AR203" s="437">
        <v>2153.59</v>
      </c>
      <c r="AS203" t="str">
        <f>IF(AP203=A203,AP203,"pppp")</f>
        <v>Ветово</v>
      </c>
    </row>
    <row r="204" spans="1:45" ht="13.5" thickBot="1">
      <c r="A204" s="39" t="s">
        <v>228</v>
      </c>
      <c r="B204" s="435" t="s">
        <v>228</v>
      </c>
      <c r="C204" s="432" t="s">
        <v>581</v>
      </c>
      <c r="D204" s="39" t="s">
        <v>66</v>
      </c>
      <c r="E204" s="47"/>
      <c r="F204" s="47">
        <v>4140</v>
      </c>
      <c r="G204" s="47">
        <v>4472</v>
      </c>
      <c r="H204" s="48">
        <v>4508</v>
      </c>
      <c r="I204" s="48">
        <v>4231</v>
      </c>
      <c r="J204" s="48">
        <v>3608</v>
      </c>
      <c r="K204" s="48">
        <v>3712</v>
      </c>
      <c r="L204" s="48">
        <v>3780</v>
      </c>
      <c r="M204" s="212">
        <v>3734</v>
      </c>
      <c r="N204" s="212">
        <v>3079.8820000000001</v>
      </c>
      <c r="O204" s="437">
        <v>3211.7059999999997</v>
      </c>
      <c r="P204" s="437">
        <v>2783.6819999999998</v>
      </c>
      <c r="Q204" s="136">
        <f t="shared" si="39"/>
        <v>93.855368234250221</v>
      </c>
      <c r="R204" s="136">
        <f t="shared" si="40"/>
        <v>80.035492457852712</v>
      </c>
      <c r="S204" s="136">
        <f t="shared" si="41"/>
        <v>82.342502218278611</v>
      </c>
      <c r="T204" s="136">
        <f t="shared" si="42"/>
        <v>83.850931677018636</v>
      </c>
      <c r="U204" s="234">
        <f t="shared" si="45"/>
        <v>82.830523513753334</v>
      </c>
      <c r="V204" s="234">
        <f t="shared" si="46"/>
        <v>68.320363797692991</v>
      </c>
      <c r="W204" s="258">
        <f t="shared" si="48"/>
        <v>1.6559386964735631E-3</v>
      </c>
      <c r="X204" s="158">
        <f t="shared" si="49"/>
        <v>1.7030817286017904E-3</v>
      </c>
      <c r="Y204" s="158">
        <f t="shared" si="50"/>
        <v>1.6102865533485526E-3</v>
      </c>
      <c r="Z204" s="159">
        <f t="shared" si="51"/>
        <v>1.1839687064822925E-3</v>
      </c>
      <c r="AA204" s="159">
        <f t="shared" si="52"/>
        <v>1.3198291763951695E-3</v>
      </c>
      <c r="AB204" s="251">
        <f t="shared" si="47"/>
        <v>1.2402456045018191E-3</v>
      </c>
      <c r="AC204" s="159">
        <f t="shared" si="47"/>
        <v>1.0689099038164336E-3</v>
      </c>
      <c r="AP204" s="457" t="s">
        <v>685</v>
      </c>
      <c r="AQ204" s="459">
        <v>100</v>
      </c>
      <c r="AR204" s="437">
        <v>2783.6819999999998</v>
      </c>
      <c r="AS204" t="str">
        <f>IF(AP204=A204,AP204,"pppp")</f>
        <v>Две Могили</v>
      </c>
    </row>
    <row r="205" spans="1:45" ht="13.5" thickBot="1">
      <c r="A205" s="39" t="s">
        <v>229</v>
      </c>
      <c r="B205" s="435" t="s">
        <v>229</v>
      </c>
      <c r="C205" s="432" t="s">
        <v>582</v>
      </c>
      <c r="D205" s="39" t="s">
        <v>225</v>
      </c>
      <c r="E205" s="47"/>
      <c r="F205" s="47">
        <v>3961</v>
      </c>
      <c r="G205" s="47">
        <v>4373</v>
      </c>
      <c r="H205" s="48">
        <v>3870</v>
      </c>
      <c r="I205" s="48">
        <v>4069</v>
      </c>
      <c r="J205" s="48">
        <v>3377</v>
      </c>
      <c r="K205" s="48">
        <v>5420</v>
      </c>
      <c r="L205" s="48">
        <v>4690</v>
      </c>
      <c r="M205" s="212">
        <v>4813</v>
      </c>
      <c r="N205" s="212">
        <v>4218.5</v>
      </c>
      <c r="O205" s="437">
        <v>4707.12</v>
      </c>
      <c r="P205" s="437">
        <v>4402.78</v>
      </c>
      <c r="Q205" s="136">
        <f t="shared" ref="Q205:Q268" si="53">IF(H205=0,"-",+I205/$H205*100)</f>
        <v>105.14211886304909</v>
      </c>
      <c r="R205" s="136">
        <f t="shared" ref="R205:R268" si="54">IF(I205=0,"-",+J205/$H205*100)</f>
        <v>87.260981912144715</v>
      </c>
      <c r="S205" s="136">
        <f t="shared" ref="S205:S268" si="55">IF(J205=0,"-",+K205/$H205*100)</f>
        <v>140.0516795865633</v>
      </c>
      <c r="T205" s="136">
        <f t="shared" ref="T205:T268" si="56">IF(K205=0,"-",+L205/$H205*100)</f>
        <v>121.18863049095607</v>
      </c>
      <c r="U205" s="234">
        <f t="shared" si="45"/>
        <v>124.36692506459947</v>
      </c>
      <c r="V205" s="234">
        <f t="shared" si="46"/>
        <v>109.00516795865633</v>
      </c>
      <c r="W205" s="258">
        <f t="shared" si="48"/>
        <v>1.4215800255884404E-3</v>
      </c>
      <c r="X205" s="158">
        <f t="shared" si="49"/>
        <v>1.6378727378115541E-3</v>
      </c>
      <c r="Y205" s="158">
        <f t="shared" si="50"/>
        <v>1.5071889386524561E-3</v>
      </c>
      <c r="Z205" s="159">
        <f t="shared" si="51"/>
        <v>1.7287474108658473E-3</v>
      </c>
      <c r="AA205" s="159">
        <f t="shared" si="52"/>
        <v>1.6375658299717843E-3</v>
      </c>
      <c r="AB205" s="251">
        <f t="shared" si="47"/>
        <v>1.5986347333870529E-3</v>
      </c>
      <c r="AC205" s="159">
        <f t="shared" si="47"/>
        <v>1.4640809061027744E-3</v>
      </c>
      <c r="AP205" s="457" t="s">
        <v>229</v>
      </c>
      <c r="AQ205" s="459">
        <v>100</v>
      </c>
      <c r="AR205" s="437">
        <v>4402.78</v>
      </c>
      <c r="AS205" t="str">
        <f>IF(AP205=A205,AP205,"pppp")</f>
        <v>Иваново</v>
      </c>
    </row>
    <row r="206" spans="1:45" ht="13.5" thickBot="1">
      <c r="A206" s="39" t="s">
        <v>225</v>
      </c>
      <c r="B206" s="435" t="s">
        <v>225</v>
      </c>
      <c r="C206" s="432" t="s">
        <v>583</v>
      </c>
      <c r="D206" s="39" t="s">
        <v>225</v>
      </c>
      <c r="E206" s="47"/>
      <c r="F206" s="47">
        <v>64190</v>
      </c>
      <c r="G206" s="47">
        <v>73212</v>
      </c>
      <c r="H206" s="48">
        <v>66535</v>
      </c>
      <c r="I206" s="48">
        <v>72115</v>
      </c>
      <c r="J206" s="48">
        <v>60822</v>
      </c>
      <c r="K206" s="48">
        <v>86031</v>
      </c>
      <c r="L206" s="48">
        <v>125762</v>
      </c>
      <c r="M206" s="212">
        <v>94666</v>
      </c>
      <c r="N206" s="212">
        <v>88443.703999999998</v>
      </c>
      <c r="O206" s="437">
        <v>91976.137000000002</v>
      </c>
      <c r="P206" s="437">
        <v>71746.803</v>
      </c>
      <c r="Q206" s="136">
        <f t="shared" si="53"/>
        <v>108.38656346283911</v>
      </c>
      <c r="R206" s="136">
        <f t="shared" si="54"/>
        <v>91.413541744946272</v>
      </c>
      <c r="S206" s="136">
        <f t="shared" si="55"/>
        <v>129.30187119561134</v>
      </c>
      <c r="T206" s="136">
        <f t="shared" si="56"/>
        <v>189.0163072067333</v>
      </c>
      <c r="U206" s="234">
        <f t="shared" si="45"/>
        <v>142.28000300593672</v>
      </c>
      <c r="V206" s="234">
        <f t="shared" si="46"/>
        <v>132.92808897572706</v>
      </c>
      <c r="W206" s="258">
        <f t="shared" si="48"/>
        <v>2.4440523773262762E-2</v>
      </c>
      <c r="X206" s="158">
        <f t="shared" si="49"/>
        <v>2.9028064017517872E-2</v>
      </c>
      <c r="Y206" s="158">
        <f t="shared" si="50"/>
        <v>2.7145468056476069E-2</v>
      </c>
      <c r="Z206" s="159">
        <f t="shared" si="51"/>
        <v>2.7440197140996256E-2</v>
      </c>
      <c r="AA206" s="159">
        <f t="shared" si="52"/>
        <v>4.3911205524288177E-2</v>
      </c>
      <c r="AB206" s="251">
        <f t="shared" si="47"/>
        <v>3.1443248633039426E-2</v>
      </c>
      <c r="AC206" s="159">
        <f t="shared" si="47"/>
        <v>3.0695445843642425E-2</v>
      </c>
      <c r="AP206" s="457" t="s">
        <v>225</v>
      </c>
      <c r="AQ206" s="459">
        <v>100</v>
      </c>
      <c r="AR206" s="437">
        <v>71746.803</v>
      </c>
      <c r="AS206" t="str">
        <f>IF(AP206=A206,AP206,"pppp")</f>
        <v>Русе</v>
      </c>
    </row>
    <row r="207" spans="1:45" ht="13.5" thickBot="1">
      <c r="A207" s="39" t="s">
        <v>230</v>
      </c>
      <c r="B207" s="435" t="s">
        <v>230</v>
      </c>
      <c r="C207" s="432" t="s">
        <v>584</v>
      </c>
      <c r="D207" s="39" t="s">
        <v>225</v>
      </c>
      <c r="E207" s="47"/>
      <c r="F207" s="47">
        <v>4396</v>
      </c>
      <c r="G207" s="47">
        <v>4893</v>
      </c>
      <c r="H207" s="48">
        <v>4398</v>
      </c>
      <c r="I207" s="48">
        <v>4646</v>
      </c>
      <c r="J207" s="48">
        <v>3870</v>
      </c>
      <c r="K207" s="48">
        <v>3397</v>
      </c>
      <c r="L207" s="48">
        <v>3371</v>
      </c>
      <c r="M207" s="212">
        <v>3517</v>
      </c>
      <c r="N207" s="212">
        <v>3218.91</v>
      </c>
      <c r="O207" s="437">
        <v>3603.43</v>
      </c>
      <c r="P207" s="437">
        <v>3658.8890000000001</v>
      </c>
      <c r="Q207" s="136">
        <f t="shared" si="53"/>
        <v>105.63892678490222</v>
      </c>
      <c r="R207" s="136">
        <f t="shared" si="54"/>
        <v>87.994542974079124</v>
      </c>
      <c r="S207" s="136">
        <f t="shared" si="55"/>
        <v>77.239654388358346</v>
      </c>
      <c r="T207" s="136">
        <f t="shared" si="56"/>
        <v>76.648476580263761</v>
      </c>
      <c r="U207" s="234">
        <f t="shared" si="45"/>
        <v>79.968167348794907</v>
      </c>
      <c r="V207" s="234">
        <f t="shared" si="46"/>
        <v>73.190313778990443</v>
      </c>
      <c r="W207" s="258">
        <f t="shared" si="48"/>
        <v>1.6155320290795765E-3</v>
      </c>
      <c r="X207" s="158">
        <f t="shared" si="49"/>
        <v>1.8701294519224577E-3</v>
      </c>
      <c r="Y207" s="158">
        <f t="shared" si="50"/>
        <v>1.727219778674861E-3</v>
      </c>
      <c r="Z207" s="159">
        <f t="shared" si="51"/>
        <v>1.0834972241164729E-3</v>
      </c>
      <c r="AA207" s="159">
        <f t="shared" si="52"/>
        <v>1.177022262864581E-3</v>
      </c>
      <c r="AB207" s="251">
        <f t="shared" si="47"/>
        <v>1.1681691995267536E-3</v>
      </c>
      <c r="AC207" s="159">
        <f t="shared" si="47"/>
        <v>1.1171612349089204E-3</v>
      </c>
      <c r="AP207" s="457" t="s">
        <v>230</v>
      </c>
      <c r="AQ207" s="459">
        <v>100</v>
      </c>
      <c r="AR207" s="437">
        <v>3658.8890000000001</v>
      </c>
      <c r="AS207" t="str">
        <f>IF(AP207=A207,AP207,"pppp")</f>
        <v>Сливо поле</v>
      </c>
    </row>
    <row r="208" spans="1:45" ht="13.5" thickBot="1">
      <c r="A208" s="49" t="s">
        <v>231</v>
      </c>
      <c r="B208" s="435" t="s">
        <v>231</v>
      </c>
      <c r="C208" s="432" t="s">
        <v>585</v>
      </c>
      <c r="D208" s="39" t="s">
        <v>66</v>
      </c>
      <c r="E208" s="50"/>
      <c r="F208" s="50">
        <v>5327</v>
      </c>
      <c r="G208" s="50">
        <v>2730</v>
      </c>
      <c r="H208" s="54">
        <v>3452</v>
      </c>
      <c r="I208" s="54">
        <v>2372</v>
      </c>
      <c r="J208" s="54">
        <v>2000</v>
      </c>
      <c r="K208" s="54">
        <v>2809</v>
      </c>
      <c r="L208" s="54">
        <v>1212</v>
      </c>
      <c r="M208" s="379">
        <v>745</v>
      </c>
      <c r="N208" s="275">
        <v>700.35</v>
      </c>
      <c r="O208" s="437">
        <v>714.6</v>
      </c>
      <c r="P208" s="437">
        <v>522</v>
      </c>
      <c r="Q208" s="137">
        <f t="shared" si="53"/>
        <v>68.713789107763617</v>
      </c>
      <c r="R208" s="137">
        <f t="shared" si="54"/>
        <v>57.937427578215527</v>
      </c>
      <c r="S208" s="137">
        <f t="shared" si="55"/>
        <v>81.373117033603705</v>
      </c>
      <c r="T208" s="137">
        <f t="shared" si="56"/>
        <v>35.110081112398611</v>
      </c>
      <c r="U208" s="240">
        <f t="shared" si="45"/>
        <v>21.581691772885282</v>
      </c>
      <c r="V208" s="240">
        <f t="shared" si="46"/>
        <v>20.288238702201621</v>
      </c>
      <c r="W208" s="259">
        <f t="shared" si="48"/>
        <v>1.268034689491291E-3</v>
      </c>
      <c r="X208" s="160">
        <f t="shared" si="49"/>
        <v>9.5478843305210278E-4</v>
      </c>
      <c r="Y208" s="160">
        <f t="shared" si="50"/>
        <v>8.9262004065884283E-4</v>
      </c>
      <c r="Z208" s="161">
        <f t="shared" si="51"/>
        <v>8.9595045703360981E-4</v>
      </c>
      <c r="AA208" s="161">
        <f t="shared" si="52"/>
        <v>4.2318332322511783E-4</v>
      </c>
      <c r="AB208" s="285">
        <f t="shared" si="47"/>
        <v>2.4745125210333564E-4</v>
      </c>
      <c r="AC208" s="161">
        <f t="shared" si="47"/>
        <v>2.4306484830842196E-4</v>
      </c>
      <c r="AP208" s="457" t="s">
        <v>231</v>
      </c>
      <c r="AQ208" s="459">
        <v>100</v>
      </c>
      <c r="AR208" s="437">
        <v>522</v>
      </c>
      <c r="AS208" t="str">
        <f>IF(AP208=A208,AP208,"pppp")</f>
        <v>Ценово</v>
      </c>
    </row>
    <row r="209" spans="1:45" ht="13.5" thickBot="1">
      <c r="A209" s="27" t="s">
        <v>232</v>
      </c>
      <c r="B209" s="434" t="s">
        <v>232</v>
      </c>
      <c r="C209" s="431" t="s">
        <v>586</v>
      </c>
      <c r="D209" s="382"/>
      <c r="E209" s="28">
        <v>4223</v>
      </c>
      <c r="F209" s="30">
        <v>35693</v>
      </c>
      <c r="G209" s="30">
        <v>49787</v>
      </c>
      <c r="H209" s="33">
        <v>36838</v>
      </c>
      <c r="I209" s="33">
        <v>38086</v>
      </c>
      <c r="J209" s="33">
        <v>37508</v>
      </c>
      <c r="K209" s="33">
        <v>44959</v>
      </c>
      <c r="L209" s="33">
        <v>43040</v>
      </c>
      <c r="M209" s="218">
        <v>51562</v>
      </c>
      <c r="N209" s="218">
        <v>43604.082000000002</v>
      </c>
      <c r="O209" s="436">
        <v>44740.705999999998</v>
      </c>
      <c r="P209" s="436">
        <v>43671.351999999999</v>
      </c>
      <c r="Q209" s="135">
        <f t="shared" si="53"/>
        <v>103.38780606981921</v>
      </c>
      <c r="R209" s="135">
        <f t="shared" si="54"/>
        <v>101.81877409197024</v>
      </c>
      <c r="S209" s="135">
        <f t="shared" si="55"/>
        <v>122.0451707475976</v>
      </c>
      <c r="T209" s="135">
        <f t="shared" si="56"/>
        <v>116.83587599761115</v>
      </c>
      <c r="U209" s="238">
        <f t="shared" si="45"/>
        <v>139.96959661219393</v>
      </c>
      <c r="V209" s="238">
        <f t="shared" si="46"/>
        <v>118.36712633693469</v>
      </c>
      <c r="W209" s="256">
        <f t="shared" si="48"/>
        <v>1.3531825576906194E-2</v>
      </c>
      <c r="X209" s="153">
        <f t="shared" si="49"/>
        <v>1.5330553229857668E-2</v>
      </c>
      <c r="Y209" s="153">
        <f t="shared" si="50"/>
        <v>1.674019624251594E-2</v>
      </c>
      <c r="Z209" s="154">
        <f t="shared" si="51"/>
        <v>1.4339991668840891E-2</v>
      </c>
      <c r="AA209" s="154">
        <f t="shared" si="52"/>
        <v>1.5027896230700553E-2</v>
      </c>
      <c r="AB209" s="249">
        <f t="shared" si="47"/>
        <v>1.7126283840204284E-2</v>
      </c>
      <c r="AC209" s="154">
        <f t="shared" si="47"/>
        <v>1.5133318450714632E-2</v>
      </c>
      <c r="AP209" s="455" t="s">
        <v>232</v>
      </c>
      <c r="AQ209" s="456">
        <v>100</v>
      </c>
      <c r="AR209" s="436">
        <v>43671.351999999999</v>
      </c>
      <c r="AS209" t="str">
        <f>IF(AP209=A209,AP209,"pppp")</f>
        <v>Силистра</v>
      </c>
    </row>
    <row r="210" spans="1:45" ht="13.5" thickBot="1">
      <c r="A210" s="39" t="s">
        <v>233</v>
      </c>
      <c r="B210" s="435" t="s">
        <v>233</v>
      </c>
      <c r="C210" s="432" t="s">
        <v>587</v>
      </c>
      <c r="D210" s="39" t="s">
        <v>232</v>
      </c>
      <c r="E210" s="47"/>
      <c r="F210" s="47"/>
      <c r="G210" s="47">
        <v>1345</v>
      </c>
      <c r="H210" s="48">
        <v>909</v>
      </c>
      <c r="I210" s="48">
        <v>922</v>
      </c>
      <c r="J210" s="48">
        <v>928</v>
      </c>
      <c r="K210" s="48">
        <v>398</v>
      </c>
      <c r="L210" s="48">
        <v>389</v>
      </c>
      <c r="M210" s="212">
        <v>374</v>
      </c>
      <c r="N210" s="212">
        <v>433.7</v>
      </c>
      <c r="O210" s="437">
        <v>498.71899999999999</v>
      </c>
      <c r="P210" s="437">
        <v>526</v>
      </c>
      <c r="Q210" s="136">
        <f t="shared" si="53"/>
        <v>101.43014301430142</v>
      </c>
      <c r="R210" s="136">
        <f t="shared" si="54"/>
        <v>102.09020902090209</v>
      </c>
      <c r="S210" s="136">
        <f t="shared" si="55"/>
        <v>43.784378437843785</v>
      </c>
      <c r="T210" s="136">
        <f t="shared" si="56"/>
        <v>42.794279427942797</v>
      </c>
      <c r="U210" s="234">
        <f t="shared" si="45"/>
        <v>41.144114411441144</v>
      </c>
      <c r="V210" s="234">
        <f t="shared" si="46"/>
        <v>47.711771177117711</v>
      </c>
      <c r="W210" s="258">
        <f t="shared" si="48"/>
        <v>3.3390600601030811E-4</v>
      </c>
      <c r="X210" s="158">
        <f t="shared" si="49"/>
        <v>3.7112771301603658E-4</v>
      </c>
      <c r="Y210" s="158">
        <f t="shared" si="50"/>
        <v>4.1417569886570307E-4</v>
      </c>
      <c r="Z210" s="159">
        <f t="shared" si="51"/>
        <v>1.2694492057649579E-4</v>
      </c>
      <c r="AA210" s="159">
        <f t="shared" si="52"/>
        <v>1.3582369037505845E-4</v>
      </c>
      <c r="AB210" s="251">
        <f t="shared" si="47"/>
        <v>1.2422385004919132E-4</v>
      </c>
      <c r="AC210" s="159">
        <f t="shared" si="47"/>
        <v>1.5052077491448934E-4</v>
      </c>
      <c r="AP210" s="457" t="s">
        <v>233</v>
      </c>
      <c r="AQ210" s="459">
        <v>100</v>
      </c>
      <c r="AR210" s="437">
        <v>526</v>
      </c>
      <c r="AS210" t="str">
        <f>IF(AP210=A210,AP210,"pppp")</f>
        <v>Алфатар</v>
      </c>
    </row>
    <row r="211" spans="1:45" ht="13.5" thickBot="1">
      <c r="A211" s="39" t="s">
        <v>234</v>
      </c>
      <c r="B211" s="435" t="s">
        <v>234</v>
      </c>
      <c r="C211" s="432" t="s">
        <v>588</v>
      </c>
      <c r="D211" s="39" t="s">
        <v>232</v>
      </c>
      <c r="E211" s="47"/>
      <c r="F211" s="47">
        <v>3712</v>
      </c>
      <c r="G211" s="47">
        <v>3904</v>
      </c>
      <c r="H211" s="48">
        <v>3469</v>
      </c>
      <c r="I211" s="48">
        <v>3297</v>
      </c>
      <c r="J211" s="48">
        <v>3344</v>
      </c>
      <c r="K211" s="48">
        <v>715</v>
      </c>
      <c r="L211" s="48">
        <v>1036</v>
      </c>
      <c r="M211" s="212">
        <v>1781</v>
      </c>
      <c r="N211" s="212">
        <v>538.80999999999995</v>
      </c>
      <c r="O211" s="437">
        <v>677.92200000000003</v>
      </c>
      <c r="P211" s="437">
        <v>1434.2380000000001</v>
      </c>
      <c r="Q211" s="136">
        <f t="shared" si="53"/>
        <v>95.041798789276442</v>
      </c>
      <c r="R211" s="136">
        <f t="shared" si="54"/>
        <v>96.396656096857882</v>
      </c>
      <c r="S211" s="136">
        <f t="shared" si="55"/>
        <v>20.611127125972903</v>
      </c>
      <c r="T211" s="136">
        <f t="shared" si="56"/>
        <v>29.864514269241855</v>
      </c>
      <c r="U211" s="234">
        <f t="shared" si="45"/>
        <v>51.340443931968871</v>
      </c>
      <c r="V211" s="234">
        <f t="shared" si="46"/>
        <v>15.532141827616025</v>
      </c>
      <c r="W211" s="258">
        <f t="shared" si="48"/>
        <v>1.2742793562703616E-3</v>
      </c>
      <c r="X211" s="158">
        <f t="shared" si="49"/>
        <v>1.3271237199716623E-3</v>
      </c>
      <c r="Y211" s="158">
        <f t="shared" si="50"/>
        <v>1.4924607079815852E-3</v>
      </c>
      <c r="Z211" s="159">
        <f t="shared" si="51"/>
        <v>2.2805431711606658E-4</v>
      </c>
      <c r="AA211" s="159">
        <f t="shared" si="52"/>
        <v>3.6173095945645384E-4</v>
      </c>
      <c r="AB211" s="251">
        <f t="shared" si="47"/>
        <v>5.9155795972622919E-4</v>
      </c>
      <c r="AC211" s="159">
        <f t="shared" si="47"/>
        <v>1.8700045822383211E-4</v>
      </c>
      <c r="AP211" s="457" t="s">
        <v>234</v>
      </c>
      <c r="AQ211" s="459">
        <v>100</v>
      </c>
      <c r="AR211" s="437">
        <v>1434.2380000000001</v>
      </c>
      <c r="AS211" t="str">
        <f>IF(AP211=A211,AP211,"pppp")</f>
        <v>Главиница</v>
      </c>
    </row>
    <row r="212" spans="1:45" ht="13.5" thickBot="1">
      <c r="A212" s="39" t="s">
        <v>235</v>
      </c>
      <c r="B212" s="435" t="s">
        <v>235</v>
      </c>
      <c r="C212" s="432" t="s">
        <v>589</v>
      </c>
      <c r="D212" s="39" t="s">
        <v>232</v>
      </c>
      <c r="E212" s="47"/>
      <c r="F212" s="47">
        <v>9700</v>
      </c>
      <c r="G212" s="47">
        <v>13020</v>
      </c>
      <c r="H212" s="48">
        <v>7960</v>
      </c>
      <c r="I212" s="48">
        <v>8628</v>
      </c>
      <c r="J212" s="48">
        <v>8867</v>
      </c>
      <c r="K212" s="48">
        <v>8995</v>
      </c>
      <c r="L212" s="48">
        <v>8997</v>
      </c>
      <c r="M212" s="212">
        <v>8635</v>
      </c>
      <c r="N212" s="212">
        <v>9049.5400000000009</v>
      </c>
      <c r="O212" s="437">
        <v>9140.862000000001</v>
      </c>
      <c r="P212" s="437">
        <v>9164.2569999999996</v>
      </c>
      <c r="Q212" s="136">
        <f t="shared" si="53"/>
        <v>108.39195979899499</v>
      </c>
      <c r="R212" s="136">
        <f t="shared" si="54"/>
        <v>111.39447236180904</v>
      </c>
      <c r="S212" s="136">
        <f t="shared" si="55"/>
        <v>113.00251256281406</v>
      </c>
      <c r="T212" s="136">
        <f t="shared" si="56"/>
        <v>113.02763819095478</v>
      </c>
      <c r="U212" s="234">
        <f t="shared" si="45"/>
        <v>108.47989949748744</v>
      </c>
      <c r="V212" s="234">
        <f t="shared" si="46"/>
        <v>113.68768844221107</v>
      </c>
      <c r="W212" s="258">
        <f t="shared" si="48"/>
        <v>2.9239733859648541E-3</v>
      </c>
      <c r="X212" s="158">
        <f t="shared" si="49"/>
        <v>3.4729825465318479E-3</v>
      </c>
      <c r="Y212" s="158">
        <f t="shared" si="50"/>
        <v>3.9574309502609798E-3</v>
      </c>
      <c r="Z212" s="159">
        <f t="shared" si="51"/>
        <v>2.86901899644618E-3</v>
      </c>
      <c r="AA212" s="159">
        <f t="shared" si="52"/>
        <v>3.141402936515169E-3</v>
      </c>
      <c r="AB212" s="251">
        <f t="shared" si="47"/>
        <v>2.8681094790769172E-3</v>
      </c>
      <c r="AC212" s="159">
        <f t="shared" si="47"/>
        <v>3.1407511492268108E-3</v>
      </c>
      <c r="AP212" s="457" t="s">
        <v>235</v>
      </c>
      <c r="AQ212" s="459">
        <v>100</v>
      </c>
      <c r="AR212" s="437">
        <v>9164.2569999999996</v>
      </c>
      <c r="AS212" t="str">
        <f>IF(AP212=A212,AP212,"pppp")</f>
        <v>Дулово</v>
      </c>
    </row>
    <row r="213" spans="1:45" ht="13.5" thickBot="1">
      <c r="A213" s="39" t="s">
        <v>236</v>
      </c>
      <c r="B213" s="435" t="s">
        <v>236</v>
      </c>
      <c r="C213" s="432" t="s">
        <v>590</v>
      </c>
      <c r="D213" s="39" t="s">
        <v>232</v>
      </c>
      <c r="E213" s="47"/>
      <c r="F213" s="47"/>
      <c r="G213" s="47">
        <v>2114</v>
      </c>
      <c r="H213" s="48">
        <v>1444</v>
      </c>
      <c r="I213" s="48">
        <v>1545</v>
      </c>
      <c r="J213" s="48">
        <v>1596</v>
      </c>
      <c r="K213" s="48">
        <v>318</v>
      </c>
      <c r="L213" s="48">
        <v>343</v>
      </c>
      <c r="M213" s="212">
        <v>350</v>
      </c>
      <c r="N213" s="212">
        <v>367.4</v>
      </c>
      <c r="O213" s="437">
        <v>366.34</v>
      </c>
      <c r="P213" s="437">
        <v>300</v>
      </c>
      <c r="Q213" s="136">
        <f t="shared" si="53"/>
        <v>106.99445983379501</v>
      </c>
      <c r="R213" s="136">
        <f t="shared" si="54"/>
        <v>110.5263157894737</v>
      </c>
      <c r="S213" s="136">
        <f t="shared" si="55"/>
        <v>22.022160664819946</v>
      </c>
      <c r="T213" s="136">
        <f t="shared" si="56"/>
        <v>23.753462603878116</v>
      </c>
      <c r="U213" s="234">
        <f t="shared" si="45"/>
        <v>24.238227146814403</v>
      </c>
      <c r="V213" s="234">
        <f t="shared" si="46"/>
        <v>25.443213296398891</v>
      </c>
      <c r="W213" s="258">
        <f t="shared" si="48"/>
        <v>5.3042934288106156E-4</v>
      </c>
      <c r="X213" s="158">
        <f t="shared" si="49"/>
        <v>6.2190056031429127E-4</v>
      </c>
      <c r="Y213" s="158">
        <f t="shared" si="50"/>
        <v>7.1231079244575655E-4</v>
      </c>
      <c r="Z213" s="159">
        <f t="shared" si="51"/>
        <v>1.014283536264464E-4</v>
      </c>
      <c r="AA213" s="159">
        <f t="shared" si="52"/>
        <v>1.1976227711733945E-4</v>
      </c>
      <c r="AB213" s="251">
        <f t="shared" si="47"/>
        <v>1.1625226608881541E-4</v>
      </c>
      <c r="AC213" s="159">
        <f t="shared" si="47"/>
        <v>1.2751056652889872E-4</v>
      </c>
      <c r="AP213" s="457" t="s">
        <v>236</v>
      </c>
      <c r="AQ213" s="459">
        <v>100</v>
      </c>
      <c r="AR213" s="437">
        <v>300</v>
      </c>
      <c r="AS213" t="str">
        <f>IF(AP213=A213,AP213,"pppp")</f>
        <v>Кайнарджа</v>
      </c>
    </row>
    <row r="214" spans="1:45" ht="13.5" thickBot="1">
      <c r="A214" s="39" t="s">
        <v>232</v>
      </c>
      <c r="B214" s="435" t="s">
        <v>232</v>
      </c>
      <c r="C214" s="432" t="s">
        <v>591</v>
      </c>
      <c r="D214" s="39" t="s">
        <v>232</v>
      </c>
      <c r="E214" s="47"/>
      <c r="F214" s="47">
        <v>17281</v>
      </c>
      <c r="G214" s="47">
        <v>22155</v>
      </c>
      <c r="H214" s="48">
        <v>15070</v>
      </c>
      <c r="I214" s="48">
        <v>15505</v>
      </c>
      <c r="J214" s="48">
        <v>15641</v>
      </c>
      <c r="K214" s="48">
        <v>27043</v>
      </c>
      <c r="L214" s="48">
        <v>25393</v>
      </c>
      <c r="M214" s="212">
        <v>31817</v>
      </c>
      <c r="N214" s="212">
        <v>26367.936000000002</v>
      </c>
      <c r="O214" s="437">
        <v>26464.875</v>
      </c>
      <c r="P214" s="437">
        <v>25335.215</v>
      </c>
      <c r="Q214" s="136">
        <f t="shared" si="53"/>
        <v>102.8865295288653</v>
      </c>
      <c r="R214" s="136">
        <f t="shared" si="54"/>
        <v>103.78898473788985</v>
      </c>
      <c r="S214" s="136">
        <f t="shared" si="55"/>
        <v>179.44923689449237</v>
      </c>
      <c r="T214" s="136">
        <f t="shared" si="56"/>
        <v>168.50033178500331</v>
      </c>
      <c r="U214" s="234">
        <f t="shared" si="45"/>
        <v>211.12806901128067</v>
      </c>
      <c r="V214" s="234">
        <f t="shared" si="46"/>
        <v>174.96971466489714</v>
      </c>
      <c r="W214" s="258">
        <f t="shared" si="48"/>
        <v>5.5357134329761751E-3</v>
      </c>
      <c r="X214" s="158">
        <f t="shared" si="49"/>
        <v>6.2411444580408324E-3</v>
      </c>
      <c r="Y214" s="158">
        <f t="shared" si="50"/>
        <v>6.9807350279724803E-3</v>
      </c>
      <c r="Z214" s="159">
        <f t="shared" si="51"/>
        <v>8.6255565003773259E-3</v>
      </c>
      <c r="AA214" s="159">
        <f t="shared" si="52"/>
        <v>8.8662492794186615E-3</v>
      </c>
      <c r="AB214" s="251">
        <f t="shared" si="47"/>
        <v>1.0567995286136684E-2</v>
      </c>
      <c r="AC214" s="159">
        <f t="shared" si="47"/>
        <v>9.1513077233471539E-3</v>
      </c>
      <c r="AP214" s="457" t="s">
        <v>232</v>
      </c>
      <c r="AQ214" s="459">
        <v>100</v>
      </c>
      <c r="AR214" s="437">
        <v>25335.215</v>
      </c>
      <c r="AS214" t="str">
        <f>IF(AP214=A214,AP214,"pppp")</f>
        <v>Силистра</v>
      </c>
    </row>
    <row r="215" spans="1:45" ht="13.5" thickBot="1">
      <c r="A215" s="39" t="s">
        <v>237</v>
      </c>
      <c r="B215" s="435" t="s">
        <v>237</v>
      </c>
      <c r="C215" s="432" t="s">
        <v>592</v>
      </c>
      <c r="D215" s="39" t="s">
        <v>232</v>
      </c>
      <c r="E215" s="47"/>
      <c r="F215" s="47"/>
      <c r="G215" s="47">
        <v>150</v>
      </c>
      <c r="H215" s="48">
        <v>1600</v>
      </c>
      <c r="I215" s="48">
        <v>1629</v>
      </c>
      <c r="J215" s="48">
        <v>1660</v>
      </c>
      <c r="K215" s="48">
        <v>1076</v>
      </c>
      <c r="L215" s="48">
        <v>1054</v>
      </c>
      <c r="M215" s="212">
        <v>998</v>
      </c>
      <c r="N215" s="212">
        <v>1010</v>
      </c>
      <c r="O215" s="437">
        <v>1129</v>
      </c>
      <c r="P215" s="437">
        <v>1144</v>
      </c>
      <c r="Q215" s="136">
        <f t="shared" si="53"/>
        <v>101.8125</v>
      </c>
      <c r="R215" s="136">
        <f t="shared" si="54"/>
        <v>103.75000000000001</v>
      </c>
      <c r="S215" s="136">
        <f t="shared" si="55"/>
        <v>67.25</v>
      </c>
      <c r="T215" s="136">
        <f t="shared" si="56"/>
        <v>65.875</v>
      </c>
      <c r="U215" s="234">
        <f t="shared" si="45"/>
        <v>62.375</v>
      </c>
      <c r="V215" s="234">
        <f t="shared" si="46"/>
        <v>63.125</v>
      </c>
      <c r="W215" s="258">
        <f t="shared" si="48"/>
        <v>5.8773334391253355E-4</v>
      </c>
      <c r="X215" s="158">
        <f t="shared" si="49"/>
        <v>6.5571262961293235E-4</v>
      </c>
      <c r="Y215" s="158">
        <f t="shared" si="50"/>
        <v>7.408746337468396E-4</v>
      </c>
      <c r="Z215" s="159">
        <f t="shared" si="51"/>
        <v>3.431978254781645E-4</v>
      </c>
      <c r="AA215" s="159">
        <f t="shared" si="52"/>
        <v>3.6801586029643085E-4</v>
      </c>
      <c r="AB215" s="251">
        <f t="shared" si="47"/>
        <v>3.3148503301896507E-4</v>
      </c>
      <c r="AC215" s="159">
        <f t="shared" si="47"/>
        <v>3.5053258626616146E-4</v>
      </c>
      <c r="AP215" s="457" t="s">
        <v>237</v>
      </c>
      <c r="AQ215" s="459">
        <v>100</v>
      </c>
      <c r="AR215" s="437">
        <v>1144</v>
      </c>
      <c r="AS215" t="str">
        <f>IF(AP215=A215,AP215,"pppp")</f>
        <v>Ситово</v>
      </c>
    </row>
    <row r="216" spans="1:45" ht="13.5" thickBot="1">
      <c r="A216" s="49" t="s">
        <v>238</v>
      </c>
      <c r="B216" s="435" t="s">
        <v>238</v>
      </c>
      <c r="C216" s="432" t="s">
        <v>593</v>
      </c>
      <c r="D216" s="39" t="s">
        <v>225</v>
      </c>
      <c r="E216" s="50"/>
      <c r="F216" s="50">
        <v>5000</v>
      </c>
      <c r="G216" s="50">
        <v>7099</v>
      </c>
      <c r="H216" s="54">
        <v>6386</v>
      </c>
      <c r="I216" s="54">
        <v>6560</v>
      </c>
      <c r="J216" s="54">
        <v>5472</v>
      </c>
      <c r="K216" s="54">
        <v>6414</v>
      </c>
      <c r="L216" s="54">
        <v>5828</v>
      </c>
      <c r="M216" s="219">
        <v>7607</v>
      </c>
      <c r="N216" s="275">
        <v>5836.6959999999999</v>
      </c>
      <c r="O216" s="437">
        <v>6462.9879999999994</v>
      </c>
      <c r="P216" s="437">
        <v>5767.6419999999998</v>
      </c>
      <c r="Q216" s="137">
        <f t="shared" si="53"/>
        <v>102.72471030378954</v>
      </c>
      <c r="R216" s="137">
        <f t="shared" si="54"/>
        <v>85.687441277795173</v>
      </c>
      <c r="S216" s="137">
        <f t="shared" si="55"/>
        <v>100.43845912934543</v>
      </c>
      <c r="T216" s="137">
        <f t="shared" si="56"/>
        <v>91.262135922330103</v>
      </c>
      <c r="U216" s="240">
        <f t="shared" si="45"/>
        <v>119.11994989038521</v>
      </c>
      <c r="V216" s="240">
        <f t="shared" si="46"/>
        <v>91.398308800501098</v>
      </c>
      <c r="W216" s="259">
        <f t="shared" si="48"/>
        <v>2.3457907088908995E-3</v>
      </c>
      <c r="X216" s="160">
        <f t="shared" si="49"/>
        <v>2.6405616023700649E-3</v>
      </c>
      <c r="Y216" s="160">
        <f t="shared" si="50"/>
        <v>2.4422084312425941E-3</v>
      </c>
      <c r="Z216" s="161">
        <f t="shared" si="51"/>
        <v>2.045790755220211E-3</v>
      </c>
      <c r="AA216" s="161">
        <f t="shared" si="52"/>
        <v>2.0349112275214413E-3</v>
      </c>
      <c r="AB216" s="285">
        <f t="shared" si="47"/>
        <v>2.5266599661074823E-3</v>
      </c>
      <c r="AC216" s="161">
        <f t="shared" si="47"/>
        <v>2.0256951922072866E-3</v>
      </c>
      <c r="AP216" s="457" t="s">
        <v>238</v>
      </c>
      <c r="AQ216" s="459">
        <v>100</v>
      </c>
      <c r="AR216" s="437">
        <v>5767.6419999999998</v>
      </c>
      <c r="AS216" t="str">
        <f>IF(AP216=A216,AP216,"pppp")</f>
        <v>Тутракан</v>
      </c>
    </row>
    <row r="217" spans="1:45" ht="13.5" thickBot="1">
      <c r="A217" s="27" t="s">
        <v>239</v>
      </c>
      <c r="B217" s="434" t="s">
        <v>239</v>
      </c>
      <c r="C217" s="431" t="s">
        <v>594</v>
      </c>
      <c r="D217" s="382"/>
      <c r="E217" s="28">
        <v>74910</v>
      </c>
      <c r="F217" s="30">
        <v>78133</v>
      </c>
      <c r="G217" s="30">
        <v>74570</v>
      </c>
      <c r="H217" s="33">
        <v>55376</v>
      </c>
      <c r="I217" s="33">
        <v>55934</v>
      </c>
      <c r="J217" s="33">
        <v>59182</v>
      </c>
      <c r="K217" s="33">
        <v>103667</v>
      </c>
      <c r="L217" s="33">
        <v>63545</v>
      </c>
      <c r="M217" s="218">
        <v>59320</v>
      </c>
      <c r="N217" s="218">
        <v>58264.195</v>
      </c>
      <c r="O217" s="436">
        <v>67132.86</v>
      </c>
      <c r="P217" s="436">
        <v>57316.726000000002</v>
      </c>
      <c r="Q217" s="135">
        <f t="shared" si="53"/>
        <v>101.00765674660504</v>
      </c>
      <c r="R217" s="135">
        <f t="shared" si="54"/>
        <v>106.87301357989021</v>
      </c>
      <c r="S217" s="135">
        <f t="shared" si="55"/>
        <v>187.20564865645767</v>
      </c>
      <c r="T217" s="135">
        <f t="shared" si="56"/>
        <v>114.751878069922</v>
      </c>
      <c r="U217" s="238">
        <f t="shared" si="45"/>
        <v>107.12221901184628</v>
      </c>
      <c r="V217" s="238">
        <f t="shared" si="46"/>
        <v>105.21560784455359</v>
      </c>
      <c r="W217" s="256">
        <f t="shared" si="48"/>
        <v>2.0341451032812784E-2</v>
      </c>
      <c r="X217" s="153">
        <f t="shared" si="49"/>
        <v>2.2514812906549882E-2</v>
      </c>
      <c r="Y217" s="153">
        <f t="shared" si="50"/>
        <v>2.6413519623135817E-2</v>
      </c>
      <c r="Z217" s="154">
        <f t="shared" si="51"/>
        <v>3.3065324325134648E-2</v>
      </c>
      <c r="AA217" s="154">
        <f t="shared" si="52"/>
        <v>2.2187445770907682E-2</v>
      </c>
      <c r="AB217" s="249">
        <f t="shared" si="47"/>
        <v>1.9703098355395798E-2</v>
      </c>
      <c r="AC217" s="154">
        <f t="shared" si="47"/>
        <v>2.0221286099075201E-2</v>
      </c>
      <c r="AP217" s="455" t="s">
        <v>239</v>
      </c>
      <c r="AQ217" s="456">
        <v>100</v>
      </c>
      <c r="AR217" s="436">
        <v>57316.726000000002</v>
      </c>
      <c r="AS217" t="str">
        <f>IF(AP217=A217,AP217,"pppp")</f>
        <v>Сливен</v>
      </c>
    </row>
    <row r="218" spans="1:45" ht="13.5" thickBot="1">
      <c r="A218" s="39" t="s">
        <v>240</v>
      </c>
      <c r="B218" s="435" t="s">
        <v>240</v>
      </c>
      <c r="C218" s="432" t="s">
        <v>595</v>
      </c>
      <c r="D218" s="39" t="s">
        <v>290</v>
      </c>
      <c r="E218" s="47"/>
      <c r="F218" s="47">
        <v>5232</v>
      </c>
      <c r="G218" s="47">
        <v>3837</v>
      </c>
      <c r="H218" s="48">
        <v>2775</v>
      </c>
      <c r="I218" s="48">
        <v>3090</v>
      </c>
      <c r="J218" s="48">
        <v>3167</v>
      </c>
      <c r="K218" s="48">
        <v>1755</v>
      </c>
      <c r="L218" s="48">
        <v>1403</v>
      </c>
      <c r="M218" s="212">
        <v>2238</v>
      </c>
      <c r="N218" s="212">
        <v>2515.989</v>
      </c>
      <c r="O218" s="437">
        <v>2124.83</v>
      </c>
      <c r="P218" s="437">
        <v>2175.0949999999998</v>
      </c>
      <c r="Q218" s="136">
        <f t="shared" si="53"/>
        <v>111.35135135135134</v>
      </c>
      <c r="R218" s="136">
        <f t="shared" si="54"/>
        <v>114.12612612612611</v>
      </c>
      <c r="S218" s="136">
        <f t="shared" si="55"/>
        <v>63.243243243243242</v>
      </c>
      <c r="T218" s="136">
        <f t="shared" si="56"/>
        <v>50.558558558558566</v>
      </c>
      <c r="U218" s="234">
        <f t="shared" si="45"/>
        <v>80.648648648648646</v>
      </c>
      <c r="V218" s="234">
        <f t="shared" si="46"/>
        <v>90.66627027027026</v>
      </c>
      <c r="W218" s="258">
        <f t="shared" si="48"/>
        <v>1.0193500183483003E-3</v>
      </c>
      <c r="X218" s="158">
        <f t="shared" si="49"/>
        <v>1.2438011206285825E-3</v>
      </c>
      <c r="Y218" s="158">
        <f t="shared" si="50"/>
        <v>1.4134638343832778E-3</v>
      </c>
      <c r="Z218" s="159">
        <f t="shared" si="51"/>
        <v>5.5976968746670889E-4</v>
      </c>
      <c r="AA218" s="159">
        <f t="shared" si="52"/>
        <v>4.8987310436042931E-4</v>
      </c>
      <c r="AB218" s="251">
        <f t="shared" si="47"/>
        <v>7.4335020430505393E-4</v>
      </c>
      <c r="AC218" s="159">
        <f t="shared" si="47"/>
        <v>8.7320409028436964E-4</v>
      </c>
      <c r="AP218" s="457" t="s">
        <v>240</v>
      </c>
      <c r="AQ218" s="459">
        <v>100</v>
      </c>
      <c r="AR218" s="437">
        <v>2175.0949999999998</v>
      </c>
      <c r="AS218" t="str">
        <f>IF(AP218=A218,AP218,"pppp")</f>
        <v>Котел</v>
      </c>
    </row>
    <row r="219" spans="1:45" ht="13.5" thickBot="1">
      <c r="A219" s="39" t="s">
        <v>241</v>
      </c>
      <c r="B219" s="435" t="s">
        <v>241</v>
      </c>
      <c r="C219" s="432" t="s">
        <v>596</v>
      </c>
      <c r="D219" s="49" t="s">
        <v>314</v>
      </c>
      <c r="E219" s="47"/>
      <c r="F219" s="47">
        <v>22887</v>
      </c>
      <c r="G219" s="47">
        <v>17771</v>
      </c>
      <c r="H219" s="48">
        <v>12371</v>
      </c>
      <c r="I219" s="48">
        <v>8078</v>
      </c>
      <c r="J219" s="48">
        <v>7903</v>
      </c>
      <c r="K219" s="48">
        <v>13644</v>
      </c>
      <c r="L219" s="48">
        <v>11962</v>
      </c>
      <c r="M219" s="212">
        <v>9195</v>
      </c>
      <c r="N219" s="212">
        <v>9658.4490000000005</v>
      </c>
      <c r="O219" s="437">
        <v>11210.923000000001</v>
      </c>
      <c r="P219" s="437">
        <v>11078.114</v>
      </c>
      <c r="Q219" s="136">
        <f t="shared" si="53"/>
        <v>65.29787406030232</v>
      </c>
      <c r="R219" s="136">
        <f t="shared" si="54"/>
        <v>63.883275402150183</v>
      </c>
      <c r="S219" s="136">
        <f t="shared" si="55"/>
        <v>110.29019481044378</v>
      </c>
      <c r="T219" s="136">
        <f t="shared" si="56"/>
        <v>96.693880850375876</v>
      </c>
      <c r="U219" s="234">
        <f t="shared" si="45"/>
        <v>74.327055209764765</v>
      </c>
      <c r="V219" s="234">
        <f t="shared" si="46"/>
        <v>78.073308544175902</v>
      </c>
      <c r="W219" s="258">
        <f t="shared" si="48"/>
        <v>4.5442807484637202E-3</v>
      </c>
      <c r="X219" s="158">
        <f t="shared" si="49"/>
        <v>3.2515939975526504E-3</v>
      </c>
      <c r="Y219" s="158">
        <f t="shared" si="50"/>
        <v>3.5271880906634174E-3</v>
      </c>
      <c r="Z219" s="159">
        <f t="shared" si="51"/>
        <v>4.3518504933309264E-3</v>
      </c>
      <c r="AA219" s="159">
        <f t="shared" si="52"/>
        <v>4.1766657693224915E-3</v>
      </c>
      <c r="AB219" s="251">
        <f t="shared" si="47"/>
        <v>3.0541131048190217E-3</v>
      </c>
      <c r="AC219" s="159">
        <f t="shared" si="47"/>
        <v>3.3520803042473477E-3</v>
      </c>
      <c r="AP219" s="457" t="s">
        <v>241</v>
      </c>
      <c r="AQ219" s="459">
        <v>100</v>
      </c>
      <c r="AR219" s="437">
        <v>11078.114</v>
      </c>
      <c r="AS219" t="str">
        <f>IF(AP219=A219,AP219,"pppp")</f>
        <v>Нова Загора</v>
      </c>
    </row>
    <row r="220" spans="1:45" ht="13.5" thickBot="1">
      <c r="A220" s="39" t="s">
        <v>239</v>
      </c>
      <c r="B220" s="435" t="s">
        <v>239</v>
      </c>
      <c r="C220" s="432" t="s">
        <v>597</v>
      </c>
      <c r="D220" s="49" t="s">
        <v>314</v>
      </c>
      <c r="E220" s="47"/>
      <c r="F220" s="47">
        <v>47256</v>
      </c>
      <c r="G220" s="47">
        <v>49282</v>
      </c>
      <c r="H220" s="48">
        <v>35987</v>
      </c>
      <c r="I220" s="48">
        <v>41878</v>
      </c>
      <c r="J220" s="48">
        <v>45297</v>
      </c>
      <c r="K220" s="48">
        <v>87216</v>
      </c>
      <c r="L220" s="48">
        <v>49372</v>
      </c>
      <c r="M220" s="212">
        <v>45594</v>
      </c>
      <c r="N220" s="212">
        <v>43920.387000000002</v>
      </c>
      <c r="O220" s="437">
        <v>51431.987000000001</v>
      </c>
      <c r="P220" s="437">
        <v>41493.366999999998</v>
      </c>
      <c r="Q220" s="136">
        <f t="shared" si="53"/>
        <v>116.36980020562982</v>
      </c>
      <c r="R220" s="136">
        <f t="shared" si="54"/>
        <v>125.87045321921806</v>
      </c>
      <c r="S220" s="136">
        <f t="shared" si="55"/>
        <v>242.35418345513659</v>
      </c>
      <c r="T220" s="136">
        <f t="shared" si="56"/>
        <v>137.19398671742573</v>
      </c>
      <c r="U220" s="234">
        <f t="shared" si="45"/>
        <v>126.6957512435046</v>
      </c>
      <c r="V220" s="234">
        <f t="shared" si="46"/>
        <v>122.04514685858783</v>
      </c>
      <c r="W220" s="258">
        <f t="shared" si="48"/>
        <v>1.3219224904612715E-2</v>
      </c>
      <c r="X220" s="158">
        <f t="shared" si="49"/>
        <v>1.6856926643910607E-2</v>
      </c>
      <c r="Y220" s="158">
        <f t="shared" si="50"/>
        <v>2.0216504990861802E-2</v>
      </c>
      <c r="Z220" s="159">
        <f t="shared" si="51"/>
        <v>2.7818161288943863E-2</v>
      </c>
      <c r="AA220" s="159">
        <f t="shared" si="52"/>
        <v>1.7238784681741351E-2</v>
      </c>
      <c r="AB220" s="251">
        <f t="shared" si="47"/>
        <v>1.5144016628724142E-2</v>
      </c>
      <c r="AC220" s="159">
        <f t="shared" si="47"/>
        <v>1.5243095886060097E-2</v>
      </c>
      <c r="AP220" s="457" t="s">
        <v>239</v>
      </c>
      <c r="AQ220" s="459">
        <v>100</v>
      </c>
      <c r="AR220" s="437">
        <v>41493.366999999998</v>
      </c>
      <c r="AS220" t="str">
        <f>IF(AP220=A220,AP220,"pppp")</f>
        <v>Сливен</v>
      </c>
    </row>
    <row r="221" spans="1:45" ht="13.5" thickBot="1">
      <c r="A221" s="49" t="s">
        <v>242</v>
      </c>
      <c r="B221" s="435" t="s">
        <v>242</v>
      </c>
      <c r="C221" s="432" t="s">
        <v>598</v>
      </c>
      <c r="D221" s="39" t="s">
        <v>277</v>
      </c>
      <c r="E221" s="50"/>
      <c r="F221" s="50">
        <v>2758</v>
      </c>
      <c r="G221" s="50">
        <v>3680</v>
      </c>
      <c r="H221" s="54">
        <v>4243</v>
      </c>
      <c r="I221" s="54">
        <v>2888</v>
      </c>
      <c r="J221" s="54">
        <v>2815</v>
      </c>
      <c r="K221" s="54">
        <v>1052</v>
      </c>
      <c r="L221" s="54">
        <v>808</v>
      </c>
      <c r="M221" s="219">
        <v>2293</v>
      </c>
      <c r="N221" s="275">
        <v>2169.37</v>
      </c>
      <c r="O221" s="437">
        <v>2365.12</v>
      </c>
      <c r="P221" s="437">
        <v>2570.15</v>
      </c>
      <c r="Q221" s="137">
        <f t="shared" si="53"/>
        <v>68.065048314871561</v>
      </c>
      <c r="R221" s="137">
        <f t="shared" si="54"/>
        <v>66.34456752297902</v>
      </c>
      <c r="S221" s="137">
        <f t="shared" si="55"/>
        <v>24.793777987273156</v>
      </c>
      <c r="T221" s="137">
        <f t="shared" si="56"/>
        <v>19.043129860947445</v>
      </c>
      <c r="U221" s="240">
        <f t="shared" si="45"/>
        <v>54.041951449446145</v>
      </c>
      <c r="V221" s="240">
        <f t="shared" si="46"/>
        <v>51.128211171341029</v>
      </c>
      <c r="W221" s="259">
        <f t="shared" si="48"/>
        <v>1.5585953613880498E-3</v>
      </c>
      <c r="X221" s="160">
        <f t="shared" si="49"/>
        <v>1.1624911444580409E-3</v>
      </c>
      <c r="Y221" s="160">
        <f t="shared" si="50"/>
        <v>1.2563627072273212E-3</v>
      </c>
      <c r="Z221" s="161">
        <f t="shared" si="51"/>
        <v>3.3554285539314968E-4</v>
      </c>
      <c r="AA221" s="161">
        <f t="shared" si="52"/>
        <v>2.8212221548341187E-4</v>
      </c>
      <c r="AB221" s="285">
        <f t="shared" si="47"/>
        <v>7.6161841754758205E-4</v>
      </c>
      <c r="AC221" s="161">
        <f t="shared" si="47"/>
        <v>7.5290581848338871E-4</v>
      </c>
      <c r="AP221" s="457" t="s">
        <v>242</v>
      </c>
      <c r="AQ221" s="459">
        <v>100</v>
      </c>
      <c r="AR221" s="437">
        <v>2570.15</v>
      </c>
      <c r="AS221" t="str">
        <f>IF(AP221=A221,AP221,"pppp")</f>
        <v>Твърдица</v>
      </c>
    </row>
    <row r="222" spans="1:45" ht="13.5" thickBot="1">
      <c r="A222" s="27" t="s">
        <v>243</v>
      </c>
      <c r="B222" s="434" t="s">
        <v>243</v>
      </c>
      <c r="C222" s="431" t="s">
        <v>599</v>
      </c>
      <c r="D222" s="382"/>
      <c r="E222" s="28">
        <v>52902</v>
      </c>
      <c r="F222" s="30">
        <v>65212</v>
      </c>
      <c r="G222" s="30">
        <v>52997</v>
      </c>
      <c r="H222" s="33">
        <v>41268</v>
      </c>
      <c r="I222" s="33">
        <v>44497</v>
      </c>
      <c r="J222" s="33">
        <v>39307</v>
      </c>
      <c r="K222" s="33">
        <v>37395</v>
      </c>
      <c r="L222" s="33">
        <v>37817</v>
      </c>
      <c r="M222" s="218">
        <v>36246</v>
      </c>
      <c r="N222" s="218">
        <v>32919.94</v>
      </c>
      <c r="O222" s="436">
        <v>27156.377999999997</v>
      </c>
      <c r="P222" s="436">
        <v>31782.532999999999</v>
      </c>
      <c r="Q222" s="135">
        <f t="shared" si="53"/>
        <v>107.82446447610738</v>
      </c>
      <c r="R222" s="135">
        <f t="shared" si="54"/>
        <v>95.248134147523501</v>
      </c>
      <c r="S222" s="135">
        <f t="shared" si="55"/>
        <v>90.615004361733071</v>
      </c>
      <c r="T222" s="135">
        <f t="shared" si="56"/>
        <v>91.637588446253758</v>
      </c>
      <c r="U222" s="238">
        <f t="shared" si="45"/>
        <v>87.83076475719686</v>
      </c>
      <c r="V222" s="238">
        <f t="shared" si="46"/>
        <v>79.771105941649708</v>
      </c>
      <c r="W222" s="256">
        <f t="shared" si="48"/>
        <v>1.515911227286402E-2</v>
      </c>
      <c r="X222" s="153">
        <f t="shared" si="49"/>
        <v>1.7911138661686095E-2</v>
      </c>
      <c r="Y222" s="153">
        <f t="shared" si="50"/>
        <v>1.7543107969088569E-2</v>
      </c>
      <c r="Z222" s="154">
        <f t="shared" si="51"/>
        <v>1.1927400263713719E-2</v>
      </c>
      <c r="AA222" s="154">
        <f t="shared" si="52"/>
        <v>1.3204227503633894E-2</v>
      </c>
      <c r="AB222" s="284">
        <f t="shared" si="47"/>
        <v>1.2039084676157724E-2</v>
      </c>
      <c r="AC222" s="154">
        <f t="shared" si="47"/>
        <v>1.1425259116759267E-2</v>
      </c>
      <c r="AP222" s="455" t="s">
        <v>243</v>
      </c>
      <c r="AQ222" s="456">
        <v>99.89</v>
      </c>
      <c r="AR222" s="436">
        <v>31782.532999999999</v>
      </c>
      <c r="AS222" t="str">
        <f>IF(AP222=A222,AP222,"pppp")</f>
        <v>Смолян</v>
      </c>
    </row>
    <row r="223" spans="1:45" ht="13.5" thickBot="1">
      <c r="A223" s="39" t="s">
        <v>244</v>
      </c>
      <c r="B223" s="435" t="s">
        <v>244</v>
      </c>
      <c r="C223" s="432" t="s">
        <v>600</v>
      </c>
      <c r="D223" s="39" t="s">
        <v>243</v>
      </c>
      <c r="E223" s="47"/>
      <c r="F223" s="47">
        <v>2200</v>
      </c>
      <c r="G223" s="47">
        <v>2350</v>
      </c>
      <c r="H223" s="48">
        <v>1699</v>
      </c>
      <c r="I223" s="48">
        <v>2776</v>
      </c>
      <c r="J223" s="48">
        <v>2365</v>
      </c>
      <c r="K223" s="48">
        <v>641</v>
      </c>
      <c r="L223" s="48">
        <v>1249</v>
      </c>
      <c r="M223" s="212">
        <v>1368</v>
      </c>
      <c r="N223" s="212">
        <v>1303.971</v>
      </c>
      <c r="O223" s="437">
        <v>625.89599999999996</v>
      </c>
      <c r="P223" s="437">
        <v>628.16800000000001</v>
      </c>
      <c r="Q223" s="136">
        <f t="shared" si="53"/>
        <v>163.39022954679223</v>
      </c>
      <c r="R223" s="136">
        <f t="shared" si="54"/>
        <v>139.19952913478517</v>
      </c>
      <c r="S223" s="136">
        <f t="shared" si="55"/>
        <v>37.728075338434373</v>
      </c>
      <c r="T223" s="136">
        <f t="shared" si="56"/>
        <v>73.5138316656857</v>
      </c>
      <c r="U223" s="234">
        <f t="shared" si="45"/>
        <v>80.517951736315482</v>
      </c>
      <c r="V223" s="234">
        <f t="shared" si="46"/>
        <v>76.749323131253675</v>
      </c>
      <c r="W223" s="258">
        <f t="shared" si="48"/>
        <v>6.240993445671215E-4</v>
      </c>
      <c r="X223" s="158">
        <f t="shared" si="49"/>
        <v>1.117408385393186E-3</v>
      </c>
      <c r="Y223" s="158">
        <f t="shared" si="50"/>
        <v>1.0555231980790816E-3</v>
      </c>
      <c r="Z223" s="159">
        <f t="shared" si="51"/>
        <v>2.0445149268727086E-4</v>
      </c>
      <c r="AA223" s="159">
        <f t="shared" si="52"/>
        <v>4.3610228606284833E-4</v>
      </c>
      <c r="AB223" s="251">
        <f t="shared" si="47"/>
        <v>4.5438028574142704E-4</v>
      </c>
      <c r="AC223" s="159">
        <f t="shared" si="47"/>
        <v>4.5255873964957703E-4</v>
      </c>
      <c r="AP223" s="457" t="s">
        <v>244</v>
      </c>
      <c r="AQ223" s="459">
        <v>97.38</v>
      </c>
      <c r="AR223" s="437">
        <v>628.16800000000001</v>
      </c>
      <c r="AS223" t="str">
        <f>IF(AP223=A223,AP223,"pppp")</f>
        <v>Баните</v>
      </c>
    </row>
    <row r="224" spans="1:45" ht="13.5" thickBot="1">
      <c r="A224" s="39" t="s">
        <v>245</v>
      </c>
      <c r="B224" s="435" t="s">
        <v>245</v>
      </c>
      <c r="C224" s="432" t="s">
        <v>601</v>
      </c>
      <c r="D224" s="39" t="s">
        <v>247</v>
      </c>
      <c r="E224" s="47"/>
      <c r="F224" s="47">
        <v>1959</v>
      </c>
      <c r="G224" s="47">
        <v>746</v>
      </c>
      <c r="H224" s="48">
        <v>1236</v>
      </c>
      <c r="I224" s="48">
        <v>729</v>
      </c>
      <c r="J224" s="48">
        <v>657</v>
      </c>
      <c r="K224" s="48">
        <v>805</v>
      </c>
      <c r="L224" s="48">
        <v>761</v>
      </c>
      <c r="M224" s="212">
        <v>737</v>
      </c>
      <c r="N224" s="212">
        <v>739.67</v>
      </c>
      <c r="O224" s="437">
        <v>729.04</v>
      </c>
      <c r="P224" s="437">
        <v>736</v>
      </c>
      <c r="Q224" s="136">
        <f t="shared" si="53"/>
        <v>58.980582524271838</v>
      </c>
      <c r="R224" s="136">
        <f t="shared" si="54"/>
        <v>53.155339805825243</v>
      </c>
      <c r="S224" s="136">
        <f t="shared" si="55"/>
        <v>65.129449838187696</v>
      </c>
      <c r="T224" s="136">
        <f t="shared" si="56"/>
        <v>61.569579288025892</v>
      </c>
      <c r="U224" s="234">
        <f t="shared" si="45"/>
        <v>59.627831715210355</v>
      </c>
      <c r="V224" s="234">
        <f t="shared" si="46"/>
        <v>59.843851132686076</v>
      </c>
      <c r="W224" s="258">
        <f t="shared" si="48"/>
        <v>4.5402400817243216E-4</v>
      </c>
      <c r="X224" s="158">
        <f t="shared" si="49"/>
        <v>2.9344045855606363E-4</v>
      </c>
      <c r="Y224" s="158">
        <f t="shared" si="50"/>
        <v>2.9322568335642986E-4</v>
      </c>
      <c r="Z224" s="159">
        <f t="shared" si="51"/>
        <v>2.5676045493487214E-4</v>
      </c>
      <c r="AA224" s="159">
        <f t="shared" si="52"/>
        <v>2.6571164106791638E-4</v>
      </c>
      <c r="AB224" s="251">
        <f t="shared" si="47"/>
        <v>2.44794057449877E-4</v>
      </c>
      <c r="AC224" s="159">
        <f t="shared" si="47"/>
        <v>2.5671132483514025E-4</v>
      </c>
      <c r="AP224" s="457" t="s">
        <v>245</v>
      </c>
      <c r="AQ224" s="459">
        <v>100</v>
      </c>
      <c r="AR224" s="437">
        <v>736</v>
      </c>
      <c r="AS224" t="str">
        <f>IF(AP224=A224,AP224,"pppp")</f>
        <v>Борино</v>
      </c>
    </row>
    <row r="225" spans="1:45" ht="13.5" thickBot="1">
      <c r="A225" s="39" t="s">
        <v>246</v>
      </c>
      <c r="B225" s="435" t="s">
        <v>246</v>
      </c>
      <c r="C225" s="432" t="s">
        <v>602</v>
      </c>
      <c r="D225" s="39" t="s">
        <v>247</v>
      </c>
      <c r="E225" s="47"/>
      <c r="F225" s="47">
        <v>7123</v>
      </c>
      <c r="G225" s="47">
        <v>2716</v>
      </c>
      <c r="H225" s="48">
        <v>4421</v>
      </c>
      <c r="I225" s="48">
        <v>2595</v>
      </c>
      <c r="J225" s="48">
        <v>2336</v>
      </c>
      <c r="K225" s="48">
        <v>3324</v>
      </c>
      <c r="L225" s="48">
        <v>2398</v>
      </c>
      <c r="M225" s="212">
        <v>2734</v>
      </c>
      <c r="N225" s="212">
        <v>2572.502</v>
      </c>
      <c r="O225" s="437">
        <v>2688.9849999999997</v>
      </c>
      <c r="P225" s="437">
        <v>2904.5050000000001</v>
      </c>
      <c r="Q225" s="136">
        <f t="shared" si="53"/>
        <v>58.697127346754129</v>
      </c>
      <c r="R225" s="136">
        <f t="shared" si="54"/>
        <v>52.838724270527024</v>
      </c>
      <c r="S225" s="136">
        <f t="shared" si="55"/>
        <v>75.186609364397199</v>
      </c>
      <c r="T225" s="136">
        <f t="shared" si="56"/>
        <v>54.241121918118075</v>
      </c>
      <c r="U225" s="234">
        <f t="shared" si="45"/>
        <v>61.841212395385661</v>
      </c>
      <c r="V225" s="234">
        <f t="shared" si="46"/>
        <v>58.188237955213751</v>
      </c>
      <c r="W225" s="258">
        <f t="shared" si="48"/>
        <v>1.6239806958983191E-3</v>
      </c>
      <c r="X225" s="158">
        <f t="shared" si="49"/>
        <v>1.0445514265473048E-3</v>
      </c>
      <c r="Y225" s="158">
        <f t="shared" si="50"/>
        <v>1.0425802074895284E-3</v>
      </c>
      <c r="Z225" s="159">
        <f t="shared" si="51"/>
        <v>1.0602133567745528E-3</v>
      </c>
      <c r="AA225" s="159">
        <f t="shared" si="52"/>
        <v>8.3728845634804664E-4</v>
      </c>
      <c r="AB225" s="251">
        <f t="shared" si="47"/>
        <v>9.0809627281948949E-4</v>
      </c>
      <c r="AC225" s="159">
        <f t="shared" si="47"/>
        <v>8.928176032028444E-4</v>
      </c>
      <c r="AP225" s="457" t="s">
        <v>246</v>
      </c>
      <c r="AQ225" s="459">
        <v>100</v>
      </c>
      <c r="AR225" s="437">
        <v>2904.5050000000001</v>
      </c>
      <c r="AS225" t="str">
        <f>IF(AP225=A225,AP225,"pppp")</f>
        <v>Девин</v>
      </c>
    </row>
    <row r="226" spans="1:45" ht="13.5" thickBot="1">
      <c r="A226" s="39" t="s">
        <v>247</v>
      </c>
      <c r="B226" s="435" t="s">
        <v>247</v>
      </c>
      <c r="C226" s="432" t="s">
        <v>603</v>
      </c>
      <c r="D226" s="39" t="s">
        <v>247</v>
      </c>
      <c r="E226" s="47"/>
      <c r="F226" s="47">
        <v>5120</v>
      </c>
      <c r="G226" s="47">
        <v>1958</v>
      </c>
      <c r="H226" s="48">
        <v>3263</v>
      </c>
      <c r="I226" s="48">
        <v>1827</v>
      </c>
      <c r="J226" s="48">
        <v>1657</v>
      </c>
      <c r="K226" s="48">
        <v>1664</v>
      </c>
      <c r="L226" s="48">
        <v>1866</v>
      </c>
      <c r="M226" s="212">
        <v>1899</v>
      </c>
      <c r="N226" s="212">
        <v>1231</v>
      </c>
      <c r="O226" s="437">
        <v>1220.0609999999999</v>
      </c>
      <c r="P226" s="437">
        <v>1227.97</v>
      </c>
      <c r="Q226" s="136">
        <f t="shared" si="53"/>
        <v>55.991418939626115</v>
      </c>
      <c r="R226" s="136">
        <f t="shared" si="54"/>
        <v>50.781489426907754</v>
      </c>
      <c r="S226" s="136">
        <f t="shared" si="55"/>
        <v>50.996015936254977</v>
      </c>
      <c r="T226" s="136">
        <f t="shared" si="56"/>
        <v>57.186638063132087</v>
      </c>
      <c r="U226" s="234">
        <f t="shared" si="45"/>
        <v>58.197977321483293</v>
      </c>
      <c r="V226" s="234">
        <f t="shared" si="46"/>
        <v>37.726019000919401</v>
      </c>
      <c r="W226" s="258">
        <f t="shared" si="48"/>
        <v>1.1986086882416231E-3</v>
      </c>
      <c r="X226" s="158">
        <f t="shared" si="49"/>
        <v>7.3541250724544341E-4</v>
      </c>
      <c r="Y226" s="158">
        <f t="shared" si="50"/>
        <v>7.3953570368585127E-4</v>
      </c>
      <c r="Z226" s="159">
        <f t="shared" si="51"/>
        <v>5.3074459256102768E-4</v>
      </c>
      <c r="AA226" s="159">
        <f t="shared" si="52"/>
        <v>6.5153472041094872E-4</v>
      </c>
      <c r="AB226" s="251">
        <f t="shared" si="47"/>
        <v>6.3075158086474414E-4</v>
      </c>
      <c r="AC226" s="159">
        <f t="shared" si="47"/>
        <v>4.2723328088479677E-4</v>
      </c>
      <c r="AP226" s="457" t="s">
        <v>247</v>
      </c>
      <c r="AQ226" s="459">
        <v>100</v>
      </c>
      <c r="AR226" s="437">
        <v>1227.97</v>
      </c>
      <c r="AS226" t="str">
        <f>IF(AP226=A226,AP226,"pppp")</f>
        <v>Доспат</v>
      </c>
    </row>
    <row r="227" spans="1:45" ht="13.5" thickBot="1">
      <c r="A227" s="39" t="s">
        <v>248</v>
      </c>
      <c r="B227" s="435" t="s">
        <v>248</v>
      </c>
      <c r="C227" s="432" t="s">
        <v>604</v>
      </c>
      <c r="D227" s="39" t="s">
        <v>249</v>
      </c>
      <c r="E227" s="47"/>
      <c r="F227" s="47">
        <v>3007</v>
      </c>
      <c r="G227" s="47">
        <v>2710</v>
      </c>
      <c r="H227" s="48">
        <v>3709</v>
      </c>
      <c r="I227" s="48">
        <v>2841</v>
      </c>
      <c r="J227" s="48">
        <v>2603</v>
      </c>
      <c r="K227" s="48">
        <v>2592</v>
      </c>
      <c r="L227" s="48">
        <v>3381</v>
      </c>
      <c r="M227" s="212">
        <v>2756</v>
      </c>
      <c r="N227" s="212">
        <v>2979.2919999999999</v>
      </c>
      <c r="O227" s="437">
        <v>3189.8519999999999</v>
      </c>
      <c r="P227" s="437">
        <v>2880.183</v>
      </c>
      <c r="Q227" s="136">
        <f t="shared" si="53"/>
        <v>76.597465624157451</v>
      </c>
      <c r="R227" s="136">
        <f t="shared" si="54"/>
        <v>70.180641682394167</v>
      </c>
      <c r="S227" s="136">
        <f t="shared" si="55"/>
        <v>69.884065785926126</v>
      </c>
      <c r="T227" s="136">
        <f t="shared" si="56"/>
        <v>91.156645996225393</v>
      </c>
      <c r="U227" s="234">
        <f t="shared" si="45"/>
        <v>74.305742787813429</v>
      </c>
      <c r="V227" s="234">
        <f t="shared" si="46"/>
        <v>80.326017794553778</v>
      </c>
      <c r="W227" s="258">
        <f t="shared" si="48"/>
        <v>1.3624393578572417E-3</v>
      </c>
      <c r="X227" s="158">
        <f t="shared" si="49"/>
        <v>1.1435724866361821E-3</v>
      </c>
      <c r="Y227" s="158">
        <f t="shared" si="50"/>
        <v>1.1617449829174839E-3</v>
      </c>
      <c r="Z227" s="159">
        <f t="shared" si="51"/>
        <v>8.267367691816008E-4</v>
      </c>
      <c r="AA227" s="159">
        <f t="shared" si="52"/>
        <v>1.180513874442346E-3</v>
      </c>
      <c r="AB227" s="251">
        <f t="shared" si="47"/>
        <v>9.1540355811650068E-4</v>
      </c>
      <c r="AC227" s="159">
        <f t="shared" si="47"/>
        <v>1.0339989405961235E-3</v>
      </c>
      <c r="AP227" s="457" t="s">
        <v>248</v>
      </c>
      <c r="AQ227" s="459">
        <v>100</v>
      </c>
      <c r="AR227" s="437">
        <v>2880.183</v>
      </c>
      <c r="AS227" t="str">
        <f>IF(AP227=A227,AP227,"pppp")</f>
        <v>Златоград</v>
      </c>
    </row>
    <row r="228" spans="1:45" ht="13.5" thickBot="1">
      <c r="A228" s="39" t="s">
        <v>249</v>
      </c>
      <c r="B228" s="435" t="s">
        <v>249</v>
      </c>
      <c r="C228" s="432" t="s">
        <v>605</v>
      </c>
      <c r="D228" s="39" t="s">
        <v>249</v>
      </c>
      <c r="E228" s="47"/>
      <c r="F228" s="47">
        <v>3045</v>
      </c>
      <c r="G228" s="47">
        <v>2774</v>
      </c>
      <c r="H228" s="48">
        <v>3818</v>
      </c>
      <c r="I228" s="48">
        <v>2838</v>
      </c>
      <c r="J228" s="48">
        <v>2608</v>
      </c>
      <c r="K228" s="48">
        <v>2761</v>
      </c>
      <c r="L228" s="48">
        <v>2617</v>
      </c>
      <c r="M228" s="212">
        <v>2520</v>
      </c>
      <c r="N228" s="212">
        <v>2718.625</v>
      </c>
      <c r="O228" s="437">
        <v>2873.6219999999998</v>
      </c>
      <c r="P228" s="437">
        <v>2696.2649999999999</v>
      </c>
      <c r="Q228" s="136">
        <f t="shared" si="53"/>
        <v>74.33211105290728</v>
      </c>
      <c r="R228" s="136">
        <f t="shared" si="54"/>
        <v>68.308014667365114</v>
      </c>
      <c r="S228" s="136">
        <f t="shared" si="55"/>
        <v>72.315348349921422</v>
      </c>
      <c r="T228" s="136">
        <f t="shared" si="56"/>
        <v>68.543740178103718</v>
      </c>
      <c r="U228" s="234">
        <f t="shared" si="45"/>
        <v>66.00314300680985</v>
      </c>
      <c r="V228" s="234">
        <f t="shared" si="46"/>
        <v>71.205474070193816</v>
      </c>
      <c r="W228" s="258">
        <f t="shared" si="48"/>
        <v>1.402478691911283E-3</v>
      </c>
      <c r="X228" s="158">
        <f t="shared" si="49"/>
        <v>1.1423649127326593E-3</v>
      </c>
      <c r="Y228" s="158">
        <f t="shared" si="50"/>
        <v>1.1639765330191312E-3</v>
      </c>
      <c r="Z228" s="159">
        <f t="shared" si="51"/>
        <v>8.8064051686358017E-4</v>
      </c>
      <c r="AA228" s="159">
        <f t="shared" si="52"/>
        <v>9.1375474990110011E-4</v>
      </c>
      <c r="AB228" s="251">
        <f t="shared" si="47"/>
        <v>8.3701631583947089E-4</v>
      </c>
      <c r="AC228" s="159">
        <f t="shared" si="47"/>
        <v>9.4353133894835956E-4</v>
      </c>
      <c r="AP228" s="457" t="s">
        <v>249</v>
      </c>
      <c r="AQ228" s="459">
        <v>100</v>
      </c>
      <c r="AR228" s="437">
        <v>2696.2649999999999</v>
      </c>
      <c r="AS228" t="str">
        <f>IF(AP228=A228,AP228,"pppp")</f>
        <v>Мадан</v>
      </c>
    </row>
    <row r="229" spans="1:45" ht="13.5" thickBot="1">
      <c r="A229" s="39" t="s">
        <v>250</v>
      </c>
      <c r="B229" s="435" t="s">
        <v>250</v>
      </c>
      <c r="C229" s="432" t="s">
        <v>606</v>
      </c>
      <c r="D229" s="39" t="s">
        <v>249</v>
      </c>
      <c r="E229" s="47"/>
      <c r="F229" s="47">
        <v>1874</v>
      </c>
      <c r="G229" s="47">
        <v>1681</v>
      </c>
      <c r="H229" s="48">
        <v>2270</v>
      </c>
      <c r="I229" s="48">
        <v>1650</v>
      </c>
      <c r="J229" s="48">
        <v>1499</v>
      </c>
      <c r="K229" s="48">
        <v>1085</v>
      </c>
      <c r="L229" s="48">
        <v>1172</v>
      </c>
      <c r="M229" s="212">
        <v>965</v>
      </c>
      <c r="N229" s="212">
        <v>999</v>
      </c>
      <c r="O229" s="437">
        <v>1026</v>
      </c>
      <c r="P229" s="437">
        <v>1165</v>
      </c>
      <c r="Q229" s="136">
        <f t="shared" si="53"/>
        <v>72.687224669603523</v>
      </c>
      <c r="R229" s="136">
        <f t="shared" si="54"/>
        <v>66.035242290748897</v>
      </c>
      <c r="S229" s="136">
        <f t="shared" si="55"/>
        <v>47.797356828193834</v>
      </c>
      <c r="T229" s="136">
        <f t="shared" si="56"/>
        <v>51.629955947136565</v>
      </c>
      <c r="U229" s="234">
        <f t="shared" si="45"/>
        <v>42.51101321585903</v>
      </c>
      <c r="V229" s="234">
        <f t="shared" si="46"/>
        <v>44.008810572687224</v>
      </c>
      <c r="W229" s="258">
        <f t="shared" si="48"/>
        <v>8.3384668167590698E-4</v>
      </c>
      <c r="X229" s="158">
        <f t="shared" si="49"/>
        <v>6.6416564693759256E-4</v>
      </c>
      <c r="Y229" s="158">
        <f t="shared" si="50"/>
        <v>6.6901872047380275E-4</v>
      </c>
      <c r="Z229" s="159">
        <f t="shared" si="51"/>
        <v>3.4606843926004505E-4</v>
      </c>
      <c r="AA229" s="159">
        <f t="shared" si="52"/>
        <v>4.0921687691405781E-4</v>
      </c>
      <c r="AB229" s="251">
        <f t="shared" si="47"/>
        <v>3.2052410507344819E-4</v>
      </c>
      <c r="AC229" s="159">
        <f t="shared" si="47"/>
        <v>3.4671490463355971E-4</v>
      </c>
      <c r="AP229" s="457" t="s">
        <v>250</v>
      </c>
      <c r="AQ229" s="459">
        <v>100</v>
      </c>
      <c r="AR229" s="437">
        <v>1165</v>
      </c>
      <c r="AS229" t="str">
        <f>IF(AP229=A229,AP229,"pppp")</f>
        <v>Неделино</v>
      </c>
    </row>
    <row r="230" spans="1:45" ht="13.5" thickBot="1">
      <c r="A230" s="39" t="s">
        <v>251</v>
      </c>
      <c r="B230" s="435" t="s">
        <v>251</v>
      </c>
      <c r="C230" s="432" t="s">
        <v>607</v>
      </c>
      <c r="D230" s="39" t="s">
        <v>251</v>
      </c>
      <c r="E230" s="47"/>
      <c r="F230" s="47">
        <v>2212</v>
      </c>
      <c r="G230" s="47">
        <v>2477</v>
      </c>
      <c r="H230" s="48">
        <v>2690</v>
      </c>
      <c r="I230" s="48">
        <v>1724</v>
      </c>
      <c r="J230" s="48">
        <v>1661</v>
      </c>
      <c r="K230" s="48">
        <v>1782</v>
      </c>
      <c r="L230" s="48">
        <v>1953</v>
      </c>
      <c r="M230" s="212">
        <v>1921</v>
      </c>
      <c r="N230" s="212">
        <v>2547.6019999999999</v>
      </c>
      <c r="O230" s="437">
        <v>1454.2900000000002</v>
      </c>
      <c r="P230" s="437">
        <v>1144.17</v>
      </c>
      <c r="Q230" s="136">
        <f t="shared" si="53"/>
        <v>64.089219330855016</v>
      </c>
      <c r="R230" s="136">
        <f t="shared" si="54"/>
        <v>61.74721189591078</v>
      </c>
      <c r="S230" s="136">
        <f t="shared" si="55"/>
        <v>66.245353159851305</v>
      </c>
      <c r="T230" s="136">
        <f t="shared" si="56"/>
        <v>72.602230483271384</v>
      </c>
      <c r="U230" s="234">
        <f t="shared" si="45"/>
        <v>71.412639405204459</v>
      </c>
      <c r="V230" s="234">
        <f t="shared" si="46"/>
        <v>94.706394052044601</v>
      </c>
      <c r="W230" s="258">
        <f t="shared" si="48"/>
        <v>9.8812668445294699E-4</v>
      </c>
      <c r="X230" s="158">
        <f t="shared" si="49"/>
        <v>6.939524698911573E-4</v>
      </c>
      <c r="Y230" s="158">
        <f t="shared" si="50"/>
        <v>7.4132094376716897E-4</v>
      </c>
      <c r="Z230" s="159">
        <f t="shared" si="51"/>
        <v>5.6838152881235054E-4</v>
      </c>
      <c r="AA230" s="159">
        <f t="shared" si="52"/>
        <v>6.8191174113750423E-4</v>
      </c>
      <c r="AB230" s="251">
        <f t="shared" si="47"/>
        <v>6.3805886616175543E-4</v>
      </c>
      <c r="AC230" s="159">
        <f t="shared" si="47"/>
        <v>8.8417576023450042E-4</v>
      </c>
      <c r="AP230" s="457" t="s">
        <v>251</v>
      </c>
      <c r="AQ230" s="459">
        <v>99.89</v>
      </c>
      <c r="AR230" s="437">
        <v>1144.17</v>
      </c>
      <c r="AS230" t="str">
        <f>IF(AP230=A230,AP230,"pppp")</f>
        <v>Рудозем</v>
      </c>
    </row>
    <row r="231" spans="1:45" ht="13.5" thickBot="1">
      <c r="A231" s="39" t="s">
        <v>243</v>
      </c>
      <c r="B231" s="435" t="s">
        <v>243</v>
      </c>
      <c r="C231" s="432" t="s">
        <v>608</v>
      </c>
      <c r="D231" s="39" t="s">
        <v>243</v>
      </c>
      <c r="E231" s="47"/>
      <c r="F231" s="47">
        <v>32536</v>
      </c>
      <c r="G231" s="47">
        <v>29966</v>
      </c>
      <c r="H231" s="48">
        <v>15315</v>
      </c>
      <c r="I231" s="48">
        <v>23205</v>
      </c>
      <c r="J231" s="48">
        <v>20178</v>
      </c>
      <c r="K231" s="48">
        <v>19391</v>
      </c>
      <c r="L231" s="48">
        <v>19020</v>
      </c>
      <c r="M231" s="212">
        <v>17996</v>
      </c>
      <c r="N231" s="212">
        <v>14484.695</v>
      </c>
      <c r="O231" s="437">
        <v>10299.333999999999</v>
      </c>
      <c r="P231" s="437">
        <v>15147.323</v>
      </c>
      <c r="Q231" s="136">
        <f t="shared" si="53"/>
        <v>151.5181194906954</v>
      </c>
      <c r="R231" s="136">
        <f t="shared" si="54"/>
        <v>131.75318315377081</v>
      </c>
      <c r="S231" s="136">
        <f t="shared" si="55"/>
        <v>126.61443029709436</v>
      </c>
      <c r="T231" s="136">
        <f t="shared" si="56"/>
        <v>124.19196865817825</v>
      </c>
      <c r="U231" s="234">
        <f t="shared" si="45"/>
        <v>117.50571335292197</v>
      </c>
      <c r="V231" s="234">
        <f t="shared" si="46"/>
        <v>94.5784851452824</v>
      </c>
      <c r="W231" s="258">
        <f t="shared" si="48"/>
        <v>5.6257101012627819E-3</v>
      </c>
      <c r="X231" s="158">
        <f t="shared" si="49"/>
        <v>9.340584143749598E-3</v>
      </c>
      <c r="Y231" s="158">
        <f t="shared" si="50"/>
        <v>9.0056435902070662E-3</v>
      </c>
      <c r="Z231" s="159">
        <f t="shared" si="51"/>
        <v>6.1848968716051002E-3</v>
      </c>
      <c r="AA231" s="159">
        <f t="shared" si="52"/>
        <v>6.6410452209090271E-3</v>
      </c>
      <c r="AB231" s="251">
        <f t="shared" si="47"/>
        <v>5.9773593729552056E-3</v>
      </c>
      <c r="AC231" s="159">
        <f t="shared" si="47"/>
        <v>5.0270867323035026E-3</v>
      </c>
      <c r="AP231" s="457" t="s">
        <v>243</v>
      </c>
      <c r="AQ231" s="459">
        <v>100</v>
      </c>
      <c r="AR231" s="437">
        <v>15147.323</v>
      </c>
      <c r="AS231" t="str">
        <f>IF(AP231=A231,AP231,"pppp")</f>
        <v>Смолян</v>
      </c>
    </row>
    <row r="232" spans="1:45" ht="13.5" thickBot="1">
      <c r="A232" s="49" t="s">
        <v>252</v>
      </c>
      <c r="B232" s="435" t="s">
        <v>252</v>
      </c>
      <c r="C232" s="432" t="s">
        <v>609</v>
      </c>
      <c r="D232" s="39" t="s">
        <v>243</v>
      </c>
      <c r="E232" s="50"/>
      <c r="F232" s="50">
        <v>6136</v>
      </c>
      <c r="G232" s="50">
        <v>5619</v>
      </c>
      <c r="H232" s="54">
        <v>2847</v>
      </c>
      <c r="I232" s="54">
        <v>4312</v>
      </c>
      <c r="J232" s="54">
        <v>3743</v>
      </c>
      <c r="K232" s="54">
        <v>3350</v>
      </c>
      <c r="L232" s="54">
        <v>3400</v>
      </c>
      <c r="M232" s="219">
        <v>3349</v>
      </c>
      <c r="N232" s="275">
        <v>3343.5830000000001</v>
      </c>
      <c r="O232" s="437">
        <v>3049.2979999999998</v>
      </c>
      <c r="P232" s="437">
        <v>3252.95</v>
      </c>
      <c r="Q232" s="137">
        <f t="shared" si="53"/>
        <v>151.45767474534597</v>
      </c>
      <c r="R232" s="137">
        <f t="shared" si="54"/>
        <v>131.47172462240954</v>
      </c>
      <c r="S232" s="137">
        <f t="shared" si="55"/>
        <v>117.66772040744644</v>
      </c>
      <c r="T232" s="137">
        <f t="shared" si="56"/>
        <v>119.42395504039341</v>
      </c>
      <c r="U232" s="240">
        <f t="shared" si="45"/>
        <v>117.6325957147875</v>
      </c>
      <c r="V232" s="240">
        <f t="shared" si="46"/>
        <v>117.44232525465404</v>
      </c>
      <c r="W232" s="259">
        <f t="shared" si="48"/>
        <v>1.0457980188243643E-3</v>
      </c>
      <c r="X232" s="160">
        <f t="shared" si="49"/>
        <v>1.7356862239969087E-3</v>
      </c>
      <c r="Y232" s="160">
        <f t="shared" si="50"/>
        <v>1.6705384060930245E-3</v>
      </c>
      <c r="Z232" s="161">
        <f t="shared" si="51"/>
        <v>1.0685062410333188E-3</v>
      </c>
      <c r="AA232" s="161">
        <f t="shared" si="52"/>
        <v>1.1871479364400995E-3</v>
      </c>
      <c r="AB232" s="285">
        <f t="shared" si="47"/>
        <v>1.1123681118041222E-3</v>
      </c>
      <c r="AC232" s="161">
        <f t="shared" si="47"/>
        <v>1.1604304914708623E-3</v>
      </c>
      <c r="AP232" s="457" t="s">
        <v>252</v>
      </c>
      <c r="AQ232" s="459">
        <v>100</v>
      </c>
      <c r="AR232" s="437">
        <v>3252.95</v>
      </c>
      <c r="AS232" t="str">
        <f>IF(AP232=A232,AP232,"pppp")</f>
        <v>Чепеларе</v>
      </c>
    </row>
    <row r="233" spans="1:45" ht="21.75" thickBot="1">
      <c r="A233" s="27" t="s">
        <v>253</v>
      </c>
      <c r="B233" s="434" t="s">
        <v>253</v>
      </c>
      <c r="C233" s="431" t="s">
        <v>610</v>
      </c>
      <c r="D233" s="382" t="s">
        <v>419</v>
      </c>
      <c r="E233" s="95">
        <v>254540</v>
      </c>
      <c r="F233" s="30">
        <v>429525</v>
      </c>
      <c r="G233" s="30">
        <v>500344</v>
      </c>
      <c r="H233" s="33">
        <v>354168</v>
      </c>
      <c r="I233" s="33">
        <v>309056</v>
      </c>
      <c r="J233" s="33">
        <v>269305</v>
      </c>
      <c r="K233" s="33">
        <v>566130</v>
      </c>
      <c r="L233" s="33">
        <v>610585</v>
      </c>
      <c r="M233" s="218">
        <v>633940</v>
      </c>
      <c r="N233" s="218">
        <v>698175.01800000004</v>
      </c>
      <c r="O233" s="436">
        <v>747986.18400000001</v>
      </c>
      <c r="P233" s="436">
        <v>662986.87699999998</v>
      </c>
      <c r="Q233" s="135">
        <f t="shared" si="53"/>
        <v>87.262542070429845</v>
      </c>
      <c r="R233" s="135">
        <f t="shared" si="54"/>
        <v>76.038772559915074</v>
      </c>
      <c r="S233" s="135">
        <f t="shared" si="55"/>
        <v>159.84786880802332</v>
      </c>
      <c r="T233" s="135">
        <f t="shared" si="56"/>
        <v>172.39982155361298</v>
      </c>
      <c r="U233" s="238">
        <f t="shared" si="45"/>
        <v>178.99414966908361</v>
      </c>
      <c r="V233" s="238">
        <f t="shared" si="46"/>
        <v>197.13102764789591</v>
      </c>
      <c r="W233" s="267">
        <f t="shared" si="48"/>
        <v>0.13009771434175885</v>
      </c>
      <c r="X233" s="153">
        <f t="shared" si="49"/>
        <v>0.12440265344239067</v>
      </c>
      <c r="Y233" s="153">
        <f t="shared" si="50"/>
        <v>0.12019352002481484</v>
      </c>
      <c r="Z233" s="154">
        <f t="shared" si="51"/>
        <v>0.18057117559289337</v>
      </c>
      <c r="AA233" s="154">
        <f t="shared" si="52"/>
        <v>0.21319256552096416</v>
      </c>
      <c r="AB233" s="249">
        <f t="shared" si="47"/>
        <v>0.21056274732669611</v>
      </c>
      <c r="AC233" s="154">
        <f t="shared" si="47"/>
        <v>0.24230999477818202</v>
      </c>
      <c r="AP233" s="455" t="s">
        <v>253</v>
      </c>
      <c r="AQ233" s="456">
        <v>100</v>
      </c>
      <c r="AR233" s="436">
        <v>662986.87699999998</v>
      </c>
      <c r="AS233" t="str">
        <f>IF(AP233=A233,AP233,"pppp")</f>
        <v>Сoфия (стoлицa)</v>
      </c>
    </row>
    <row r="234" spans="1:45" ht="13.5" thickBot="1">
      <c r="A234" s="97" t="s">
        <v>254</v>
      </c>
      <c r="B234" s="435" t="s">
        <v>683</v>
      </c>
      <c r="C234" s="432" t="s">
        <v>611</v>
      </c>
      <c r="D234" s="384"/>
      <c r="E234" s="98">
        <v>136081</v>
      </c>
      <c r="F234" s="98">
        <v>138409</v>
      </c>
      <c r="G234" s="98">
        <v>146041</v>
      </c>
      <c r="H234" s="102">
        <v>136412</v>
      </c>
      <c r="I234" s="102">
        <v>129170</v>
      </c>
      <c r="J234" s="102">
        <v>105901</v>
      </c>
      <c r="K234" s="102">
        <v>121238</v>
      </c>
      <c r="L234" s="102">
        <v>135900</v>
      </c>
      <c r="M234" s="218">
        <v>126488</v>
      </c>
      <c r="N234" s="218">
        <v>118644.067</v>
      </c>
      <c r="O234" s="436">
        <v>111615.785</v>
      </c>
      <c r="P234" s="436">
        <v>111615.785</v>
      </c>
      <c r="Q234" s="140">
        <f t="shared" si="53"/>
        <v>94.691082895932908</v>
      </c>
      <c r="R234" s="140">
        <f t="shared" si="54"/>
        <v>77.633199425270504</v>
      </c>
      <c r="S234" s="140">
        <f t="shared" si="55"/>
        <v>88.876345189572774</v>
      </c>
      <c r="T234" s="140">
        <f t="shared" si="56"/>
        <v>99.624666451631811</v>
      </c>
      <c r="U234" s="234">
        <f t="shared" si="45"/>
        <v>92.724980207019911</v>
      </c>
      <c r="V234" s="234">
        <f t="shared" si="46"/>
        <v>86.974802070199104</v>
      </c>
      <c r="W234" s="268">
        <f t="shared" si="48"/>
        <v>5.0108675568622828E-2</v>
      </c>
      <c r="X234" s="171">
        <f t="shared" si="49"/>
        <v>5.1994107039350805E-2</v>
      </c>
      <c r="Y234" s="171">
        <f t="shared" si="50"/>
        <v>4.7264677462906059E-2</v>
      </c>
      <c r="Z234" s="172">
        <f t="shared" si="51"/>
        <v>3.8669719298626122E-2</v>
      </c>
      <c r="AA234" s="172">
        <f t="shared" si="52"/>
        <v>4.7451001341826331E-2</v>
      </c>
      <c r="AB234" s="249">
        <f t="shared" si="47"/>
        <v>4.2012904665834523E-2</v>
      </c>
      <c r="AC234" s="172">
        <f t="shared" si="47"/>
        <v>4.1176843218461129E-2</v>
      </c>
      <c r="AO234" s="455"/>
      <c r="AP234" s="455" t="s">
        <v>254</v>
      </c>
      <c r="AQ234" s="456">
        <v>99.75</v>
      </c>
      <c r="AR234" s="436">
        <v>111615.785</v>
      </c>
      <c r="AS234" t="str">
        <f>IF(AP234=A234,AP234,"pppp")</f>
        <v>Сoфия</v>
      </c>
    </row>
    <row r="235" spans="1:45" ht="13.5" thickBot="1">
      <c r="A235" s="39" t="s">
        <v>255</v>
      </c>
      <c r="B235" s="434" t="s">
        <v>254</v>
      </c>
      <c r="C235" s="431" t="s">
        <v>612</v>
      </c>
      <c r="D235" s="39" t="s">
        <v>264</v>
      </c>
      <c r="E235" s="47"/>
      <c r="F235" s="47">
        <v>1379</v>
      </c>
      <c r="G235" s="47">
        <v>1509</v>
      </c>
      <c r="H235" s="48">
        <v>1009</v>
      </c>
      <c r="I235" s="48">
        <v>1201</v>
      </c>
      <c r="J235" s="48">
        <v>1002</v>
      </c>
      <c r="K235" s="58">
        <v>192</v>
      </c>
      <c r="L235" s="48">
        <v>243</v>
      </c>
      <c r="M235" s="212">
        <v>809</v>
      </c>
      <c r="N235" s="212">
        <v>235.565</v>
      </c>
      <c r="O235" s="438">
        <v>251.5</v>
      </c>
      <c r="P235" s="438">
        <v>251.5</v>
      </c>
      <c r="Q235" s="136">
        <f t="shared" si="53"/>
        <v>119.02874132804757</v>
      </c>
      <c r="R235" s="136">
        <f t="shared" si="54"/>
        <v>99.306243805748267</v>
      </c>
      <c r="S235" s="136">
        <f t="shared" si="55"/>
        <v>19.028741328047573</v>
      </c>
      <c r="T235" s="136">
        <f t="shared" si="56"/>
        <v>24.083250743310209</v>
      </c>
      <c r="U235" s="234">
        <f t="shared" si="45"/>
        <v>80.178394449950446</v>
      </c>
      <c r="V235" s="234">
        <f t="shared" si="46"/>
        <v>23.346382556987116</v>
      </c>
      <c r="W235" s="258">
        <f t="shared" si="48"/>
        <v>3.7063934000484147E-4</v>
      </c>
      <c r="X235" s="158">
        <f t="shared" si="49"/>
        <v>4.8343208604366585E-4</v>
      </c>
      <c r="Y235" s="158">
        <f t="shared" si="50"/>
        <v>4.4720264037008026E-4</v>
      </c>
      <c r="Z235" s="159">
        <f t="shared" si="51"/>
        <v>6.1239760680118573E-5</v>
      </c>
      <c r="AA235" s="159">
        <f t="shared" si="52"/>
        <v>8.4846161339689459E-5</v>
      </c>
      <c r="AB235" s="251">
        <f t="shared" si="47"/>
        <v>2.6870880933100476E-4</v>
      </c>
      <c r="AC235" s="410">
        <f t="shared" si="47"/>
        <v>8.1755652162166656E-5</v>
      </c>
      <c r="AO235" s="457"/>
      <c r="AP235" s="457" t="s">
        <v>255</v>
      </c>
      <c r="AQ235" s="459">
        <v>100</v>
      </c>
      <c r="AR235" s="437">
        <v>251.5</v>
      </c>
      <c r="AS235" t="str">
        <f t="shared" ref="AS235:AS298" si="57">IF(AP235=A235,AP235,"pppp")</f>
        <v>Антон</v>
      </c>
    </row>
    <row r="236" spans="1:45" ht="13.5" thickBot="1">
      <c r="A236" s="39" t="s">
        <v>256</v>
      </c>
      <c r="B236" s="435" t="s">
        <v>255</v>
      </c>
      <c r="C236" s="432" t="s">
        <v>613</v>
      </c>
      <c r="D236" s="39" t="s">
        <v>268</v>
      </c>
      <c r="E236" s="47"/>
      <c r="F236" s="47">
        <v>4350</v>
      </c>
      <c r="G236" s="47">
        <v>4480</v>
      </c>
      <c r="H236" s="48">
        <v>4450</v>
      </c>
      <c r="I236" s="48">
        <v>2022</v>
      </c>
      <c r="J236" s="48">
        <v>6000</v>
      </c>
      <c r="K236" s="48">
        <v>9412</v>
      </c>
      <c r="L236" s="48">
        <v>19791</v>
      </c>
      <c r="M236" s="212">
        <v>7528</v>
      </c>
      <c r="N236" s="212">
        <v>10953.865</v>
      </c>
      <c r="O236" s="438">
        <v>6024.4070000000002</v>
      </c>
      <c r="P236" s="438">
        <v>6024.4070000000002</v>
      </c>
      <c r="Q236" s="136">
        <f t="shared" si="53"/>
        <v>45.438202247191015</v>
      </c>
      <c r="R236" s="136">
        <f t="shared" si="54"/>
        <v>134.83146067415731</v>
      </c>
      <c r="S236" s="136">
        <f t="shared" si="55"/>
        <v>211.50561797752809</v>
      </c>
      <c r="T236" s="136">
        <f t="shared" si="56"/>
        <v>444.74157303370782</v>
      </c>
      <c r="U236" s="234">
        <f t="shared" si="45"/>
        <v>169.16853932584272</v>
      </c>
      <c r="V236" s="234">
        <f t="shared" si="46"/>
        <v>246.15426966292137</v>
      </c>
      <c r="W236" s="258">
        <f t="shared" si="48"/>
        <v>1.6346333627567339E-3</v>
      </c>
      <c r="X236" s="158">
        <f t="shared" si="49"/>
        <v>8.1390481097443166E-4</v>
      </c>
      <c r="Y236" s="158">
        <f t="shared" si="50"/>
        <v>2.6778601219765285E-3</v>
      </c>
      <c r="Z236" s="159">
        <f t="shared" si="51"/>
        <v>3.0020241016733128E-3</v>
      </c>
      <c r="AA236" s="159">
        <f t="shared" si="52"/>
        <v>6.9102484735547084E-3</v>
      </c>
      <c r="AB236" s="251">
        <f t="shared" si="47"/>
        <v>2.500420168904578E-3</v>
      </c>
      <c r="AC236" s="159">
        <f t="shared" si="47"/>
        <v>3.8016699287726601E-3</v>
      </c>
      <c r="AO236" s="457"/>
      <c r="AP236" s="457" t="s">
        <v>256</v>
      </c>
      <c r="AQ236" s="459">
        <v>99.95</v>
      </c>
      <c r="AR236" s="438">
        <v>6024.4070000000002</v>
      </c>
      <c r="AS236" t="str">
        <f t="shared" si="57"/>
        <v>Божурище</v>
      </c>
    </row>
    <row r="237" spans="1:45" ht="13.5" thickBot="1">
      <c r="A237" s="66" t="s">
        <v>257</v>
      </c>
      <c r="B237" s="435" t="s">
        <v>256</v>
      </c>
      <c r="C237" s="432" t="s">
        <v>614</v>
      </c>
      <c r="D237" s="386" t="s">
        <v>257</v>
      </c>
      <c r="E237" s="42"/>
      <c r="F237" s="42"/>
      <c r="G237" s="42"/>
      <c r="H237" s="45"/>
      <c r="I237" s="45">
        <v>8595</v>
      </c>
      <c r="J237" s="45">
        <v>7700</v>
      </c>
      <c r="K237" s="45">
        <v>13979</v>
      </c>
      <c r="L237" s="45">
        <v>15007</v>
      </c>
      <c r="M237" s="212">
        <v>15389</v>
      </c>
      <c r="N237" s="212">
        <v>10823.603999999999</v>
      </c>
      <c r="O237" s="437">
        <v>12343.135</v>
      </c>
      <c r="P237" s="437">
        <v>12343.135</v>
      </c>
      <c r="Q237" s="138" t="str">
        <f t="shared" si="53"/>
        <v>-</v>
      </c>
      <c r="R237" s="138" t="e">
        <f t="shared" si="54"/>
        <v>#DIV/0!</v>
      </c>
      <c r="S237" s="138" t="e">
        <f t="shared" si="55"/>
        <v>#DIV/0!</v>
      </c>
      <c r="T237" s="138" t="e">
        <f t="shared" si="56"/>
        <v>#DIV/0!</v>
      </c>
      <c r="U237" s="234" t="str">
        <f t="shared" si="45"/>
        <v>-</v>
      </c>
      <c r="V237" s="234" t="str">
        <f t="shared" si="46"/>
        <v>-</v>
      </c>
      <c r="W237" s="261">
        <f t="shared" si="48"/>
        <v>0</v>
      </c>
      <c r="X237" s="156">
        <f t="shared" si="49"/>
        <v>3.4596992335930959E-3</v>
      </c>
      <c r="Y237" s="156">
        <f t="shared" si="50"/>
        <v>3.4365871565365451E-3</v>
      </c>
      <c r="Z237" s="157">
        <f t="shared" si="51"/>
        <v>4.4587011174342583E-3</v>
      </c>
      <c r="AA237" s="157">
        <f t="shared" si="52"/>
        <v>5.2398614947519332E-3</v>
      </c>
      <c r="AB237" s="251">
        <f t="shared" si="47"/>
        <v>5.1114460652593721E-3</v>
      </c>
      <c r="AC237" s="157">
        <f t="shared" si="47"/>
        <v>3.7564612899413565E-3</v>
      </c>
      <c r="AO237" s="457"/>
      <c r="AP237" s="457" t="s">
        <v>257</v>
      </c>
      <c r="AQ237" s="459">
        <v>100</v>
      </c>
      <c r="AR237" s="438">
        <v>12343.135</v>
      </c>
      <c r="AS237" t="str">
        <f t="shared" si="57"/>
        <v>Ботевград</v>
      </c>
    </row>
    <row r="238" spans="1:45" ht="13.5" thickBot="1">
      <c r="A238" s="39" t="s">
        <v>258</v>
      </c>
      <c r="B238" s="435" t="s">
        <v>257</v>
      </c>
      <c r="C238" s="432" t="s">
        <v>615</v>
      </c>
      <c r="D238" s="39" t="s">
        <v>268</v>
      </c>
      <c r="E238" s="47"/>
      <c r="F238" s="47">
        <v>6086</v>
      </c>
      <c r="G238" s="47">
        <v>5633</v>
      </c>
      <c r="H238" s="48">
        <v>4565</v>
      </c>
      <c r="I238" s="48">
        <v>1631</v>
      </c>
      <c r="J238" s="48">
        <v>3065</v>
      </c>
      <c r="K238" s="48">
        <v>1709</v>
      </c>
      <c r="L238" s="48">
        <v>1890</v>
      </c>
      <c r="M238" s="212">
        <v>1972</v>
      </c>
      <c r="N238" s="212">
        <v>2044.38</v>
      </c>
      <c r="O238" s="437">
        <v>2112.94</v>
      </c>
      <c r="P238" s="437">
        <v>2112.94</v>
      </c>
      <c r="Q238" s="136">
        <f t="shared" si="53"/>
        <v>35.728368017524645</v>
      </c>
      <c r="R238" s="136">
        <f t="shared" si="54"/>
        <v>67.14129244249726</v>
      </c>
      <c r="S238" s="136">
        <f t="shared" si="55"/>
        <v>37.437020810514788</v>
      </c>
      <c r="T238" s="136">
        <f t="shared" si="56"/>
        <v>41.401971522453451</v>
      </c>
      <c r="U238" s="234">
        <f t="shared" si="45"/>
        <v>43.198247535596934</v>
      </c>
      <c r="V238" s="234">
        <f t="shared" si="46"/>
        <v>44.783789704271641</v>
      </c>
      <c r="W238" s="258">
        <f t="shared" si="48"/>
        <v>1.6768766968504472E-3</v>
      </c>
      <c r="X238" s="158">
        <f t="shared" si="49"/>
        <v>6.5651767888194753E-4</v>
      </c>
      <c r="Y238" s="158">
        <f t="shared" si="50"/>
        <v>1.3679402123096766E-3</v>
      </c>
      <c r="Z238" s="159">
        <f t="shared" si="51"/>
        <v>5.4509766147043043E-4</v>
      </c>
      <c r="AA238" s="159">
        <f t="shared" si="52"/>
        <v>6.5991458819758477E-4</v>
      </c>
      <c r="AB238" s="251">
        <f t="shared" si="47"/>
        <v>6.5499848207755426E-4</v>
      </c>
      <c r="AC238" s="159">
        <f t="shared" si="47"/>
        <v>7.0952654327803479E-4</v>
      </c>
      <c r="AO238" s="457"/>
      <c r="AP238" s="457" t="s">
        <v>258</v>
      </c>
      <c r="AQ238" s="459">
        <v>100</v>
      </c>
      <c r="AR238" s="437">
        <v>2112.94</v>
      </c>
      <c r="AS238" t="str">
        <f t="shared" si="57"/>
        <v>Годеч</v>
      </c>
    </row>
    <row r="239" spans="1:45" ht="13.5" thickBot="1">
      <c r="A239" s="39" t="s">
        <v>259</v>
      </c>
      <c r="B239" s="435" t="s">
        <v>258</v>
      </c>
      <c r="C239" s="432" t="s">
        <v>616</v>
      </c>
      <c r="D239" s="39" t="s">
        <v>259</v>
      </c>
      <c r="E239" s="47"/>
      <c r="F239" s="47"/>
      <c r="G239" s="47">
        <v>3253</v>
      </c>
      <c r="H239" s="48">
        <v>3616</v>
      </c>
      <c r="I239" s="48">
        <v>3142</v>
      </c>
      <c r="J239" s="48">
        <v>3312</v>
      </c>
      <c r="K239" s="48">
        <v>2564</v>
      </c>
      <c r="L239" s="48">
        <v>2850</v>
      </c>
      <c r="M239" s="212">
        <v>2904</v>
      </c>
      <c r="N239" s="212">
        <v>2737.52</v>
      </c>
      <c r="O239" s="437">
        <v>2589.3580000000002</v>
      </c>
      <c r="P239" s="437">
        <v>2589.3580000000002</v>
      </c>
      <c r="Q239" s="136">
        <f t="shared" si="53"/>
        <v>86.891592920353972</v>
      </c>
      <c r="R239" s="136">
        <f t="shared" si="54"/>
        <v>91.592920353982294</v>
      </c>
      <c r="S239" s="136">
        <f t="shared" si="55"/>
        <v>70.907079646017706</v>
      </c>
      <c r="T239" s="136">
        <f t="shared" si="56"/>
        <v>78.81637168141593</v>
      </c>
      <c r="U239" s="234">
        <f t="shared" si="45"/>
        <v>80.309734513274336</v>
      </c>
      <c r="V239" s="234">
        <f t="shared" si="46"/>
        <v>75.70575221238937</v>
      </c>
      <c r="W239" s="258">
        <f t="shared" si="48"/>
        <v>1.3282773572423257E-3</v>
      </c>
      <c r="X239" s="158">
        <f t="shared" si="49"/>
        <v>1.2647324016229794E-3</v>
      </c>
      <c r="Y239" s="158">
        <f t="shared" si="50"/>
        <v>1.4781787873310438E-3</v>
      </c>
      <c r="Z239" s="159">
        <f t="shared" si="51"/>
        <v>8.1780597074908345E-4</v>
      </c>
      <c r="AA239" s="159">
        <f t="shared" si="52"/>
        <v>9.9510929966302453E-4</v>
      </c>
      <c r="AB239" s="251">
        <f t="shared" si="47"/>
        <v>9.6456165920548551E-4</v>
      </c>
      <c r="AC239" s="159">
        <f t="shared" si="47"/>
        <v>9.5008907480726964E-4</v>
      </c>
      <c r="AO239" s="457"/>
      <c r="AP239" s="457" t="s">
        <v>259</v>
      </c>
      <c r="AQ239" s="459">
        <v>100</v>
      </c>
      <c r="AR239" s="437">
        <v>2589.3580000000002</v>
      </c>
      <c r="AS239" t="str">
        <f t="shared" si="57"/>
        <v>Горна Малина</v>
      </c>
    </row>
    <row r="240" spans="1:45" ht="13.5" thickBot="1">
      <c r="A240" s="39" t="s">
        <v>260</v>
      </c>
      <c r="B240" s="435" t="s">
        <v>259</v>
      </c>
      <c r="C240" s="432" t="s">
        <v>617</v>
      </c>
      <c r="D240" s="39" t="s">
        <v>267</v>
      </c>
      <c r="E240" s="47"/>
      <c r="F240" s="47">
        <v>1100</v>
      </c>
      <c r="G240" s="47">
        <v>1100</v>
      </c>
      <c r="H240" s="48">
        <v>836</v>
      </c>
      <c r="I240" s="48">
        <v>938</v>
      </c>
      <c r="J240" s="48">
        <v>980</v>
      </c>
      <c r="K240" s="48">
        <v>913</v>
      </c>
      <c r="L240" s="48">
        <v>993</v>
      </c>
      <c r="M240" s="212">
        <v>1057</v>
      </c>
      <c r="N240" s="212">
        <v>1078.0039999999999</v>
      </c>
      <c r="O240" s="437">
        <v>1077.0170000000001</v>
      </c>
      <c r="P240" s="437">
        <v>1077.0170000000001</v>
      </c>
      <c r="Q240" s="136">
        <f t="shared" si="53"/>
        <v>112.20095693779903</v>
      </c>
      <c r="R240" s="136">
        <f t="shared" si="54"/>
        <v>117.22488038277513</v>
      </c>
      <c r="S240" s="136">
        <f t="shared" si="55"/>
        <v>109.21052631578947</v>
      </c>
      <c r="T240" s="136">
        <f t="shared" si="56"/>
        <v>118.77990430622009</v>
      </c>
      <c r="U240" s="234">
        <f t="shared" si="45"/>
        <v>126.43540669856459</v>
      </c>
      <c r="V240" s="234">
        <f t="shared" si="46"/>
        <v>128.94784688995213</v>
      </c>
      <c r="W240" s="258">
        <f t="shared" si="48"/>
        <v>3.0709067219429875E-4</v>
      </c>
      <c r="X240" s="158">
        <f t="shared" si="49"/>
        <v>3.7756810716815868E-4</v>
      </c>
      <c r="Y240" s="158">
        <f t="shared" si="50"/>
        <v>4.3738381992283298E-4</v>
      </c>
      <c r="Z240" s="159">
        <f t="shared" si="51"/>
        <v>2.9120782031743885E-4</v>
      </c>
      <c r="AA240" s="159">
        <f t="shared" si="52"/>
        <v>3.4671702967206436E-4</v>
      </c>
      <c r="AB240" s="251">
        <f t="shared" si="47"/>
        <v>3.5108184358822249E-4</v>
      </c>
      <c r="AC240" s="159">
        <f t="shared" si="47"/>
        <v>3.7413418824283867E-4</v>
      </c>
      <c r="AO240" s="457"/>
      <c r="AP240" s="457" t="s">
        <v>260</v>
      </c>
      <c r="AQ240" s="459">
        <v>100</v>
      </c>
      <c r="AR240" s="437">
        <v>1077.0170000000001</v>
      </c>
      <c r="AS240" t="str">
        <f t="shared" si="57"/>
        <v>Долна баня</v>
      </c>
    </row>
    <row r="241" spans="1:45" ht="13.5" thickBot="1">
      <c r="A241" s="39" t="s">
        <v>261</v>
      </c>
      <c r="B241" s="435" t="s">
        <v>260</v>
      </c>
      <c r="C241" s="432" t="s">
        <v>618</v>
      </c>
      <c r="D241" s="39" t="s">
        <v>268</v>
      </c>
      <c r="E241" s="47"/>
      <c r="F241" s="47">
        <v>5000</v>
      </c>
      <c r="G241" s="47">
        <v>3000</v>
      </c>
      <c r="H241" s="48">
        <v>2000</v>
      </c>
      <c r="I241" s="48">
        <v>500</v>
      </c>
      <c r="J241" s="48">
        <v>3063</v>
      </c>
      <c r="K241" s="48">
        <v>187</v>
      </c>
      <c r="L241" s="48">
        <v>191</v>
      </c>
      <c r="M241" s="212">
        <v>678</v>
      </c>
      <c r="N241" s="212">
        <v>2008.6469999999999</v>
      </c>
      <c r="O241" s="437">
        <v>2095.6749999999997</v>
      </c>
      <c r="P241" s="437">
        <v>2095.6749999999997</v>
      </c>
      <c r="Q241" s="136">
        <f t="shared" si="53"/>
        <v>25</v>
      </c>
      <c r="R241" s="136">
        <f t="shared" si="54"/>
        <v>153.15</v>
      </c>
      <c r="S241" s="136">
        <f t="shared" si="55"/>
        <v>9.35</v>
      </c>
      <c r="T241" s="136">
        <f t="shared" si="56"/>
        <v>9.5500000000000007</v>
      </c>
      <c r="U241" s="234">
        <f t="shared" si="45"/>
        <v>33.900000000000006</v>
      </c>
      <c r="V241" s="234">
        <f t="shared" si="46"/>
        <v>100.43234999999999</v>
      </c>
      <c r="W241" s="258">
        <f t="shared" si="48"/>
        <v>7.3466667989066691E-4</v>
      </c>
      <c r="X241" s="158">
        <f t="shared" si="49"/>
        <v>2.0126231725381592E-4</v>
      </c>
      <c r="Y241" s="158">
        <f t="shared" si="50"/>
        <v>1.3670475922690178E-3</v>
      </c>
      <c r="Z241" s="159">
        <f t="shared" si="51"/>
        <v>5.9644975245740488E-5</v>
      </c>
      <c r="AA241" s="159">
        <f t="shared" si="52"/>
        <v>6.6689781135311475E-5</v>
      </c>
      <c r="AB241" s="251">
        <f t="shared" si="47"/>
        <v>2.2519724688061955E-4</v>
      </c>
      <c r="AC241" s="159">
        <f t="shared" si="47"/>
        <v>6.971249780255113E-4</v>
      </c>
      <c r="AO241" s="457"/>
      <c r="AP241" s="457" t="s">
        <v>261</v>
      </c>
      <c r="AQ241" s="459">
        <v>99.47</v>
      </c>
      <c r="AR241" s="437">
        <v>2095.6749999999997</v>
      </c>
      <c r="AS241" t="str">
        <f t="shared" si="57"/>
        <v>Драгоман</v>
      </c>
    </row>
    <row r="242" spans="1:45" ht="13.5" thickBot="1">
      <c r="A242" s="39" t="s">
        <v>262</v>
      </c>
      <c r="B242" s="435" t="s">
        <v>261</v>
      </c>
      <c r="C242" s="432" t="s">
        <v>619</v>
      </c>
      <c r="D242" s="39" t="s">
        <v>259</v>
      </c>
      <c r="E242" s="47"/>
      <c r="F242" s="47">
        <v>9233</v>
      </c>
      <c r="G242" s="47">
        <v>11510</v>
      </c>
      <c r="H242" s="48">
        <v>12829</v>
      </c>
      <c r="I242" s="48">
        <v>11382</v>
      </c>
      <c r="J242" s="48">
        <v>12094</v>
      </c>
      <c r="K242" s="48">
        <v>12757</v>
      </c>
      <c r="L242" s="48">
        <v>21850</v>
      </c>
      <c r="M242" s="212">
        <v>25167</v>
      </c>
      <c r="N242" s="212">
        <v>23251.975999999999</v>
      </c>
      <c r="O242" s="437">
        <v>29492.937000000002</v>
      </c>
      <c r="P242" s="437">
        <v>29492.937000000002</v>
      </c>
      <c r="Q242" s="136">
        <f t="shared" si="53"/>
        <v>88.720866786187543</v>
      </c>
      <c r="R242" s="136">
        <f t="shared" si="54"/>
        <v>94.270792735209298</v>
      </c>
      <c r="S242" s="136">
        <f t="shared" si="55"/>
        <v>99.438771533245003</v>
      </c>
      <c r="T242" s="136">
        <f t="shared" si="56"/>
        <v>170.31724998051288</v>
      </c>
      <c r="U242" s="234">
        <f t="shared" si="45"/>
        <v>196.17273365032349</v>
      </c>
      <c r="V242" s="234">
        <f t="shared" si="46"/>
        <v>181.24542832644786</v>
      </c>
      <c r="W242" s="258">
        <f t="shared" si="48"/>
        <v>4.7125194181586831E-3</v>
      </c>
      <c r="X242" s="158">
        <f t="shared" si="49"/>
        <v>4.5815353899658663E-3</v>
      </c>
      <c r="Y242" s="158">
        <f t="shared" si="50"/>
        <v>5.3976733858640226E-3</v>
      </c>
      <c r="Z242" s="159">
        <f t="shared" si="51"/>
        <v>4.0689355572722536E-3</v>
      </c>
      <c r="AA242" s="159">
        <f t="shared" si="52"/>
        <v>7.6291712974165217E-3</v>
      </c>
      <c r="AB242" s="251">
        <f t="shared" si="47"/>
        <v>8.3592022304491923E-3</v>
      </c>
      <c r="AC242" s="159">
        <f t="shared" si="47"/>
        <v>8.069876517899718E-3</v>
      </c>
      <c r="AO242" s="457"/>
      <c r="AP242" s="457" t="s">
        <v>262</v>
      </c>
      <c r="AQ242" s="459">
        <v>100</v>
      </c>
      <c r="AR242" s="437">
        <v>29492.937000000002</v>
      </c>
      <c r="AS242" t="str">
        <f t="shared" si="57"/>
        <v>Елин Пелин</v>
      </c>
    </row>
    <row r="243" spans="1:45" ht="13.5" thickBot="1">
      <c r="A243" s="39" t="s">
        <v>263</v>
      </c>
      <c r="B243" s="435" t="s">
        <v>262</v>
      </c>
      <c r="C243" s="432" t="s">
        <v>620</v>
      </c>
      <c r="D243" s="386" t="s">
        <v>257</v>
      </c>
      <c r="E243" s="47"/>
      <c r="F243" s="47">
        <v>4693</v>
      </c>
      <c r="G243" s="47">
        <v>4520</v>
      </c>
      <c r="H243" s="48">
        <v>5080</v>
      </c>
      <c r="I243" s="48">
        <v>4505</v>
      </c>
      <c r="J243" s="48">
        <v>3325</v>
      </c>
      <c r="K243" s="48">
        <v>3176</v>
      </c>
      <c r="L243" s="48">
        <v>3317</v>
      </c>
      <c r="M243" s="212">
        <v>3365</v>
      </c>
      <c r="N243" s="212">
        <v>3321.328</v>
      </c>
      <c r="O243" s="438">
        <v>3509.2309999999998</v>
      </c>
      <c r="P243" s="438">
        <v>3509.2309999999998</v>
      </c>
      <c r="Q243" s="136">
        <f t="shared" si="53"/>
        <v>88.681102362204726</v>
      </c>
      <c r="R243" s="136">
        <f t="shared" si="54"/>
        <v>65.452755905511808</v>
      </c>
      <c r="S243" s="136">
        <f t="shared" si="55"/>
        <v>62.519685039370074</v>
      </c>
      <c r="T243" s="136">
        <f t="shared" si="56"/>
        <v>65.295275590551185</v>
      </c>
      <c r="U243" s="234">
        <f t="shared" si="45"/>
        <v>66.240157480314963</v>
      </c>
      <c r="V243" s="234">
        <f t="shared" si="46"/>
        <v>65.380472440944885</v>
      </c>
      <c r="W243" s="258">
        <f t="shared" si="48"/>
        <v>1.8660533669222939E-3</v>
      </c>
      <c r="X243" s="158">
        <f t="shared" si="49"/>
        <v>1.8133734784568816E-3</v>
      </c>
      <c r="Y243" s="158">
        <f t="shared" si="50"/>
        <v>1.4839808175953263E-3</v>
      </c>
      <c r="Z243" s="159">
        <f t="shared" si="51"/>
        <v>1.0130077079169614E-3</v>
      </c>
      <c r="AA243" s="159">
        <f t="shared" si="52"/>
        <v>1.1581675603446499E-3</v>
      </c>
      <c r="AB243" s="251">
        <f t="shared" si="47"/>
        <v>1.1176825011110394E-3</v>
      </c>
      <c r="AC243" s="159">
        <f t="shared" si="47"/>
        <v>1.1527066274041758E-3</v>
      </c>
      <c r="AO243" s="457"/>
      <c r="AP243" s="457" t="s">
        <v>263</v>
      </c>
      <c r="AQ243" s="459">
        <v>100</v>
      </c>
      <c r="AR243" s="437">
        <v>3509.2309999999998</v>
      </c>
      <c r="AS243" t="str">
        <f t="shared" si="57"/>
        <v>Етрополе</v>
      </c>
    </row>
    <row r="244" spans="1:45" ht="13.5" thickBot="1">
      <c r="A244" s="39" t="s">
        <v>264</v>
      </c>
      <c r="B244" s="435" t="s">
        <v>263</v>
      </c>
      <c r="C244" s="432" t="s">
        <v>621</v>
      </c>
      <c r="D244" s="39" t="s">
        <v>264</v>
      </c>
      <c r="E244" s="47"/>
      <c r="F244" s="47">
        <v>3901</v>
      </c>
      <c r="G244" s="47">
        <v>3792</v>
      </c>
      <c r="H244" s="48">
        <v>3142</v>
      </c>
      <c r="I244" s="48">
        <v>3876</v>
      </c>
      <c r="J244" s="48">
        <v>3264</v>
      </c>
      <c r="K244" s="48">
        <v>6619</v>
      </c>
      <c r="L244" s="48">
        <v>6458</v>
      </c>
      <c r="M244" s="212">
        <v>6005</v>
      </c>
      <c r="N244" s="212">
        <v>1432.0930000000001</v>
      </c>
      <c r="O244" s="437">
        <v>1251.18</v>
      </c>
      <c r="P244" s="437">
        <v>1251.18</v>
      </c>
      <c r="Q244" s="136">
        <f t="shared" si="53"/>
        <v>123.3609166136219</v>
      </c>
      <c r="R244" s="136">
        <f t="shared" si="54"/>
        <v>103.88287714831317</v>
      </c>
      <c r="S244" s="136">
        <f t="shared" si="55"/>
        <v>210.6619987269255</v>
      </c>
      <c r="T244" s="136">
        <f t="shared" si="56"/>
        <v>205.53787396562697</v>
      </c>
      <c r="U244" s="234">
        <f t="shared" si="45"/>
        <v>191.12030553787395</v>
      </c>
      <c r="V244" s="234">
        <f t="shared" si="46"/>
        <v>45.579026098026738</v>
      </c>
      <c r="W244" s="258">
        <f t="shared" si="48"/>
        <v>1.1541613541082376E-3</v>
      </c>
      <c r="X244" s="158">
        <f t="shared" si="49"/>
        <v>1.5601854833515812E-3</v>
      </c>
      <c r="Y244" s="158">
        <f t="shared" si="50"/>
        <v>1.4567559063552314E-3</v>
      </c>
      <c r="Z244" s="159">
        <f t="shared" si="51"/>
        <v>2.1111769580297126E-3</v>
      </c>
      <c r="AA244" s="159">
        <f t="shared" si="52"/>
        <v>2.2548827569206361E-3</v>
      </c>
      <c r="AB244" s="251">
        <f t="shared" si="47"/>
        <v>1.9945567367523902E-3</v>
      </c>
      <c r="AC244" s="159">
        <f t="shared" si="47"/>
        <v>4.9702501293432278E-4</v>
      </c>
      <c r="AO244" s="457"/>
      <c r="AP244" s="457" t="s">
        <v>264</v>
      </c>
      <c r="AQ244" s="459">
        <v>100</v>
      </c>
      <c r="AR244" s="437">
        <v>1251.18</v>
      </c>
      <c r="AS244" t="str">
        <f t="shared" si="57"/>
        <v>Златица</v>
      </c>
    </row>
    <row r="245" spans="1:45" ht="13.5" thickBot="1">
      <c r="A245" s="39" t="s">
        <v>265</v>
      </c>
      <c r="B245" s="435" t="s">
        <v>264</v>
      </c>
      <c r="C245" s="432" t="s">
        <v>622</v>
      </c>
      <c r="D245" s="39" t="s">
        <v>267</v>
      </c>
      <c r="E245" s="47"/>
      <c r="F245" s="47">
        <v>6900</v>
      </c>
      <c r="G245" s="47">
        <v>10000</v>
      </c>
      <c r="H245" s="48">
        <v>10000</v>
      </c>
      <c r="I245" s="48">
        <v>9047</v>
      </c>
      <c r="J245" s="48">
        <v>9000</v>
      </c>
      <c r="K245" s="48">
        <v>6637</v>
      </c>
      <c r="L245" s="48">
        <v>7535</v>
      </c>
      <c r="M245" s="212">
        <v>7669</v>
      </c>
      <c r="N245" s="212">
        <v>7852.201</v>
      </c>
      <c r="O245" s="437">
        <v>6612.4560000000001</v>
      </c>
      <c r="P245" s="437">
        <v>6612.4560000000001</v>
      </c>
      <c r="Q245" s="136">
        <f t="shared" si="53"/>
        <v>90.47</v>
      </c>
      <c r="R245" s="136">
        <f t="shared" si="54"/>
        <v>90</v>
      </c>
      <c r="S245" s="136">
        <f t="shared" si="55"/>
        <v>66.36999999999999</v>
      </c>
      <c r="T245" s="136">
        <f t="shared" si="56"/>
        <v>75.349999999999994</v>
      </c>
      <c r="U245" s="234">
        <f t="shared" si="45"/>
        <v>76.69</v>
      </c>
      <c r="V245" s="234">
        <f t="shared" si="46"/>
        <v>78.522009999999995</v>
      </c>
      <c r="W245" s="258">
        <f t="shared" si="48"/>
        <v>3.6733333994533345E-3</v>
      </c>
      <c r="X245" s="158">
        <f t="shared" si="49"/>
        <v>3.6416403683905453E-3</v>
      </c>
      <c r="Y245" s="158">
        <f t="shared" si="50"/>
        <v>4.0167901829647927E-3</v>
      </c>
      <c r="Z245" s="159">
        <f t="shared" si="51"/>
        <v>2.1169181855934739E-3</v>
      </c>
      <c r="AA245" s="159">
        <f t="shared" si="52"/>
        <v>2.6309293238459264E-3</v>
      </c>
      <c r="AB245" s="251">
        <f t="shared" si="47"/>
        <v>2.5472532246717866E-3</v>
      </c>
      <c r="AC245" s="159">
        <f t="shared" si="47"/>
        <v>2.7252003211997418E-3</v>
      </c>
      <c r="AO245" s="457"/>
      <c r="AP245" s="457" t="s">
        <v>265</v>
      </c>
      <c r="AQ245" s="459">
        <v>97.9</v>
      </c>
      <c r="AR245" s="437">
        <v>6612.4560000000001</v>
      </c>
      <c r="AS245" t="str">
        <f t="shared" si="57"/>
        <v>Ихтиман</v>
      </c>
    </row>
    <row r="246" spans="1:45" ht="13.5" thickBot="1">
      <c r="A246" s="39" t="s">
        <v>266</v>
      </c>
      <c r="B246" s="435" t="s">
        <v>265</v>
      </c>
      <c r="C246" s="432" t="s">
        <v>623</v>
      </c>
      <c r="D246" s="39" t="s">
        <v>264</v>
      </c>
      <c r="E246" s="47"/>
      <c r="F246" s="47">
        <v>1425</v>
      </c>
      <c r="G246" s="47">
        <v>1400</v>
      </c>
      <c r="H246" s="48">
        <v>950</v>
      </c>
      <c r="I246" s="48">
        <v>650</v>
      </c>
      <c r="J246" s="48">
        <v>650</v>
      </c>
      <c r="K246" s="48">
        <v>663</v>
      </c>
      <c r="L246" s="48">
        <v>633</v>
      </c>
      <c r="M246" s="212">
        <v>702</v>
      </c>
      <c r="N246" s="212">
        <v>644.66200000000003</v>
      </c>
      <c r="O246" s="437">
        <v>759.9</v>
      </c>
      <c r="P246" s="437">
        <v>759.9</v>
      </c>
      <c r="Q246" s="136">
        <f t="shared" si="53"/>
        <v>68.421052631578945</v>
      </c>
      <c r="R246" s="136">
        <f t="shared" si="54"/>
        <v>68.421052631578945</v>
      </c>
      <c r="S246" s="136">
        <f t="shared" si="55"/>
        <v>69.78947368421052</v>
      </c>
      <c r="T246" s="136">
        <f t="shared" si="56"/>
        <v>66.631578947368425</v>
      </c>
      <c r="U246" s="234">
        <f t="shared" si="45"/>
        <v>73.894736842105274</v>
      </c>
      <c r="V246" s="234">
        <f t="shared" si="46"/>
        <v>67.859157894736839</v>
      </c>
      <c r="W246" s="258">
        <f t="shared" si="48"/>
        <v>3.4896667294806677E-4</v>
      </c>
      <c r="X246" s="158">
        <f t="shared" si="49"/>
        <v>2.6164101242996072E-4</v>
      </c>
      <c r="Y246" s="158">
        <f t="shared" si="50"/>
        <v>2.9010151321412394E-4</v>
      </c>
      <c r="Z246" s="159">
        <f t="shared" si="51"/>
        <v>2.1146854859853447E-4</v>
      </c>
      <c r="AA246" s="159">
        <f t="shared" si="52"/>
        <v>2.210190128725244E-4</v>
      </c>
      <c r="AB246" s="251">
        <f t="shared" si="47"/>
        <v>2.3316883084099546E-4</v>
      </c>
      <c r="AC246" s="159">
        <f t="shared" si="47"/>
        <v>2.2373766151239226E-4</v>
      </c>
      <c r="AO246" s="457"/>
      <c r="AP246" s="457" t="s">
        <v>266</v>
      </c>
      <c r="AQ246" s="459">
        <v>100</v>
      </c>
      <c r="AR246" s="438">
        <v>759.9</v>
      </c>
      <c r="AS246" t="str">
        <f t="shared" si="57"/>
        <v>Копривщица</v>
      </c>
    </row>
    <row r="247" spans="1:45" ht="13.5" thickBot="1">
      <c r="A247" s="39" t="s">
        <v>267</v>
      </c>
      <c r="B247" s="435" t="s">
        <v>266</v>
      </c>
      <c r="C247" s="432" t="s">
        <v>624</v>
      </c>
      <c r="D247" s="39" t="s">
        <v>267</v>
      </c>
      <c r="E247" s="47"/>
      <c r="F247" s="47">
        <v>9860</v>
      </c>
      <c r="G247" s="47">
        <v>10877</v>
      </c>
      <c r="H247" s="48">
        <v>10877</v>
      </c>
      <c r="I247" s="48">
        <v>10900</v>
      </c>
      <c r="J247" s="48">
        <v>10950</v>
      </c>
      <c r="K247" s="48">
        <v>10164</v>
      </c>
      <c r="L247" s="48">
        <v>13449</v>
      </c>
      <c r="M247" s="212">
        <v>8530</v>
      </c>
      <c r="N247" s="212">
        <v>8458.8420000000006</v>
      </c>
      <c r="O247" s="438">
        <v>5207.8320000000003</v>
      </c>
      <c r="P247" s="438">
        <v>5207.8320000000003</v>
      </c>
      <c r="Q247" s="136">
        <f t="shared" si="53"/>
        <v>100.21145536453066</v>
      </c>
      <c r="R247" s="136">
        <f t="shared" si="54"/>
        <v>100.67114093959732</v>
      </c>
      <c r="S247" s="136">
        <f t="shared" si="55"/>
        <v>93.444883699549507</v>
      </c>
      <c r="T247" s="136">
        <f t="shared" si="56"/>
        <v>123.6462259814287</v>
      </c>
      <c r="U247" s="234">
        <f t="shared" si="45"/>
        <v>78.422359106371246</v>
      </c>
      <c r="V247" s="234">
        <f t="shared" si="46"/>
        <v>77.768152983359386</v>
      </c>
      <c r="W247" s="258">
        <f t="shared" si="48"/>
        <v>3.9954847385853922E-3</v>
      </c>
      <c r="X247" s="158">
        <f t="shared" si="49"/>
        <v>4.3875185161331874E-3</v>
      </c>
      <c r="Y247" s="158">
        <f t="shared" si="50"/>
        <v>4.8870947226071649E-3</v>
      </c>
      <c r="Z247" s="159">
        <f t="shared" si="51"/>
        <v>3.2418798310037771E-3</v>
      </c>
      <c r="AA247" s="159">
        <f t="shared" si="52"/>
        <v>4.6958684109361468E-3</v>
      </c>
      <c r="AB247" s="251">
        <f t="shared" si="47"/>
        <v>2.8332337992502724E-3</v>
      </c>
      <c r="AC247" s="159">
        <f t="shared" si="47"/>
        <v>2.9357423396800296E-3</v>
      </c>
      <c r="AO247" s="457"/>
      <c r="AP247" s="457" t="s">
        <v>267</v>
      </c>
      <c r="AQ247" s="459">
        <v>99.95</v>
      </c>
      <c r="AR247" s="437">
        <v>5207.8320000000003</v>
      </c>
      <c r="AS247" t="str">
        <f t="shared" si="57"/>
        <v>Костенец</v>
      </c>
    </row>
    <row r="248" spans="1:45" ht="13.5" thickBot="1">
      <c r="A248" s="39" t="s">
        <v>268</v>
      </c>
      <c r="B248" s="435" t="s">
        <v>267</v>
      </c>
      <c r="C248" s="432" t="s">
        <v>625</v>
      </c>
      <c r="D248" s="39" t="s">
        <v>268</v>
      </c>
      <c r="E248" s="47"/>
      <c r="F248" s="47">
        <v>17520</v>
      </c>
      <c r="G248" s="47">
        <v>19824</v>
      </c>
      <c r="H248" s="48">
        <v>14300</v>
      </c>
      <c r="I248" s="48">
        <v>14000</v>
      </c>
      <c r="J248" s="48">
        <v>10274</v>
      </c>
      <c r="K248" s="48">
        <v>25729</v>
      </c>
      <c r="L248" s="48">
        <v>13313</v>
      </c>
      <c r="M248" s="212">
        <v>14809</v>
      </c>
      <c r="N248" s="212">
        <v>13619.429</v>
      </c>
      <c r="O248" s="437">
        <v>14500.419999999998</v>
      </c>
      <c r="P248" s="437">
        <v>14500.419999999998</v>
      </c>
      <c r="Q248" s="136">
        <f t="shared" si="53"/>
        <v>97.902097902097907</v>
      </c>
      <c r="R248" s="136">
        <f t="shared" si="54"/>
        <v>71.846153846153854</v>
      </c>
      <c r="S248" s="136">
        <f t="shared" si="55"/>
        <v>179.92307692307691</v>
      </c>
      <c r="T248" s="136">
        <f t="shared" si="56"/>
        <v>93.097902097902093</v>
      </c>
      <c r="U248" s="234">
        <f t="shared" si="45"/>
        <v>103.55944055944055</v>
      </c>
      <c r="V248" s="234">
        <f t="shared" si="46"/>
        <v>95.240762237762226</v>
      </c>
      <c r="W248" s="258">
        <f t="shared" si="48"/>
        <v>5.2528667612182682E-3</v>
      </c>
      <c r="X248" s="158">
        <f t="shared" si="49"/>
        <v>5.6353448831068459E-3</v>
      </c>
      <c r="Y248" s="158">
        <f t="shared" si="50"/>
        <v>4.5853891488644759E-3</v>
      </c>
      <c r="Z248" s="159">
        <f t="shared" si="51"/>
        <v>8.2064468882227654E-3</v>
      </c>
      <c r="AA248" s="159">
        <f t="shared" si="52"/>
        <v>4.6483824934785423E-3</v>
      </c>
      <c r="AB248" s="251">
        <f t="shared" si="47"/>
        <v>4.918799452883621E-3</v>
      </c>
      <c r="AC248" s="159">
        <f t="shared" si="47"/>
        <v>4.7267858127112488E-3</v>
      </c>
      <c r="AO248" s="457"/>
      <c r="AP248" s="457" t="s">
        <v>268</v>
      </c>
      <c r="AQ248" s="459">
        <v>100</v>
      </c>
      <c r="AR248" s="437">
        <v>14500.419999999998</v>
      </c>
      <c r="AS248" t="str">
        <f t="shared" si="57"/>
        <v>Костинброд</v>
      </c>
    </row>
    <row r="249" spans="1:45" ht="13.5" thickBot="1">
      <c r="A249" s="39" t="s">
        <v>269</v>
      </c>
      <c r="B249" s="435" t="s">
        <v>268</v>
      </c>
      <c r="C249" s="432" t="s">
        <v>626</v>
      </c>
      <c r="D249" s="39" t="s">
        <v>264</v>
      </c>
      <c r="E249" s="47"/>
      <c r="F249" s="47"/>
      <c r="G249" s="47">
        <v>980</v>
      </c>
      <c r="H249" s="48">
        <v>894</v>
      </c>
      <c r="I249" s="48">
        <v>529</v>
      </c>
      <c r="J249" s="48">
        <v>554</v>
      </c>
      <c r="K249" s="48">
        <v>772</v>
      </c>
      <c r="L249" s="48">
        <v>909</v>
      </c>
      <c r="M249" s="212">
        <v>320</v>
      </c>
      <c r="N249" s="212">
        <v>514.69100000000003</v>
      </c>
      <c r="O249" s="437">
        <v>281.928</v>
      </c>
      <c r="P249" s="437">
        <v>281.928</v>
      </c>
      <c r="Q249" s="136">
        <f t="shared" si="53"/>
        <v>59.172259507829985</v>
      </c>
      <c r="R249" s="136">
        <f t="shared" si="54"/>
        <v>61.96868008948546</v>
      </c>
      <c r="S249" s="136">
        <f t="shared" si="55"/>
        <v>86.353467561521256</v>
      </c>
      <c r="T249" s="136">
        <f t="shared" si="56"/>
        <v>101.6778523489933</v>
      </c>
      <c r="U249" s="234">
        <f t="shared" si="45"/>
        <v>35.794183445190157</v>
      </c>
      <c r="V249" s="234">
        <f t="shared" si="46"/>
        <v>57.571700223713648</v>
      </c>
      <c r="W249" s="258">
        <f t="shared" si="48"/>
        <v>3.2839600591112809E-4</v>
      </c>
      <c r="X249" s="158">
        <f t="shared" si="49"/>
        <v>2.1293553165453727E-4</v>
      </c>
      <c r="Y249" s="158">
        <f t="shared" si="50"/>
        <v>2.4725575126249947E-4</v>
      </c>
      <c r="Z249" s="159">
        <f t="shared" si="51"/>
        <v>2.4623487106797677E-4</v>
      </c>
      <c r="AA249" s="159">
        <f t="shared" si="52"/>
        <v>3.1738749241883837E-4</v>
      </c>
      <c r="AB249" s="251">
        <f t="shared" si="47"/>
        <v>1.0628778613834551E-4</v>
      </c>
      <c r="AC249" s="159">
        <f t="shared" si="47"/>
        <v>1.7862967065140287E-4</v>
      </c>
      <c r="AO249" s="457"/>
      <c r="AP249" s="457" t="s">
        <v>269</v>
      </c>
      <c r="AQ249" s="459">
        <v>99.27</v>
      </c>
      <c r="AR249" s="437">
        <v>281.928</v>
      </c>
      <c r="AS249" t="str">
        <f t="shared" si="57"/>
        <v>Мирково</v>
      </c>
    </row>
    <row r="250" spans="1:45" ht="13.5" thickBot="1">
      <c r="A250" s="66" t="s">
        <v>270</v>
      </c>
      <c r="B250" s="435" t="s">
        <v>269</v>
      </c>
      <c r="C250" s="432" t="s">
        <v>627</v>
      </c>
      <c r="D250" s="39" t="s">
        <v>264</v>
      </c>
      <c r="E250" s="42">
        <v>4059</v>
      </c>
      <c r="F250" s="42">
        <v>5755</v>
      </c>
      <c r="G250" s="42">
        <v>3686</v>
      </c>
      <c r="H250" s="45">
        <v>5502</v>
      </c>
      <c r="I250" s="45">
        <v>6547</v>
      </c>
      <c r="J250" s="45">
        <v>5851</v>
      </c>
      <c r="K250" s="45">
        <v>5199</v>
      </c>
      <c r="L250" s="45">
        <v>6416</v>
      </c>
      <c r="M250" s="212">
        <v>3690</v>
      </c>
      <c r="N250" s="212">
        <v>1676.9380000000001</v>
      </c>
      <c r="O250" s="437">
        <v>2360.7250000000004</v>
      </c>
      <c r="P250" s="437">
        <v>2360.7250000000004</v>
      </c>
      <c r="Q250" s="138">
        <v>3690</v>
      </c>
      <c r="R250" s="138">
        <f t="shared" si="54"/>
        <v>106.34314794620138</v>
      </c>
      <c r="S250" s="138">
        <f t="shared" si="55"/>
        <v>94.492911668484197</v>
      </c>
      <c r="T250" s="138">
        <f t="shared" si="56"/>
        <v>116.61214103962196</v>
      </c>
      <c r="U250" s="234">
        <f t="shared" si="45"/>
        <v>67.066521264994549</v>
      </c>
      <c r="V250" s="234">
        <f t="shared" si="46"/>
        <v>30.478698655034535</v>
      </c>
      <c r="W250" s="261">
        <f t="shared" si="48"/>
        <v>2.0210680363792247E-3</v>
      </c>
      <c r="X250" s="156">
        <f t="shared" si="49"/>
        <v>2.6353287821214658E-3</v>
      </c>
      <c r="Y250" s="156">
        <f t="shared" si="50"/>
        <v>2.6113599289474447E-3</v>
      </c>
      <c r="Z250" s="157">
        <f t="shared" si="51"/>
        <v>1.6582578946663358E-3</v>
      </c>
      <c r="AA250" s="157">
        <f t="shared" si="52"/>
        <v>2.2402179882940231E-3</v>
      </c>
      <c r="AB250" s="251">
        <f t="shared" si="47"/>
        <v>1.2256310339077967E-3</v>
      </c>
      <c r="AC250" s="157">
        <f t="shared" si="47"/>
        <v>5.8200140014653891E-4</v>
      </c>
      <c r="AO250" s="457"/>
      <c r="AP250" s="457" t="s">
        <v>270</v>
      </c>
      <c r="AQ250" s="459">
        <v>100</v>
      </c>
      <c r="AR250" s="437">
        <v>2360.7250000000004</v>
      </c>
      <c r="AS250" t="str">
        <f t="shared" si="57"/>
        <v>Пирдоп</v>
      </c>
    </row>
    <row r="251" spans="1:45" ht="13.5" thickBot="1">
      <c r="A251" s="66" t="s">
        <v>271</v>
      </c>
      <c r="B251" s="435" t="s">
        <v>270</v>
      </c>
      <c r="C251" s="432" t="s">
        <v>628</v>
      </c>
      <c r="D251" s="386" t="s">
        <v>257</v>
      </c>
      <c r="E251" s="42"/>
      <c r="F251" s="42"/>
      <c r="G251" s="42"/>
      <c r="H251" s="45">
        <v>2105</v>
      </c>
      <c r="I251" s="45">
        <v>2346</v>
      </c>
      <c r="J251" s="45">
        <v>2260</v>
      </c>
      <c r="K251" s="45">
        <v>1819</v>
      </c>
      <c r="L251" s="45">
        <v>2075</v>
      </c>
      <c r="M251" s="212">
        <v>2291</v>
      </c>
      <c r="N251" s="212">
        <v>2324.77</v>
      </c>
      <c r="O251" s="437">
        <v>2431.5149999999999</v>
      </c>
      <c r="P251" s="437">
        <v>2431.5149999999999</v>
      </c>
      <c r="Q251" s="138">
        <f t="shared" si="53"/>
        <v>111.44893111638953</v>
      </c>
      <c r="R251" s="138">
        <f t="shared" si="54"/>
        <v>107.36342042755345</v>
      </c>
      <c r="S251" s="138">
        <f t="shared" si="55"/>
        <v>86.413301662707838</v>
      </c>
      <c r="T251" s="138">
        <f t="shared" si="56"/>
        <v>98.574821852731588</v>
      </c>
      <c r="U251" s="234">
        <f t="shared" si="45"/>
        <v>108.83610451306413</v>
      </c>
      <c r="V251" s="234">
        <f t="shared" si="46"/>
        <v>110.44038004750594</v>
      </c>
      <c r="W251" s="261">
        <f t="shared" si="48"/>
        <v>7.7323668058492691E-4</v>
      </c>
      <c r="X251" s="156">
        <f t="shared" si="49"/>
        <v>9.4432279255490434E-4</v>
      </c>
      <c r="Y251" s="156">
        <f t="shared" si="50"/>
        <v>1.0086606459444923E-3</v>
      </c>
      <c r="Z251" s="157">
        <f t="shared" si="51"/>
        <v>5.8018294102674833E-4</v>
      </c>
      <c r="AA251" s="157">
        <f t="shared" si="52"/>
        <v>7.245094023862372E-4</v>
      </c>
      <c r="AB251" s="251">
        <f t="shared" si="47"/>
        <v>7.6095411888421735E-4</v>
      </c>
      <c r="AC251" s="157">
        <f t="shared" si="47"/>
        <v>8.0683924809305365E-4</v>
      </c>
      <c r="AO251" s="457"/>
      <c r="AP251" s="457" t="s">
        <v>271</v>
      </c>
      <c r="AQ251" s="459">
        <v>100</v>
      </c>
      <c r="AR251" s="437">
        <v>2431.5149999999999</v>
      </c>
      <c r="AS251" t="str">
        <f t="shared" si="57"/>
        <v>Правец</v>
      </c>
    </row>
    <row r="252" spans="1:45" ht="13.5" thickBot="1">
      <c r="A252" s="39" t="s">
        <v>272</v>
      </c>
      <c r="B252" s="435" t="s">
        <v>271</v>
      </c>
      <c r="C252" s="432" t="s">
        <v>629</v>
      </c>
      <c r="D252" s="39" t="s">
        <v>267</v>
      </c>
      <c r="E252" s="47"/>
      <c r="F252" s="47"/>
      <c r="G252" s="47">
        <v>25759</v>
      </c>
      <c r="H252" s="48">
        <v>23585</v>
      </c>
      <c r="I252" s="48">
        <v>31265</v>
      </c>
      <c r="J252" s="48">
        <v>12600</v>
      </c>
      <c r="K252" s="48">
        <v>13433</v>
      </c>
      <c r="L252" s="48">
        <v>13227</v>
      </c>
      <c r="M252" s="212">
        <v>14871</v>
      </c>
      <c r="N252" s="212">
        <v>15637.912</v>
      </c>
      <c r="O252" s="437">
        <v>9011.6139999999996</v>
      </c>
      <c r="P252" s="437">
        <v>9011.6139999999996</v>
      </c>
      <c r="Q252" s="136">
        <f t="shared" si="53"/>
        <v>132.56306974772102</v>
      </c>
      <c r="R252" s="136">
        <f t="shared" si="54"/>
        <v>53.423786304854779</v>
      </c>
      <c r="S252" s="136">
        <f t="shared" si="55"/>
        <v>56.955692177231285</v>
      </c>
      <c r="T252" s="136">
        <f t="shared" si="56"/>
        <v>56.082255670977318</v>
      </c>
      <c r="U252" s="234">
        <f t="shared" si="45"/>
        <v>63.052787788848839</v>
      </c>
      <c r="V252" s="234">
        <f t="shared" si="46"/>
        <v>66.304481662073357</v>
      </c>
      <c r="W252" s="258">
        <f t="shared" si="48"/>
        <v>8.663556822610689E-3</v>
      </c>
      <c r="X252" s="158">
        <f t="shared" si="49"/>
        <v>1.2584932697881111E-2</v>
      </c>
      <c r="Y252" s="158">
        <f t="shared" si="50"/>
        <v>5.6235062561507104E-3</v>
      </c>
      <c r="Z252" s="159">
        <f t="shared" si="51"/>
        <v>4.2845505480001711E-3</v>
      </c>
      <c r="AA252" s="159">
        <f t="shared" si="52"/>
        <v>4.6183546339097631E-3</v>
      </c>
      <c r="AB252" s="251">
        <f t="shared" si="47"/>
        <v>4.9393927114479257E-3</v>
      </c>
      <c r="AC252" s="159">
        <f t="shared" si="47"/>
        <v>5.4273244922402389E-3</v>
      </c>
      <c r="AO252" s="457"/>
      <c r="AP252" s="457" t="s">
        <v>272</v>
      </c>
      <c r="AQ252" s="459">
        <v>99.99</v>
      </c>
      <c r="AR252" s="438">
        <v>9011.6139999999996</v>
      </c>
      <c r="AS252" t="str">
        <f t="shared" si="57"/>
        <v>Самоков</v>
      </c>
    </row>
    <row r="253" spans="1:45" ht="13.5" thickBot="1">
      <c r="A253" s="39" t="s">
        <v>273</v>
      </c>
      <c r="B253" s="435" t="s">
        <v>272</v>
      </c>
      <c r="C253" s="432" t="s">
        <v>630</v>
      </c>
      <c r="D253" s="39" t="s">
        <v>268</v>
      </c>
      <c r="E253" s="47"/>
      <c r="F253" s="47">
        <v>14372</v>
      </c>
      <c r="G253" s="47">
        <v>14148</v>
      </c>
      <c r="H253" s="48">
        <v>12027</v>
      </c>
      <c r="I253" s="48">
        <v>9887</v>
      </c>
      <c r="J253" s="48">
        <v>7033</v>
      </c>
      <c r="K253" s="48">
        <v>6825</v>
      </c>
      <c r="L253" s="48">
        <v>6455</v>
      </c>
      <c r="M253" s="212">
        <v>7129</v>
      </c>
      <c r="N253" s="212">
        <v>6668.3</v>
      </c>
      <c r="O253" s="437">
        <v>6600.6759999999995</v>
      </c>
      <c r="P253" s="437">
        <v>6600.6759999999995</v>
      </c>
      <c r="Q253" s="136">
        <f t="shared" si="53"/>
        <v>82.206701588093452</v>
      </c>
      <c r="R253" s="136">
        <f t="shared" si="54"/>
        <v>58.476760621933977</v>
      </c>
      <c r="S253" s="136">
        <f t="shared" si="55"/>
        <v>56.747318533300074</v>
      </c>
      <c r="T253" s="136">
        <f t="shared" si="56"/>
        <v>53.670907125633995</v>
      </c>
      <c r="U253" s="234">
        <f t="shared" si="45"/>
        <v>59.274964662841931</v>
      </c>
      <c r="V253" s="234">
        <f t="shared" si="46"/>
        <v>55.444416729026358</v>
      </c>
      <c r="W253" s="258">
        <f t="shared" si="48"/>
        <v>4.4179180795225256E-3</v>
      </c>
      <c r="X253" s="158">
        <f t="shared" si="49"/>
        <v>3.9797610613769565E-3</v>
      </c>
      <c r="Y253" s="158">
        <f t="shared" si="50"/>
        <v>3.1388983729768211E-3</v>
      </c>
      <c r="Z253" s="159">
        <f t="shared" si="51"/>
        <v>2.1768821179260901E-3</v>
      </c>
      <c r="AA253" s="159">
        <f t="shared" si="52"/>
        <v>2.2538352734473065E-3</v>
      </c>
      <c r="AB253" s="251">
        <f t="shared" si="47"/>
        <v>2.3678925855633286E-3</v>
      </c>
      <c r="AC253" s="159">
        <f t="shared" si="47"/>
        <v>2.3143133118798459E-3</v>
      </c>
      <c r="AO253" s="457"/>
      <c r="AP253" s="457" t="s">
        <v>273</v>
      </c>
      <c r="AQ253" s="459">
        <v>99.16</v>
      </c>
      <c r="AR253" s="437">
        <v>6600.6759999999995</v>
      </c>
      <c r="AS253" t="str">
        <f t="shared" si="57"/>
        <v>Своге</v>
      </c>
    </row>
    <row r="254" spans="1:45" ht="13.5" thickBot="1">
      <c r="A254" s="39" t="s">
        <v>274</v>
      </c>
      <c r="B254" s="435" t="s">
        <v>273</v>
      </c>
      <c r="C254" s="432" t="s">
        <v>631</v>
      </c>
      <c r="D254" s="39" t="s">
        <v>268</v>
      </c>
      <c r="E254" s="47"/>
      <c r="F254" s="47">
        <v>6575</v>
      </c>
      <c r="G254" s="47">
        <v>6804</v>
      </c>
      <c r="H254" s="48">
        <v>6753</v>
      </c>
      <c r="I254" s="48">
        <v>5000</v>
      </c>
      <c r="J254" s="48">
        <v>2000</v>
      </c>
      <c r="K254" s="48">
        <v>2691</v>
      </c>
      <c r="L254" s="48">
        <v>2530</v>
      </c>
      <c r="M254" s="212">
        <v>2065</v>
      </c>
      <c r="N254" s="212">
        <v>2270.1350000000002</v>
      </c>
      <c r="O254" s="437">
        <v>2356.3270000000002</v>
      </c>
      <c r="P254" s="437">
        <v>2356.3270000000002</v>
      </c>
      <c r="Q254" s="136">
        <f t="shared" si="53"/>
        <v>74.041166888790173</v>
      </c>
      <c r="R254" s="136">
        <f t="shared" si="54"/>
        <v>29.616466755516068</v>
      </c>
      <c r="S254" s="136">
        <f t="shared" si="55"/>
        <v>39.848956019546868</v>
      </c>
      <c r="T254" s="136">
        <f t="shared" si="56"/>
        <v>37.464830445727827</v>
      </c>
      <c r="U254" s="234">
        <f t="shared" si="45"/>
        <v>30.579001925070337</v>
      </c>
      <c r="V254" s="234">
        <f t="shared" si="46"/>
        <v>33.616688879016735</v>
      </c>
      <c r="W254" s="258">
        <f t="shared" si="48"/>
        <v>2.480602044650837E-3</v>
      </c>
      <c r="X254" s="158">
        <f t="shared" si="49"/>
        <v>2.0126231725381594E-3</v>
      </c>
      <c r="Y254" s="158">
        <f t="shared" si="50"/>
        <v>8.9262004065884283E-4</v>
      </c>
      <c r="Z254" s="159">
        <f t="shared" si="51"/>
        <v>8.5831352078228696E-4</v>
      </c>
      <c r="AA254" s="159">
        <f t="shared" si="52"/>
        <v>8.8337772917454461E-4</v>
      </c>
      <c r="AB254" s="251">
        <f t="shared" si="47"/>
        <v>6.8588836992401086E-4</v>
      </c>
      <c r="AC254" s="159">
        <f t="shared" si="47"/>
        <v>7.8787751754785394E-4</v>
      </c>
      <c r="AO254" s="457"/>
      <c r="AP254" s="457" t="s">
        <v>274</v>
      </c>
      <c r="AQ254" s="459">
        <v>100</v>
      </c>
      <c r="AR254" s="437">
        <v>2356.3270000000002</v>
      </c>
      <c r="AS254" t="str">
        <f t="shared" si="57"/>
        <v>Сливница</v>
      </c>
    </row>
    <row r="255" spans="1:45" ht="13.5" thickBot="1">
      <c r="A255" s="66" t="s">
        <v>275</v>
      </c>
      <c r="B255" s="435" t="s">
        <v>274</v>
      </c>
      <c r="C255" s="432" t="s">
        <v>632</v>
      </c>
      <c r="D255" s="39" t="s">
        <v>264</v>
      </c>
      <c r="E255" s="67"/>
      <c r="F255" s="67"/>
      <c r="G255" s="67"/>
      <c r="H255" s="67"/>
      <c r="I255" s="67"/>
      <c r="J255" s="67"/>
      <c r="K255" s="45">
        <v>5</v>
      </c>
      <c r="L255" s="45">
        <v>239</v>
      </c>
      <c r="M255" s="212">
        <v>789</v>
      </c>
      <c r="N255" s="212">
        <v>234.20500000000001</v>
      </c>
      <c r="O255" s="437">
        <v>234</v>
      </c>
      <c r="P255" s="437">
        <v>234</v>
      </c>
      <c r="Q255" s="138" t="str">
        <f t="shared" si="53"/>
        <v>-</v>
      </c>
      <c r="R255" s="138" t="str">
        <f t="shared" si="54"/>
        <v>-</v>
      </c>
      <c r="S255" s="138" t="str">
        <f t="shared" si="55"/>
        <v>-</v>
      </c>
      <c r="T255" s="138" t="e">
        <f t="shared" si="56"/>
        <v>#DIV/0!</v>
      </c>
      <c r="U255" s="234" t="str">
        <f t="shared" si="45"/>
        <v>-</v>
      </c>
      <c r="V255" s="234" t="str">
        <f t="shared" si="46"/>
        <v>-</v>
      </c>
      <c r="W255" s="261">
        <f t="shared" si="48"/>
        <v>0</v>
      </c>
      <c r="X255" s="156">
        <f t="shared" si="49"/>
        <v>0</v>
      </c>
      <c r="Y255" s="156">
        <f t="shared" si="50"/>
        <v>0</v>
      </c>
      <c r="Z255" s="156">
        <f t="shared" si="51"/>
        <v>1.5947854343780878E-6</v>
      </c>
      <c r="AA255" s="156">
        <f t="shared" si="52"/>
        <v>8.3449516708583466E-5</v>
      </c>
      <c r="AB255" s="251">
        <f t="shared" si="47"/>
        <v>2.6206582269735817E-4</v>
      </c>
      <c r="AC255" s="157">
        <f t="shared" si="47"/>
        <v>8.1283647887590447E-5</v>
      </c>
      <c r="AO255" s="457"/>
      <c r="AP255" s="457" t="s">
        <v>275</v>
      </c>
      <c r="AQ255" s="459">
        <v>100</v>
      </c>
      <c r="AR255" s="437">
        <v>234</v>
      </c>
      <c r="AS255" t="str">
        <f t="shared" si="57"/>
        <v>Чавдар</v>
      </c>
    </row>
    <row r="256" spans="1:45" ht="13.5" thickBot="1">
      <c r="A256" s="83" t="s">
        <v>276</v>
      </c>
      <c r="B256" s="435" t="s">
        <v>275</v>
      </c>
      <c r="C256" s="432" t="s">
        <v>633</v>
      </c>
      <c r="D256" s="39" t="s">
        <v>264</v>
      </c>
      <c r="E256" s="84"/>
      <c r="F256" s="84"/>
      <c r="G256" s="84"/>
      <c r="H256" s="84"/>
      <c r="I256" s="84"/>
      <c r="J256" s="84"/>
      <c r="K256" s="73">
        <v>228</v>
      </c>
      <c r="L256" s="73">
        <v>6</v>
      </c>
      <c r="M256" s="219">
        <v>595</v>
      </c>
      <c r="N256" s="275">
        <v>855</v>
      </c>
      <c r="O256" s="437">
        <v>511.012</v>
      </c>
      <c r="P256" s="437">
        <v>511.012</v>
      </c>
      <c r="Q256" s="139" t="str">
        <f t="shared" si="53"/>
        <v>-</v>
      </c>
      <c r="R256" s="139" t="str">
        <f t="shared" si="54"/>
        <v>-</v>
      </c>
      <c r="S256" s="139" t="str">
        <f t="shared" si="55"/>
        <v>-</v>
      </c>
      <c r="T256" s="139" t="e">
        <f t="shared" si="56"/>
        <v>#DIV/0!</v>
      </c>
      <c r="U256" s="240" t="str">
        <f t="shared" si="45"/>
        <v>-</v>
      </c>
      <c r="V256" s="240" t="str">
        <f t="shared" si="46"/>
        <v>-</v>
      </c>
      <c r="W256" s="263">
        <f t="shared" si="48"/>
        <v>0</v>
      </c>
      <c r="X256" s="169">
        <f t="shared" si="49"/>
        <v>0</v>
      </c>
      <c r="Y256" s="169">
        <f t="shared" si="50"/>
        <v>0</v>
      </c>
      <c r="Z256" s="169">
        <f t="shared" si="51"/>
        <v>7.2722215807640813E-5</v>
      </c>
      <c r="AA256" s="169">
        <f t="shared" si="52"/>
        <v>2.0949669466589993E-6</v>
      </c>
      <c r="AB256" s="285">
        <f t="shared" si="47"/>
        <v>1.9762885235098619E-4</v>
      </c>
      <c r="AC256" s="163">
        <f t="shared" si="47"/>
        <v>2.9673798144313666E-4</v>
      </c>
      <c r="AO256" s="457"/>
      <c r="AP256" s="457" t="s">
        <v>276</v>
      </c>
      <c r="AQ256" s="459">
        <v>100</v>
      </c>
      <c r="AR256" s="437">
        <v>511.012</v>
      </c>
      <c r="AS256" t="str">
        <f t="shared" si="57"/>
        <v>Челопеч</v>
      </c>
    </row>
    <row r="257" spans="1:45" ht="13.5" thickBot="1">
      <c r="A257" s="27" t="s">
        <v>277</v>
      </c>
      <c r="B257" s="435" t="s">
        <v>276</v>
      </c>
      <c r="C257" s="432" t="s">
        <v>634</v>
      </c>
      <c r="D257" s="382"/>
      <c r="E257" s="28">
        <v>104877</v>
      </c>
      <c r="F257" s="30">
        <v>108378</v>
      </c>
      <c r="G257" s="30">
        <v>113566</v>
      </c>
      <c r="H257" s="33">
        <v>117223</v>
      </c>
      <c r="I257" s="33">
        <v>110019</v>
      </c>
      <c r="J257" s="33">
        <v>108474</v>
      </c>
      <c r="K257" s="33">
        <v>141026</v>
      </c>
      <c r="L257" s="33">
        <v>129460</v>
      </c>
      <c r="M257" s="218">
        <v>102376</v>
      </c>
      <c r="N257" s="218">
        <v>95352.705000000002</v>
      </c>
      <c r="O257" s="436">
        <v>129682.39899999999</v>
      </c>
      <c r="P257" s="436">
        <v>130346.898</v>
      </c>
      <c r="Q257" s="135">
        <f t="shared" si="53"/>
        <v>93.854448359110407</v>
      </c>
      <c r="R257" s="135">
        <f t="shared" si="54"/>
        <v>92.536447625465996</v>
      </c>
      <c r="S257" s="135">
        <f t="shared" si="55"/>
        <v>120.30574204720916</v>
      </c>
      <c r="T257" s="135">
        <f t="shared" si="56"/>
        <v>110.43907765540892</v>
      </c>
      <c r="U257" s="238">
        <f t="shared" si="45"/>
        <v>87.334396833385938</v>
      </c>
      <c r="V257" s="238">
        <f t="shared" si="46"/>
        <v>81.343000093838242</v>
      </c>
      <c r="W257" s="256">
        <f t="shared" si="48"/>
        <v>4.3059916108411825E-2</v>
      </c>
      <c r="X257" s="153">
        <f t="shared" si="49"/>
        <v>4.4285357763895153E-2</v>
      </c>
      <c r="Y257" s="153">
        <f t="shared" si="50"/>
        <v>4.8413033145213662E-2</v>
      </c>
      <c r="Z257" s="154">
        <f t="shared" si="51"/>
        <v>4.4981242133720845E-2</v>
      </c>
      <c r="AA257" s="154">
        <f t="shared" si="52"/>
        <v>4.5202403485745668E-2</v>
      </c>
      <c r="AB257" s="249">
        <f t="shared" si="47"/>
        <v>3.4004119980310187E-2</v>
      </c>
      <c r="AC257" s="154">
        <f t="shared" si="47"/>
        <v>3.3093297317944893E-2</v>
      </c>
      <c r="AJ257" s="455" t="s">
        <v>277</v>
      </c>
      <c r="AK257" s="456">
        <v>100</v>
      </c>
      <c r="AL257" s="436">
        <v>129682.39899999999</v>
      </c>
      <c r="AO257" s="462"/>
      <c r="AP257" s="455" t="s">
        <v>277</v>
      </c>
      <c r="AQ257" s="463">
        <v>100</v>
      </c>
      <c r="AR257" s="436">
        <v>130346.898</v>
      </c>
      <c r="AS257" t="str">
        <f t="shared" si="57"/>
        <v>Стара Загора</v>
      </c>
    </row>
    <row r="258" spans="1:45" ht="13.5" thickBot="1">
      <c r="A258" s="66" t="s">
        <v>278</v>
      </c>
      <c r="B258" s="434" t="s">
        <v>277</v>
      </c>
      <c r="C258" s="431" t="s">
        <v>635</v>
      </c>
      <c r="D258" s="39" t="s">
        <v>277</v>
      </c>
      <c r="E258" s="106"/>
      <c r="F258" s="107"/>
      <c r="G258" s="107"/>
      <c r="H258" s="108"/>
      <c r="I258" s="108"/>
      <c r="J258" s="108"/>
      <c r="K258" s="45">
        <v>2244</v>
      </c>
      <c r="L258" s="45">
        <v>2507</v>
      </c>
      <c r="M258" s="212">
        <v>2372</v>
      </c>
      <c r="N258" s="212">
        <v>2391.69</v>
      </c>
      <c r="O258" s="437">
        <v>2421.8220000000001</v>
      </c>
      <c r="P258" s="437">
        <v>2435.3319999999999</v>
      </c>
      <c r="Q258" s="138" t="str">
        <f t="shared" si="53"/>
        <v>-</v>
      </c>
      <c r="R258" s="138" t="str">
        <f t="shared" si="54"/>
        <v>-</v>
      </c>
      <c r="S258" s="138" t="str">
        <f t="shared" si="55"/>
        <v>-</v>
      </c>
      <c r="T258" s="138" t="e">
        <f t="shared" si="56"/>
        <v>#DIV/0!</v>
      </c>
      <c r="U258" s="234" t="str">
        <f t="shared" si="45"/>
        <v>-</v>
      </c>
      <c r="V258" s="234" t="str">
        <f t="shared" si="46"/>
        <v>-</v>
      </c>
      <c r="W258" s="269">
        <f t="shared" si="48"/>
        <v>0</v>
      </c>
      <c r="X258" s="174">
        <f t="shared" si="49"/>
        <v>0</v>
      </c>
      <c r="Y258" s="174">
        <f t="shared" si="50"/>
        <v>0</v>
      </c>
      <c r="Z258" s="175">
        <f t="shared" si="51"/>
        <v>7.157397029488858E-4</v>
      </c>
      <c r="AA258" s="175">
        <f t="shared" si="52"/>
        <v>8.7534702254568511E-4</v>
      </c>
      <c r="AB258" s="251">
        <f t="shared" si="47"/>
        <v>7.8785821475048606E-4</v>
      </c>
      <c r="AC258" s="157">
        <f t="shared" si="47"/>
        <v>8.3006463489793635E-4</v>
      </c>
      <c r="AJ258" s="457" t="s">
        <v>278</v>
      </c>
      <c r="AK258" s="459">
        <v>100</v>
      </c>
      <c r="AL258" s="437">
        <v>2421.8220000000001</v>
      </c>
      <c r="AP258" s="457" t="s">
        <v>278</v>
      </c>
      <c r="AQ258" s="459">
        <v>100</v>
      </c>
      <c r="AR258" s="437">
        <v>2435.3319999999999</v>
      </c>
      <c r="AS258" t="str">
        <f t="shared" si="57"/>
        <v>Братя Даскалови</v>
      </c>
    </row>
    <row r="259" spans="1:45" ht="13.5" thickBot="1">
      <c r="A259" s="39" t="s">
        <v>279</v>
      </c>
      <c r="B259" s="435" t="s">
        <v>278</v>
      </c>
      <c r="C259" s="433" t="s">
        <v>636</v>
      </c>
      <c r="D259" s="39" t="s">
        <v>277</v>
      </c>
      <c r="E259" s="47"/>
      <c r="F259" s="47">
        <v>333</v>
      </c>
      <c r="G259" s="47">
        <v>912</v>
      </c>
      <c r="H259" s="48">
        <v>1323</v>
      </c>
      <c r="I259" s="48">
        <v>1603</v>
      </c>
      <c r="J259" s="48">
        <v>1325.68</v>
      </c>
      <c r="K259" s="48">
        <v>305</v>
      </c>
      <c r="L259" s="48">
        <v>621</v>
      </c>
      <c r="M259" s="212">
        <v>1169</v>
      </c>
      <c r="N259" s="212">
        <v>1469.4839999999999</v>
      </c>
      <c r="O259" s="437">
        <v>1684.6290000000001</v>
      </c>
      <c r="P259" s="437">
        <v>1295.5989999999999</v>
      </c>
      <c r="Q259" s="136">
        <f t="shared" si="53"/>
        <v>121.16402116402116</v>
      </c>
      <c r="R259" s="136">
        <f t="shared" si="54"/>
        <v>100.20256991685564</v>
      </c>
      <c r="S259" s="136">
        <f t="shared" si="55"/>
        <v>23.053665910808768</v>
      </c>
      <c r="T259" s="136">
        <f t="shared" si="56"/>
        <v>46.938775510204081</v>
      </c>
      <c r="U259" s="234">
        <f t="shared" si="45"/>
        <v>88.359788359788354</v>
      </c>
      <c r="V259" s="234">
        <f t="shared" si="46"/>
        <v>111.07210884353739</v>
      </c>
      <c r="W259" s="258">
        <f t="shared" si="48"/>
        <v>4.8598200874767618E-4</v>
      </c>
      <c r="X259" s="158">
        <f t="shared" si="49"/>
        <v>6.4524698911573391E-4</v>
      </c>
      <c r="Y259" s="158">
        <f t="shared" si="50"/>
        <v>5.9166426775030738E-4</v>
      </c>
      <c r="Z259" s="159">
        <f t="shared" si="51"/>
        <v>9.7281911497063366E-5</v>
      </c>
      <c r="AA259" s="159">
        <f t="shared" si="52"/>
        <v>2.168290789792064E-4</v>
      </c>
      <c r="AB259" s="251">
        <f t="shared" si="47"/>
        <v>3.8828256873664344E-4</v>
      </c>
      <c r="AC259" s="159">
        <f t="shared" si="47"/>
        <v>5.100020069274693E-4</v>
      </c>
      <c r="AJ259" s="457" t="s">
        <v>279</v>
      </c>
      <c r="AK259" s="459">
        <v>99.98</v>
      </c>
      <c r="AL259" s="437">
        <v>1684.6290000000001</v>
      </c>
      <c r="AP259" s="457" t="s">
        <v>279</v>
      </c>
      <c r="AQ259" s="459">
        <v>99.98</v>
      </c>
      <c r="AR259" s="437">
        <v>1295.5989999999999</v>
      </c>
      <c r="AS259" t="str">
        <f t="shared" si="57"/>
        <v>Гурково</v>
      </c>
    </row>
    <row r="260" spans="1:45" ht="13.5" thickBot="1">
      <c r="A260" s="39" t="s">
        <v>280</v>
      </c>
      <c r="B260" s="435" t="s">
        <v>279</v>
      </c>
      <c r="C260" s="432" t="s">
        <v>637</v>
      </c>
      <c r="D260" s="39" t="s">
        <v>277</v>
      </c>
      <c r="E260" s="47"/>
      <c r="F260" s="47">
        <v>5500</v>
      </c>
      <c r="G260" s="47">
        <v>4929</v>
      </c>
      <c r="H260" s="48">
        <v>4665</v>
      </c>
      <c r="I260" s="48">
        <v>4332</v>
      </c>
      <c r="J260" s="48">
        <v>3340</v>
      </c>
      <c r="K260" s="58">
        <v>4499</v>
      </c>
      <c r="L260" s="48">
        <v>2970</v>
      </c>
      <c r="M260" s="212">
        <v>3207</v>
      </c>
      <c r="N260" s="212">
        <v>3623.3409999999999</v>
      </c>
      <c r="O260" s="437">
        <v>3807.2959999999998</v>
      </c>
      <c r="P260" s="437">
        <v>3797.6109999999999</v>
      </c>
      <c r="Q260" s="136">
        <f t="shared" si="53"/>
        <v>92.861736334405137</v>
      </c>
      <c r="R260" s="136">
        <f t="shared" si="54"/>
        <v>71.59699892818864</v>
      </c>
      <c r="S260" s="136">
        <f t="shared" si="55"/>
        <v>96.441586280814576</v>
      </c>
      <c r="T260" s="136">
        <f t="shared" si="56"/>
        <v>63.665594855305464</v>
      </c>
      <c r="U260" s="234">
        <f t="shared" ref="U260:U303" si="58">IF($H260=0,"-",+M260/$H260*100)</f>
        <v>68.745980707395489</v>
      </c>
      <c r="V260" s="234">
        <f t="shared" ref="V260:V303" si="59">IF($H260=0,"-",+N260/$H260*100)</f>
        <v>77.670760986066441</v>
      </c>
      <c r="W260" s="258">
        <f t="shared" si="48"/>
        <v>1.7136100308449806E-3</v>
      </c>
      <c r="X260" s="158">
        <f t="shared" si="49"/>
        <v>1.7437367166870613E-3</v>
      </c>
      <c r="Y260" s="158">
        <f t="shared" si="50"/>
        <v>1.4906754679002675E-3</v>
      </c>
      <c r="Z260" s="159">
        <f t="shared" si="51"/>
        <v>1.4349879338534034E-3</v>
      </c>
      <c r="AA260" s="159">
        <f t="shared" si="52"/>
        <v>1.0370086385962046E-3</v>
      </c>
      <c r="AB260" s="251">
        <f t="shared" ref="AB260:AC303" si="60">+M260/M$3</f>
        <v>1.0652029067052314E-3</v>
      </c>
      <c r="AC260" s="410">
        <f t="shared" si="60"/>
        <v>1.2575238531229898E-3</v>
      </c>
      <c r="AJ260" s="457" t="s">
        <v>280</v>
      </c>
      <c r="AK260" s="459">
        <v>100</v>
      </c>
      <c r="AL260" s="437">
        <v>3807.2959999999998</v>
      </c>
      <c r="AP260" s="457" t="s">
        <v>280</v>
      </c>
      <c r="AQ260" s="459">
        <v>100</v>
      </c>
      <c r="AR260" s="437">
        <v>3797.6109999999999</v>
      </c>
      <c r="AS260" t="str">
        <f t="shared" si="57"/>
        <v>Гълъбово</v>
      </c>
    </row>
    <row r="261" spans="1:45" ht="13.5" thickBot="1">
      <c r="A261" s="39" t="s">
        <v>281</v>
      </c>
      <c r="B261" s="435" t="s">
        <v>280</v>
      </c>
      <c r="C261" s="433" t="s">
        <v>638</v>
      </c>
      <c r="D261" s="39" t="s">
        <v>277</v>
      </c>
      <c r="E261" s="47"/>
      <c r="F261" s="47">
        <v>25126</v>
      </c>
      <c r="G261" s="47">
        <v>27219</v>
      </c>
      <c r="H261" s="48">
        <v>26385</v>
      </c>
      <c r="I261" s="48">
        <v>24331</v>
      </c>
      <c r="J261" s="48">
        <v>24933</v>
      </c>
      <c r="K261" s="48">
        <v>13338</v>
      </c>
      <c r="L261" s="48">
        <v>9508</v>
      </c>
      <c r="M261" s="212">
        <v>6189</v>
      </c>
      <c r="N261" s="212">
        <v>8628.5259999999998</v>
      </c>
      <c r="O261" s="437">
        <v>19142.454000000002</v>
      </c>
      <c r="P261" s="437">
        <v>24040.621999999999</v>
      </c>
      <c r="Q261" s="136">
        <f t="shared" si="53"/>
        <v>92.215273829827552</v>
      </c>
      <c r="R261" s="136">
        <f t="shared" si="54"/>
        <v>94.496873223422398</v>
      </c>
      <c r="S261" s="136">
        <f t="shared" si="55"/>
        <v>50.551449687322346</v>
      </c>
      <c r="T261" s="136">
        <f t="shared" si="56"/>
        <v>36.035626302823573</v>
      </c>
      <c r="U261" s="234">
        <f t="shared" si="58"/>
        <v>23.456509380329731</v>
      </c>
      <c r="V261" s="234">
        <f t="shared" si="59"/>
        <v>32.702391510327836</v>
      </c>
      <c r="W261" s="258">
        <f t="shared" si="48"/>
        <v>9.6920901744576224E-3</v>
      </c>
      <c r="X261" s="158">
        <f t="shared" si="49"/>
        <v>9.7938268822051911E-3</v>
      </c>
      <c r="Y261" s="158">
        <f t="shared" si="50"/>
        <v>1.1127847736873465E-2</v>
      </c>
      <c r="Z261" s="159">
        <f t="shared" si="51"/>
        <v>4.2542496247469875E-3</v>
      </c>
      <c r="AA261" s="159">
        <f t="shared" si="52"/>
        <v>3.3198242881389605E-3</v>
      </c>
      <c r="AB261" s="251">
        <f t="shared" si="60"/>
        <v>2.0556722137819385E-3</v>
      </c>
      <c r="AC261" s="159">
        <f t="shared" si="60"/>
        <v>2.9946332024206107E-3</v>
      </c>
      <c r="AJ261" s="457" t="s">
        <v>281</v>
      </c>
      <c r="AK261" s="459">
        <v>100</v>
      </c>
      <c r="AL261" s="437">
        <v>19142.454000000002</v>
      </c>
      <c r="AP261" s="457" t="s">
        <v>281</v>
      </c>
      <c r="AQ261" s="459">
        <v>100</v>
      </c>
      <c r="AR261" s="437">
        <v>24040.621999999999</v>
      </c>
      <c r="AS261" t="str">
        <f t="shared" si="57"/>
        <v>Казанлък</v>
      </c>
    </row>
    <row r="262" spans="1:45" ht="13.5" thickBot="1">
      <c r="A262" s="39" t="s">
        <v>282</v>
      </c>
      <c r="B262" s="435" t="s">
        <v>281</v>
      </c>
      <c r="C262" s="432" t="s">
        <v>639</v>
      </c>
      <c r="D262" s="39" t="s">
        <v>277</v>
      </c>
      <c r="E262" s="47"/>
      <c r="F262" s="47">
        <v>3960</v>
      </c>
      <c r="G262" s="47">
        <v>2105</v>
      </c>
      <c r="H262" s="48">
        <v>3042</v>
      </c>
      <c r="I262" s="48">
        <v>3183</v>
      </c>
      <c r="J262" s="48">
        <v>2616</v>
      </c>
      <c r="K262" s="48">
        <v>5246</v>
      </c>
      <c r="L262" s="48">
        <v>6236</v>
      </c>
      <c r="M262" s="212">
        <v>3685</v>
      </c>
      <c r="N262" s="212">
        <v>3064.3989999999999</v>
      </c>
      <c r="O262" s="437">
        <v>2739.6750000000002</v>
      </c>
      <c r="P262" s="437">
        <v>3300.3330000000001</v>
      </c>
      <c r="Q262" s="136">
        <f t="shared" si="53"/>
        <v>104.63510848126232</v>
      </c>
      <c r="R262" s="136">
        <f t="shared" si="54"/>
        <v>85.996055226824453</v>
      </c>
      <c r="S262" s="136">
        <f t="shared" si="55"/>
        <v>172.45233399079552</v>
      </c>
      <c r="T262" s="136">
        <f t="shared" si="56"/>
        <v>204.99671268902037</v>
      </c>
      <c r="U262" s="234">
        <f t="shared" si="58"/>
        <v>121.13740959894805</v>
      </c>
      <c r="V262" s="234">
        <f t="shared" si="59"/>
        <v>100.73632478632479</v>
      </c>
      <c r="W262" s="258">
        <f t="shared" ref="W262:W303" si="61">+H262/H$3</f>
        <v>1.1174280201137043E-3</v>
      </c>
      <c r="X262" s="158">
        <f t="shared" ref="X262:X303" si="62">+I262/I$3</f>
        <v>1.2812359116377923E-3</v>
      </c>
      <c r="Y262" s="158">
        <f t="shared" ref="Y262:Y303" si="63">+J262/J$3</f>
        <v>1.1675470131817666E-3</v>
      </c>
      <c r="Z262" s="159">
        <f t="shared" ref="Z262:Z303" si="64">+K262/K$3</f>
        <v>1.6732488777494899E-3</v>
      </c>
      <c r="AA262" s="159">
        <f t="shared" ref="AA262:AA303" si="65">+L262/L$3</f>
        <v>2.1773689798942533E-3</v>
      </c>
      <c r="AB262" s="251">
        <f t="shared" si="60"/>
        <v>1.2239702872493851E-3</v>
      </c>
      <c r="AC262" s="159">
        <f t="shared" si="60"/>
        <v>1.0635363433875633E-3</v>
      </c>
      <c r="AJ262" s="457" t="s">
        <v>282</v>
      </c>
      <c r="AK262" s="459">
        <v>99.94</v>
      </c>
      <c r="AL262" s="437">
        <v>2739.6750000000002</v>
      </c>
      <c r="AP262" s="457" t="s">
        <v>282</v>
      </c>
      <c r="AQ262" s="459">
        <v>99.94</v>
      </c>
      <c r="AR262" s="437">
        <v>3300.3330000000001</v>
      </c>
      <c r="AS262" t="str">
        <f t="shared" si="57"/>
        <v>Мъглиж</v>
      </c>
    </row>
    <row r="263" spans="1:45" ht="13.5" thickBot="1">
      <c r="A263" s="66" t="s">
        <v>283</v>
      </c>
      <c r="B263" s="435" t="s">
        <v>282</v>
      </c>
      <c r="C263" s="433" t="s">
        <v>640</v>
      </c>
      <c r="D263" s="39" t="s">
        <v>277</v>
      </c>
      <c r="E263" s="42"/>
      <c r="F263" s="42">
        <v>307</v>
      </c>
      <c r="G263" s="42">
        <v>840</v>
      </c>
      <c r="H263" s="45">
        <v>934</v>
      </c>
      <c r="I263" s="45"/>
      <c r="J263" s="45">
        <v>895</v>
      </c>
      <c r="K263" s="109">
        <v>602</v>
      </c>
      <c r="L263" s="45">
        <v>604</v>
      </c>
      <c r="M263" s="212">
        <v>942</v>
      </c>
      <c r="N263" s="212">
        <v>569</v>
      </c>
      <c r="O263" s="437">
        <v>635</v>
      </c>
      <c r="P263" s="437">
        <v>674</v>
      </c>
      <c r="Q263" s="138">
        <f t="shared" si="53"/>
        <v>0</v>
      </c>
      <c r="R263" s="138" t="str">
        <f t="shared" si="54"/>
        <v>-</v>
      </c>
      <c r="S263" s="138">
        <f t="shared" si="55"/>
        <v>64.453961456102775</v>
      </c>
      <c r="T263" s="138">
        <f t="shared" si="56"/>
        <v>64.668094218415419</v>
      </c>
      <c r="U263" s="234">
        <f t="shared" si="58"/>
        <v>100.85653104925055</v>
      </c>
      <c r="V263" s="234">
        <f t="shared" si="59"/>
        <v>60.920770877944328</v>
      </c>
      <c r="W263" s="261">
        <f t="shared" si="61"/>
        <v>3.4308933950894145E-4</v>
      </c>
      <c r="X263" s="156">
        <f t="shared" si="62"/>
        <v>0</v>
      </c>
      <c r="Y263" s="156">
        <f t="shared" si="63"/>
        <v>3.9944746819483217E-4</v>
      </c>
      <c r="Z263" s="157">
        <f t="shared" si="64"/>
        <v>1.9201216629912178E-4</v>
      </c>
      <c r="AA263" s="157">
        <f t="shared" si="65"/>
        <v>2.1089333929700591E-4</v>
      </c>
      <c r="AB263" s="251">
        <f t="shared" si="60"/>
        <v>3.128846704447546E-4</v>
      </c>
      <c r="AC263" s="413">
        <f t="shared" si="60"/>
        <v>1.9747825899549097E-4</v>
      </c>
      <c r="AJ263" s="457" t="s">
        <v>283</v>
      </c>
      <c r="AK263" s="459">
        <v>100</v>
      </c>
      <c r="AL263" s="437">
        <v>635</v>
      </c>
      <c r="AP263" s="455" t="s">
        <v>283</v>
      </c>
      <c r="AQ263" s="456">
        <v>100</v>
      </c>
      <c r="AR263" s="436">
        <v>674</v>
      </c>
      <c r="AS263" t="str">
        <f t="shared" si="57"/>
        <v>Николаево</v>
      </c>
    </row>
    <row r="264" spans="1:45" ht="13.5" thickBot="1">
      <c r="A264" s="66" t="s">
        <v>284</v>
      </c>
      <c r="B264" s="435" t="s">
        <v>283</v>
      </c>
      <c r="C264" s="432" t="s">
        <v>641</v>
      </c>
      <c r="D264" s="39" t="s">
        <v>277</v>
      </c>
      <c r="E264" s="67"/>
      <c r="F264" s="67"/>
      <c r="G264" s="67"/>
      <c r="H264" s="67"/>
      <c r="I264" s="67"/>
      <c r="J264" s="67"/>
      <c r="K264" s="45">
        <v>404</v>
      </c>
      <c r="L264" s="45">
        <v>394</v>
      </c>
      <c r="M264" s="212">
        <v>431</v>
      </c>
      <c r="N264" s="212">
        <v>44</v>
      </c>
      <c r="O264" s="437">
        <v>221.94</v>
      </c>
      <c r="P264" s="437">
        <v>259.68</v>
      </c>
      <c r="Q264" s="138" t="str">
        <f t="shared" si="53"/>
        <v>-</v>
      </c>
      <c r="R264" s="138" t="str">
        <f t="shared" si="54"/>
        <v>-</v>
      </c>
      <c r="S264" s="138" t="str">
        <f t="shared" si="55"/>
        <v>-</v>
      </c>
      <c r="T264" s="138" t="e">
        <f t="shared" si="56"/>
        <v>#DIV/0!</v>
      </c>
      <c r="U264" s="234" t="str">
        <f t="shared" si="58"/>
        <v>-</v>
      </c>
      <c r="V264" s="234" t="str">
        <f t="shared" si="59"/>
        <v>-</v>
      </c>
      <c r="W264" s="261">
        <f t="shared" si="61"/>
        <v>0</v>
      </c>
      <c r="X264" s="156">
        <f t="shared" si="62"/>
        <v>0</v>
      </c>
      <c r="Y264" s="156">
        <f t="shared" si="63"/>
        <v>0</v>
      </c>
      <c r="Z264" s="156">
        <f t="shared" si="64"/>
        <v>1.2885866309774951E-4</v>
      </c>
      <c r="AA264" s="156">
        <f t="shared" si="65"/>
        <v>1.3756949616394094E-4</v>
      </c>
      <c r="AB264" s="251">
        <f t="shared" si="60"/>
        <v>1.4315636195508412E-4</v>
      </c>
      <c r="AC264" s="157">
        <f t="shared" si="60"/>
        <v>1.5270726530407035E-5</v>
      </c>
      <c r="AJ264" s="457" t="s">
        <v>284</v>
      </c>
      <c r="AK264" s="459">
        <v>100</v>
      </c>
      <c r="AL264" s="437">
        <v>221.94</v>
      </c>
      <c r="AP264" s="457" t="s">
        <v>284</v>
      </c>
      <c r="AQ264" s="459">
        <v>100</v>
      </c>
      <c r="AR264" s="437">
        <v>259.68</v>
      </c>
      <c r="AS264" t="str">
        <f t="shared" si="57"/>
        <v>Опан</v>
      </c>
    </row>
    <row r="265" spans="1:45" ht="13.5" thickBot="1">
      <c r="A265" s="39" t="s">
        <v>285</v>
      </c>
      <c r="B265" s="435" t="s">
        <v>284</v>
      </c>
      <c r="C265" s="433" t="s">
        <v>642</v>
      </c>
      <c r="D265" s="39" t="s">
        <v>277</v>
      </c>
      <c r="E265" s="47"/>
      <c r="F265" s="47">
        <v>2170</v>
      </c>
      <c r="G265" s="47">
        <v>2800</v>
      </c>
      <c r="H265" s="48">
        <v>3011</v>
      </c>
      <c r="I265" s="48">
        <v>1972</v>
      </c>
      <c r="J265" s="48">
        <v>1751</v>
      </c>
      <c r="K265" s="48">
        <v>3607</v>
      </c>
      <c r="L265" s="48">
        <v>3244</v>
      </c>
      <c r="M265" s="212">
        <v>3977</v>
      </c>
      <c r="N265" s="212">
        <v>3601.36</v>
      </c>
      <c r="O265" s="437">
        <v>2966.74</v>
      </c>
      <c r="P265" s="437">
        <v>3197.38</v>
      </c>
      <c r="Q265" s="136">
        <f t="shared" si="53"/>
        <v>65.493191630687477</v>
      </c>
      <c r="R265" s="136">
        <f t="shared" si="54"/>
        <v>58.153437396213882</v>
      </c>
      <c r="S265" s="136">
        <f t="shared" si="55"/>
        <v>119.79408834274328</v>
      </c>
      <c r="T265" s="136">
        <f t="shared" si="56"/>
        <v>107.73829292593821</v>
      </c>
      <c r="U265" s="234">
        <f t="shared" si="58"/>
        <v>132.08236466290268</v>
      </c>
      <c r="V265" s="234">
        <f t="shared" si="59"/>
        <v>119.60677515775491</v>
      </c>
      <c r="W265" s="258">
        <f t="shared" si="61"/>
        <v>1.1060406865753989E-3</v>
      </c>
      <c r="X265" s="158">
        <f t="shared" si="62"/>
        <v>7.9377857924905007E-4</v>
      </c>
      <c r="Y265" s="158">
        <f t="shared" si="63"/>
        <v>7.8148884559681696E-4</v>
      </c>
      <c r="Z265" s="159">
        <f t="shared" si="64"/>
        <v>1.1504782123603525E-3</v>
      </c>
      <c r="AA265" s="159">
        <f t="shared" si="65"/>
        <v>1.1326787958269656E-3</v>
      </c>
      <c r="AB265" s="251">
        <f t="shared" si="60"/>
        <v>1.3209578921006253E-3</v>
      </c>
      <c r="AC265" s="159">
        <f t="shared" si="60"/>
        <v>1.2498950840351517E-3</v>
      </c>
      <c r="AJ265" s="457" t="s">
        <v>285</v>
      </c>
      <c r="AK265" s="459">
        <v>100</v>
      </c>
      <c r="AL265" s="437">
        <v>2966.74</v>
      </c>
      <c r="AP265" s="457" t="s">
        <v>285</v>
      </c>
      <c r="AQ265" s="459">
        <v>100</v>
      </c>
      <c r="AR265" s="437">
        <v>3197.38</v>
      </c>
      <c r="AS265" t="str">
        <f t="shared" si="57"/>
        <v>Павел баня</v>
      </c>
    </row>
    <row r="266" spans="1:45" ht="13.5" thickBot="1">
      <c r="A266" s="39" t="s">
        <v>286</v>
      </c>
      <c r="B266" s="435" t="s">
        <v>285</v>
      </c>
      <c r="C266" s="432" t="s">
        <v>643</v>
      </c>
      <c r="D266" s="39" t="s">
        <v>277</v>
      </c>
      <c r="E266" s="47"/>
      <c r="F266" s="47">
        <v>8280</v>
      </c>
      <c r="G266" s="47">
        <v>8327</v>
      </c>
      <c r="H266" s="48">
        <v>8912</v>
      </c>
      <c r="I266" s="48">
        <v>8106</v>
      </c>
      <c r="J266" s="48">
        <v>5373</v>
      </c>
      <c r="K266" s="48">
        <v>10700</v>
      </c>
      <c r="L266" s="48">
        <v>8131</v>
      </c>
      <c r="M266" s="212">
        <v>6388</v>
      </c>
      <c r="N266" s="212">
        <v>7275.0839999999998</v>
      </c>
      <c r="O266" s="437">
        <v>6948.7269999999999</v>
      </c>
      <c r="P266" s="437">
        <v>7133.634</v>
      </c>
      <c r="Q266" s="136">
        <f t="shared" si="53"/>
        <v>90.956014362657086</v>
      </c>
      <c r="R266" s="136">
        <f t="shared" si="54"/>
        <v>60.289497307001795</v>
      </c>
      <c r="S266" s="136">
        <f t="shared" si="55"/>
        <v>120.0628366247756</v>
      </c>
      <c r="T266" s="136">
        <f t="shared" si="56"/>
        <v>91.236535008976659</v>
      </c>
      <c r="U266" s="234">
        <f t="shared" si="58"/>
        <v>71.678635547576292</v>
      </c>
      <c r="V266" s="234">
        <f t="shared" si="59"/>
        <v>81.632450628366243</v>
      </c>
      <c r="W266" s="258">
        <f t="shared" si="61"/>
        <v>3.2736747255928118E-3</v>
      </c>
      <c r="X266" s="158">
        <f t="shared" si="62"/>
        <v>3.262864687318864E-3</v>
      </c>
      <c r="Y266" s="158">
        <f t="shared" si="63"/>
        <v>2.3980237392299815E-3</v>
      </c>
      <c r="Z266" s="159">
        <f t="shared" si="64"/>
        <v>3.4128408295691082E-3</v>
      </c>
      <c r="AA266" s="159">
        <f t="shared" si="65"/>
        <v>2.8390293738807201E-3</v>
      </c>
      <c r="AB266" s="251">
        <f t="shared" si="60"/>
        <v>2.1217699307867223E-3</v>
      </c>
      <c r="AC266" s="159">
        <f t="shared" si="60"/>
        <v>2.5249049602213574E-3</v>
      </c>
      <c r="AJ266" s="457" t="s">
        <v>286</v>
      </c>
      <c r="AK266" s="459">
        <v>100</v>
      </c>
      <c r="AL266" s="437">
        <v>6948.7269999999999</v>
      </c>
      <c r="AP266" s="457" t="s">
        <v>286</v>
      </c>
      <c r="AQ266" s="459">
        <v>100</v>
      </c>
      <c r="AR266" s="437">
        <v>7133.634</v>
      </c>
      <c r="AS266" t="str">
        <f t="shared" si="57"/>
        <v>Раднево</v>
      </c>
    </row>
    <row r="267" spans="1:45" ht="13.5" thickBot="1">
      <c r="A267" s="39" t="s">
        <v>277</v>
      </c>
      <c r="B267" s="435" t="s">
        <v>286</v>
      </c>
      <c r="C267" s="433" t="s">
        <v>644</v>
      </c>
      <c r="D267" s="39" t="s">
        <v>277</v>
      </c>
      <c r="E267" s="47"/>
      <c r="F267" s="47">
        <v>56000</v>
      </c>
      <c r="G267" s="47">
        <v>60057</v>
      </c>
      <c r="H267" s="48">
        <v>60500</v>
      </c>
      <c r="I267" s="48">
        <v>60500</v>
      </c>
      <c r="J267" s="48">
        <v>61571</v>
      </c>
      <c r="K267" s="48">
        <v>93550</v>
      </c>
      <c r="L267" s="48">
        <v>89521</v>
      </c>
      <c r="M267" s="212">
        <v>68302</v>
      </c>
      <c r="N267" s="212">
        <v>59764.302000000003</v>
      </c>
      <c r="O267" s="437">
        <v>83928.403999999995</v>
      </c>
      <c r="P267" s="437">
        <v>78960.346000000005</v>
      </c>
      <c r="Q267" s="136">
        <f t="shared" si="53"/>
        <v>100</v>
      </c>
      <c r="R267" s="136">
        <f t="shared" si="54"/>
        <v>101.77024793388429</v>
      </c>
      <c r="S267" s="136">
        <f t="shared" si="55"/>
        <v>154.62809917355372</v>
      </c>
      <c r="T267" s="136">
        <f t="shared" si="56"/>
        <v>147.96859504132232</v>
      </c>
      <c r="U267" s="234">
        <f t="shared" si="58"/>
        <v>112.89586776859504</v>
      </c>
      <c r="V267" s="234">
        <f t="shared" si="59"/>
        <v>98.783970247933894</v>
      </c>
      <c r="W267" s="258">
        <f t="shared" si="61"/>
        <v>2.2223667066692675E-2</v>
      </c>
      <c r="X267" s="158">
        <f t="shared" si="62"/>
        <v>2.4352740387711728E-2</v>
      </c>
      <c r="Y267" s="158">
        <f t="shared" si="63"/>
        <v>2.7479754261702807E-2</v>
      </c>
      <c r="Z267" s="159">
        <f t="shared" si="64"/>
        <v>2.9838435477214025E-2</v>
      </c>
      <c r="AA267" s="159">
        <f t="shared" si="65"/>
        <v>3.1257256005310041E-2</v>
      </c>
      <c r="AB267" s="251">
        <f t="shared" si="60"/>
        <v>2.2686463652566484E-2</v>
      </c>
      <c r="AC267" s="159">
        <f t="shared" si="60"/>
        <v>2.0741916184605868E-2</v>
      </c>
      <c r="AJ267" s="457" t="s">
        <v>277</v>
      </c>
      <c r="AK267" s="459">
        <v>100</v>
      </c>
      <c r="AL267" s="437">
        <v>83928.403999999995</v>
      </c>
      <c r="AP267" s="457" t="s">
        <v>277</v>
      </c>
      <c r="AQ267" s="459">
        <v>100</v>
      </c>
      <c r="AR267" s="437">
        <v>78960.346000000005</v>
      </c>
      <c r="AS267" t="str">
        <f t="shared" si="57"/>
        <v>Стара Загора</v>
      </c>
    </row>
    <row r="268" spans="1:45" ht="13.5" thickBot="1">
      <c r="A268" s="49" t="s">
        <v>287</v>
      </c>
      <c r="B268" s="435" t="s">
        <v>277</v>
      </c>
      <c r="C268" s="432" t="s">
        <v>645</v>
      </c>
      <c r="D268" s="39" t="s">
        <v>277</v>
      </c>
      <c r="E268" s="50"/>
      <c r="F268" s="50">
        <v>6702</v>
      </c>
      <c r="G268" s="50">
        <v>6377</v>
      </c>
      <c r="H268" s="54">
        <v>8388</v>
      </c>
      <c r="I268" s="54">
        <v>5952</v>
      </c>
      <c r="J268" s="54">
        <v>6623</v>
      </c>
      <c r="K268" s="54">
        <v>6531</v>
      </c>
      <c r="L268" s="54">
        <v>5724</v>
      </c>
      <c r="M268" s="219">
        <v>5713</v>
      </c>
      <c r="N268" s="275">
        <v>4921.5190000000002</v>
      </c>
      <c r="O268" s="437">
        <v>5185.7120000000004</v>
      </c>
      <c r="P268" s="437">
        <v>5252.3609999999999</v>
      </c>
      <c r="Q268" s="137">
        <f t="shared" si="53"/>
        <v>70.958512160228906</v>
      </c>
      <c r="R268" s="137">
        <f t="shared" si="54"/>
        <v>78.958035288507389</v>
      </c>
      <c r="S268" s="137">
        <f t="shared" si="55"/>
        <v>77.86123032904149</v>
      </c>
      <c r="T268" s="137">
        <f t="shared" si="56"/>
        <v>68.240343347639481</v>
      </c>
      <c r="U268" s="240">
        <f t="shared" si="58"/>
        <v>68.109203624225074</v>
      </c>
      <c r="V268" s="240">
        <f t="shared" si="59"/>
        <v>58.673330948974737</v>
      </c>
      <c r="W268" s="259">
        <f t="shared" si="61"/>
        <v>3.081192055461457E-3</v>
      </c>
      <c r="X268" s="160">
        <f t="shared" si="62"/>
        <v>2.3958266245894247E-3</v>
      </c>
      <c r="Y268" s="160">
        <f t="shared" si="63"/>
        <v>2.955911264641758E-3</v>
      </c>
      <c r="Z268" s="161">
        <f t="shared" si="64"/>
        <v>2.0831087343846583E-3</v>
      </c>
      <c r="AA268" s="161">
        <f t="shared" si="65"/>
        <v>1.9985984671126852E-3</v>
      </c>
      <c r="AB268" s="285">
        <f t="shared" si="60"/>
        <v>1.8975691319011497E-3</v>
      </c>
      <c r="AC268" s="161">
        <f t="shared" si="60"/>
        <v>1.7080720628000522E-3</v>
      </c>
      <c r="AJ268" s="457" t="s">
        <v>287</v>
      </c>
      <c r="AK268" s="459">
        <v>100</v>
      </c>
      <c r="AL268" s="437">
        <v>5185.7120000000004</v>
      </c>
      <c r="AP268" s="457" t="s">
        <v>287</v>
      </c>
      <c r="AQ268" s="459">
        <v>100</v>
      </c>
      <c r="AR268" s="437">
        <v>5252.3609999999999</v>
      </c>
      <c r="AS268" t="str">
        <f t="shared" si="57"/>
        <v>Чирпан</v>
      </c>
    </row>
    <row r="269" spans="1:45" ht="13.5" thickBot="1">
      <c r="A269" s="27" t="s">
        <v>288</v>
      </c>
      <c r="B269" s="435" t="s">
        <v>287</v>
      </c>
      <c r="C269" s="433" t="s">
        <v>646</v>
      </c>
      <c r="D269" s="382"/>
      <c r="E269" s="28">
        <v>37675</v>
      </c>
      <c r="F269" s="30">
        <v>44306</v>
      </c>
      <c r="G269" s="30">
        <v>48931</v>
      </c>
      <c r="H269" s="33">
        <v>39942</v>
      </c>
      <c r="I269" s="33">
        <v>31936</v>
      </c>
      <c r="J269" s="33">
        <v>30451</v>
      </c>
      <c r="K269" s="33">
        <v>36376</v>
      </c>
      <c r="L269" s="33">
        <v>45317</v>
      </c>
      <c r="M269" s="218">
        <v>37936</v>
      </c>
      <c r="N269" s="218">
        <v>34279.824000000001</v>
      </c>
      <c r="O269" s="436">
        <v>35415.308000000005</v>
      </c>
      <c r="P269" s="436">
        <v>33661.504000000001</v>
      </c>
      <c r="Q269" s="135">
        <f t="shared" ref="Q269:Q303" si="66">IF(H269=0,"-",+I269/$H269*100)</f>
        <v>79.955936107355669</v>
      </c>
      <c r="R269" s="135">
        <f t="shared" ref="R269:R303" si="67">IF(I269=0,"-",+J269/$H269*100)</f>
        <v>76.238045165489964</v>
      </c>
      <c r="S269" s="135">
        <f t="shared" ref="S269:S303" si="68">IF(J269=0,"-",+K269/$H269*100)</f>
        <v>91.072054478994545</v>
      </c>
      <c r="T269" s="135">
        <f t="shared" ref="T269:T303" si="69">IF(K269=0,"-",+L269/$H269*100)</f>
        <v>113.45701266836915</v>
      </c>
      <c r="U269" s="238">
        <f t="shared" si="58"/>
        <v>94.977717690651446</v>
      </c>
      <c r="V269" s="238">
        <f t="shared" si="59"/>
        <v>85.824004806970109</v>
      </c>
      <c r="W269" s="256">
        <f t="shared" si="61"/>
        <v>1.4672028264096509E-2</v>
      </c>
      <c r="X269" s="153">
        <f t="shared" si="62"/>
        <v>1.2855026727635731E-2</v>
      </c>
      <c r="Y269" s="153">
        <f t="shared" si="63"/>
        <v>1.3590586429051211E-2</v>
      </c>
      <c r="Z269" s="154">
        <f t="shared" si="64"/>
        <v>1.1602382992187465E-2</v>
      </c>
      <c r="AA269" s="154">
        <f t="shared" si="65"/>
        <v>1.5822936186957643E-2</v>
      </c>
      <c r="AB269" s="249">
        <f t="shared" si="60"/>
        <v>1.2600417046700861E-2</v>
      </c>
      <c r="AC269" s="154">
        <f t="shared" si="60"/>
        <v>1.1897223132147359E-2</v>
      </c>
      <c r="AJ269" s="455" t="s">
        <v>288</v>
      </c>
      <c r="AK269" s="456">
        <v>99.96</v>
      </c>
      <c r="AL269" s="436">
        <v>35415.308000000005</v>
      </c>
      <c r="AP269" s="457" t="s">
        <v>288</v>
      </c>
      <c r="AQ269" s="459">
        <v>99.96</v>
      </c>
      <c r="AR269" s="437">
        <v>33661.504000000001</v>
      </c>
      <c r="AS269" t="str">
        <f t="shared" si="57"/>
        <v>Търговище</v>
      </c>
    </row>
    <row r="270" spans="1:45" ht="13.5" thickBot="1">
      <c r="A270" s="39" t="s">
        <v>289</v>
      </c>
      <c r="B270" s="434" t="s">
        <v>288</v>
      </c>
      <c r="C270" s="431" t="s">
        <v>647</v>
      </c>
      <c r="D270" s="39" t="s">
        <v>289</v>
      </c>
      <c r="E270" s="47"/>
      <c r="F270" s="47">
        <v>1105</v>
      </c>
      <c r="G270" s="47">
        <v>1234</v>
      </c>
      <c r="H270" s="48">
        <v>1380</v>
      </c>
      <c r="I270" s="48">
        <v>1608</v>
      </c>
      <c r="J270" s="48">
        <v>1216</v>
      </c>
      <c r="K270" s="48">
        <v>1311</v>
      </c>
      <c r="L270" s="48">
        <v>1221</v>
      </c>
      <c r="M270" s="212">
        <v>1710</v>
      </c>
      <c r="N270" s="212">
        <v>1540.309</v>
      </c>
      <c r="O270" s="437">
        <v>1288.712</v>
      </c>
      <c r="P270" s="437">
        <v>1132.982</v>
      </c>
      <c r="Q270" s="136">
        <f t="shared" si="66"/>
        <v>116.52173913043478</v>
      </c>
      <c r="R270" s="136">
        <f t="shared" si="67"/>
        <v>88.115942028985501</v>
      </c>
      <c r="S270" s="136">
        <f t="shared" si="68"/>
        <v>95</v>
      </c>
      <c r="T270" s="136">
        <f t="shared" si="69"/>
        <v>88.478260869565219</v>
      </c>
      <c r="U270" s="234">
        <f t="shared" si="58"/>
        <v>123.91304347826086</v>
      </c>
      <c r="V270" s="234">
        <f t="shared" si="59"/>
        <v>111.61659420289855</v>
      </c>
      <c r="W270" s="258">
        <f t="shared" si="61"/>
        <v>5.0692000912456016E-4</v>
      </c>
      <c r="X270" s="158">
        <f t="shared" si="62"/>
        <v>6.4725961228827202E-4</v>
      </c>
      <c r="Y270" s="158">
        <f t="shared" si="63"/>
        <v>5.4271298472057645E-4</v>
      </c>
      <c r="Z270" s="159">
        <f t="shared" si="64"/>
        <v>4.1815274089393467E-4</v>
      </c>
      <c r="AA270" s="159">
        <f t="shared" si="65"/>
        <v>4.2632577364510633E-4</v>
      </c>
      <c r="AB270" s="251">
        <f t="shared" si="60"/>
        <v>5.6797535717678378E-4</v>
      </c>
      <c r="AC270" s="159">
        <f t="shared" si="60"/>
        <v>5.3458267071192559E-4</v>
      </c>
      <c r="AJ270" s="457" t="s">
        <v>289</v>
      </c>
      <c r="AK270" s="459">
        <v>99.25</v>
      </c>
      <c r="AL270" s="437">
        <v>1288.712</v>
      </c>
      <c r="AP270" s="457" t="s">
        <v>289</v>
      </c>
      <c r="AQ270" s="459">
        <v>99.29</v>
      </c>
      <c r="AR270" s="437">
        <v>1132.982</v>
      </c>
      <c r="AS270" t="str">
        <f t="shared" si="57"/>
        <v>Антоново</v>
      </c>
    </row>
    <row r="271" spans="1:45" ht="13.5" thickBot="1">
      <c r="A271" s="39" t="s">
        <v>290</v>
      </c>
      <c r="B271" s="435" t="s">
        <v>289</v>
      </c>
      <c r="C271" s="432" t="s">
        <v>648</v>
      </c>
      <c r="D271" s="39" t="s">
        <v>290</v>
      </c>
      <c r="E271" s="47"/>
      <c r="F271" s="47">
        <v>2909</v>
      </c>
      <c r="G271" s="47">
        <v>2593</v>
      </c>
      <c r="H271" s="48">
        <v>3314</v>
      </c>
      <c r="I271" s="48">
        <v>3367</v>
      </c>
      <c r="J271" s="48">
        <v>3579</v>
      </c>
      <c r="K271" s="48">
        <v>5536</v>
      </c>
      <c r="L271" s="48">
        <v>4409</v>
      </c>
      <c r="M271" s="212">
        <v>4241</v>
      </c>
      <c r="N271" s="212">
        <v>4866.8</v>
      </c>
      <c r="O271" s="437">
        <v>3903.9129999999996</v>
      </c>
      <c r="P271" s="437">
        <v>4261.973</v>
      </c>
      <c r="Q271" s="136">
        <f t="shared" si="66"/>
        <v>101.59927579963789</v>
      </c>
      <c r="R271" s="136">
        <f t="shared" si="67"/>
        <v>107.9963789981895</v>
      </c>
      <c r="S271" s="136">
        <f t="shared" si="68"/>
        <v>167.04888352444175</v>
      </c>
      <c r="T271" s="136">
        <f t="shared" si="69"/>
        <v>133.04164152082078</v>
      </c>
      <c r="U271" s="234">
        <f t="shared" si="58"/>
        <v>127.97223898611949</v>
      </c>
      <c r="V271" s="234">
        <f t="shared" si="59"/>
        <v>146.85576342788173</v>
      </c>
      <c r="W271" s="258">
        <f t="shared" si="61"/>
        <v>1.217342688578835E-3</v>
      </c>
      <c r="X271" s="158">
        <f t="shared" si="62"/>
        <v>1.3553004443871966E-3</v>
      </c>
      <c r="Y271" s="158">
        <f t="shared" si="63"/>
        <v>1.5973435627589993E-3</v>
      </c>
      <c r="Z271" s="159">
        <f t="shared" si="64"/>
        <v>1.7657464329434189E-3</v>
      </c>
      <c r="AA271" s="159">
        <f t="shared" si="65"/>
        <v>1.5394515446365878E-3</v>
      </c>
      <c r="AB271" s="251">
        <f t="shared" si="60"/>
        <v>1.4086453156647604E-3</v>
      </c>
      <c r="AC271" s="159">
        <f t="shared" si="60"/>
        <v>1.689081179049658E-3</v>
      </c>
      <c r="AJ271" s="457" t="s">
        <v>290</v>
      </c>
      <c r="AK271" s="459">
        <v>100</v>
      </c>
      <c r="AL271" s="437">
        <v>3903.9129999999996</v>
      </c>
      <c r="AP271" s="457" t="s">
        <v>290</v>
      </c>
      <c r="AQ271" s="459">
        <v>100</v>
      </c>
      <c r="AR271" s="437">
        <v>4261.973</v>
      </c>
      <c r="AS271" t="str">
        <f t="shared" si="57"/>
        <v>Омуртаг</v>
      </c>
    </row>
    <row r="272" spans="1:45" ht="13.5" thickBot="1">
      <c r="A272" s="39" t="s">
        <v>291</v>
      </c>
      <c r="B272" s="435" t="s">
        <v>290</v>
      </c>
      <c r="C272" s="432" t="s">
        <v>649</v>
      </c>
      <c r="D272" s="39" t="s">
        <v>66</v>
      </c>
      <c r="E272" s="47"/>
      <c r="F272" s="47">
        <v>600</v>
      </c>
      <c r="G272" s="47">
        <v>739</v>
      </c>
      <c r="H272" s="48">
        <v>947</v>
      </c>
      <c r="I272" s="48">
        <v>826</v>
      </c>
      <c r="J272" s="48">
        <v>982</v>
      </c>
      <c r="K272" s="48">
        <v>904</v>
      </c>
      <c r="L272" s="48">
        <v>877</v>
      </c>
      <c r="M272" s="212">
        <v>889</v>
      </c>
      <c r="N272" s="212">
        <v>898</v>
      </c>
      <c r="O272" s="437">
        <v>852.5</v>
      </c>
      <c r="P272" s="437">
        <v>1420.36</v>
      </c>
      <c r="Q272" s="136">
        <f t="shared" si="66"/>
        <v>87.222808870116154</v>
      </c>
      <c r="R272" s="136">
        <f t="shared" si="67"/>
        <v>103.6958817317846</v>
      </c>
      <c r="S272" s="136">
        <f t="shared" si="68"/>
        <v>95.459345300950375</v>
      </c>
      <c r="T272" s="136">
        <f t="shared" si="69"/>
        <v>92.608236536430837</v>
      </c>
      <c r="U272" s="234">
        <f t="shared" si="58"/>
        <v>93.875395987328403</v>
      </c>
      <c r="V272" s="234">
        <f t="shared" si="59"/>
        <v>94.825765575501592</v>
      </c>
      <c r="W272" s="258">
        <f t="shared" si="61"/>
        <v>3.478646729282308E-4</v>
      </c>
      <c r="X272" s="158">
        <f t="shared" si="62"/>
        <v>3.3248534810330393E-4</v>
      </c>
      <c r="Y272" s="158">
        <f t="shared" si="63"/>
        <v>4.3827643996349183E-4</v>
      </c>
      <c r="Z272" s="159">
        <f t="shared" si="64"/>
        <v>2.883372065355583E-4</v>
      </c>
      <c r="AA272" s="159">
        <f t="shared" si="65"/>
        <v>3.0621433536999037E-4</v>
      </c>
      <c r="AB272" s="251">
        <f t="shared" si="60"/>
        <v>2.9528075586559112E-4</v>
      </c>
      <c r="AC272" s="159">
        <f t="shared" si="60"/>
        <v>3.1166164600694355E-4</v>
      </c>
      <c r="AJ272" s="457" t="s">
        <v>291</v>
      </c>
      <c r="AK272" s="459">
        <v>100</v>
      </c>
      <c r="AL272" s="437">
        <v>852.5</v>
      </c>
      <c r="AP272" s="457" t="s">
        <v>291</v>
      </c>
      <c r="AQ272" s="459">
        <v>100</v>
      </c>
      <c r="AR272" s="437">
        <v>1420.36</v>
      </c>
      <c r="AS272" t="str">
        <f t="shared" si="57"/>
        <v>Опака</v>
      </c>
    </row>
    <row r="273" spans="1:45" ht="13.5" thickBot="1">
      <c r="A273" s="39" t="s">
        <v>292</v>
      </c>
      <c r="B273" s="435" t="s">
        <v>291</v>
      </c>
      <c r="C273" s="432" t="s">
        <v>650</v>
      </c>
      <c r="D273" s="49" t="s">
        <v>288</v>
      </c>
      <c r="E273" s="47"/>
      <c r="F273" s="47">
        <v>8692</v>
      </c>
      <c r="G273" s="47">
        <v>25630</v>
      </c>
      <c r="H273" s="48">
        <v>11718</v>
      </c>
      <c r="I273" s="48">
        <v>8713</v>
      </c>
      <c r="J273" s="48">
        <v>8191</v>
      </c>
      <c r="K273" s="48">
        <v>7365</v>
      </c>
      <c r="L273" s="48">
        <v>7536</v>
      </c>
      <c r="M273" s="212">
        <v>7323</v>
      </c>
      <c r="N273" s="212">
        <v>6632.79</v>
      </c>
      <c r="O273" s="437">
        <v>6634.9269999999997</v>
      </c>
      <c r="P273" s="437">
        <v>6744.1760000000004</v>
      </c>
      <c r="Q273" s="136">
        <f t="shared" si="66"/>
        <v>74.355692097627582</v>
      </c>
      <c r="R273" s="136">
        <f t="shared" si="67"/>
        <v>69.901006997781195</v>
      </c>
      <c r="S273" s="136">
        <f t="shared" si="68"/>
        <v>62.852022529441889</v>
      </c>
      <c r="T273" s="136">
        <f t="shared" si="69"/>
        <v>64.311315924219144</v>
      </c>
      <c r="U273" s="234">
        <f t="shared" si="58"/>
        <v>62.493599590373783</v>
      </c>
      <c r="V273" s="234">
        <f t="shared" si="59"/>
        <v>56.603430619559646</v>
      </c>
      <c r="W273" s="258">
        <f t="shared" si="61"/>
        <v>4.3044120774794175E-3</v>
      </c>
      <c r="X273" s="158">
        <f t="shared" si="62"/>
        <v>3.5071971404649965E-3</v>
      </c>
      <c r="Y273" s="158">
        <f t="shared" si="63"/>
        <v>3.6557253765182908E-3</v>
      </c>
      <c r="Z273" s="159">
        <f t="shared" si="64"/>
        <v>2.3491189448389235E-3</v>
      </c>
      <c r="AA273" s="159">
        <f t="shared" si="65"/>
        <v>2.6312784850037029E-3</v>
      </c>
      <c r="AB273" s="251">
        <f t="shared" si="60"/>
        <v>2.4323295559097007E-3</v>
      </c>
      <c r="AC273" s="159">
        <f t="shared" si="60"/>
        <v>2.3019891414458741E-3</v>
      </c>
      <c r="AJ273" s="457" t="s">
        <v>292</v>
      </c>
      <c r="AK273" s="459">
        <v>100</v>
      </c>
      <c r="AL273" s="437">
        <v>6634.9269999999997</v>
      </c>
      <c r="AP273" s="457" t="s">
        <v>292</v>
      </c>
      <c r="AQ273" s="459">
        <v>100</v>
      </c>
      <c r="AR273" s="437">
        <v>6744.1760000000004</v>
      </c>
      <c r="AS273" t="str">
        <f t="shared" si="57"/>
        <v>Попово</v>
      </c>
    </row>
    <row r="274" spans="1:45" ht="13.5" thickBot="1">
      <c r="A274" s="49" t="s">
        <v>288</v>
      </c>
      <c r="B274" s="435" t="s">
        <v>292</v>
      </c>
      <c r="C274" s="432" t="s">
        <v>651</v>
      </c>
      <c r="D274" s="49" t="s">
        <v>288</v>
      </c>
      <c r="E274" s="50"/>
      <c r="F274" s="50">
        <v>31000</v>
      </c>
      <c r="G274" s="50">
        <v>18735</v>
      </c>
      <c r="H274" s="54">
        <v>22582</v>
      </c>
      <c r="I274" s="54">
        <v>17422</v>
      </c>
      <c r="J274" s="54">
        <v>16483</v>
      </c>
      <c r="K274" s="54">
        <v>21260</v>
      </c>
      <c r="L274" s="54">
        <v>31274</v>
      </c>
      <c r="M274" s="219">
        <v>23773</v>
      </c>
      <c r="N274" s="275">
        <v>20341.924999999999</v>
      </c>
      <c r="O274" s="437">
        <v>22735.256000000001</v>
      </c>
      <c r="P274" s="437">
        <v>20102.013999999999</v>
      </c>
      <c r="Q274" s="137">
        <f t="shared" si="66"/>
        <v>77.149942432025512</v>
      </c>
      <c r="R274" s="137">
        <f t="shared" si="67"/>
        <v>72.991763351341774</v>
      </c>
      <c r="S274" s="137">
        <f t="shared" si="68"/>
        <v>94.145779824639092</v>
      </c>
      <c r="T274" s="137">
        <f t="shared" si="69"/>
        <v>138.49083340713844</v>
      </c>
      <c r="U274" s="240">
        <f t="shared" si="58"/>
        <v>105.27411212470108</v>
      </c>
      <c r="V274" s="240">
        <f t="shared" si="59"/>
        <v>90.080263041360382</v>
      </c>
      <c r="W274" s="259">
        <f t="shared" si="61"/>
        <v>8.2951214826455198E-3</v>
      </c>
      <c r="X274" s="160">
        <f t="shared" si="62"/>
        <v>7.012784182391962E-3</v>
      </c>
      <c r="Y274" s="160">
        <f t="shared" si="63"/>
        <v>7.356528065089853E-3</v>
      </c>
      <c r="Z274" s="161">
        <f t="shared" si="64"/>
        <v>6.7810276669756295E-3</v>
      </c>
      <c r="AA274" s="161">
        <f t="shared" si="65"/>
        <v>1.0919666048302256E-2</v>
      </c>
      <c r="AB274" s="285">
        <f t="shared" si="60"/>
        <v>7.8961860620840249E-3</v>
      </c>
      <c r="AC274" s="161">
        <f t="shared" si="60"/>
        <v>7.0599084949329568E-3</v>
      </c>
      <c r="AJ274" s="457" t="s">
        <v>288</v>
      </c>
      <c r="AK274" s="459">
        <v>100</v>
      </c>
      <c r="AL274" s="437">
        <v>22735.256000000001</v>
      </c>
      <c r="AP274" s="455" t="s">
        <v>288</v>
      </c>
      <c r="AQ274" s="456">
        <v>100</v>
      </c>
      <c r="AR274" s="436">
        <v>20102.013999999999</v>
      </c>
      <c r="AS274" t="str">
        <f t="shared" si="57"/>
        <v>Търговище</v>
      </c>
    </row>
    <row r="275" spans="1:45" ht="13.5" thickBot="1">
      <c r="A275" s="27" t="s">
        <v>293</v>
      </c>
      <c r="B275" s="435" t="s">
        <v>288</v>
      </c>
      <c r="C275" s="432" t="s">
        <v>652</v>
      </c>
      <c r="D275" s="382"/>
      <c r="E275" s="28">
        <v>137208</v>
      </c>
      <c r="F275" s="30">
        <v>125379</v>
      </c>
      <c r="G275" s="30">
        <v>123420</v>
      </c>
      <c r="H275" s="33">
        <v>117161</v>
      </c>
      <c r="I275" s="33">
        <v>83127</v>
      </c>
      <c r="J275" s="33">
        <v>76654</v>
      </c>
      <c r="K275" s="33">
        <v>71727</v>
      </c>
      <c r="L275" s="33">
        <v>93379</v>
      </c>
      <c r="M275" s="218">
        <v>77477</v>
      </c>
      <c r="N275" s="218">
        <v>69802.591</v>
      </c>
      <c r="O275" s="436">
        <v>75913.097999999998</v>
      </c>
      <c r="P275" s="436">
        <v>72120.577999999994</v>
      </c>
      <c r="Q275" s="135">
        <f t="shared" si="66"/>
        <v>70.951084405220172</v>
      </c>
      <c r="R275" s="135">
        <f t="shared" si="67"/>
        <v>65.426208379921647</v>
      </c>
      <c r="S275" s="135">
        <f t="shared" si="68"/>
        <v>61.220884082587212</v>
      </c>
      <c r="T275" s="135">
        <f t="shared" si="69"/>
        <v>79.701436484837103</v>
      </c>
      <c r="U275" s="238">
        <f t="shared" si="58"/>
        <v>66.128660561108219</v>
      </c>
      <c r="V275" s="238">
        <f t="shared" si="59"/>
        <v>59.578350304282147</v>
      </c>
      <c r="W275" s="256">
        <f t="shared" si="61"/>
        <v>4.3037141441335212E-2</v>
      </c>
      <c r="X275" s="153">
        <f t="shared" si="62"/>
        <v>3.3460665292715915E-2</v>
      </c>
      <c r="Y275" s="153">
        <f t="shared" si="63"/>
        <v>3.4211448298331469E-2</v>
      </c>
      <c r="Z275" s="154">
        <f t="shared" si="64"/>
        <v>2.2877834970327422E-2</v>
      </c>
      <c r="AA275" s="154">
        <f t="shared" si="65"/>
        <v>3.2604319752011779E-2</v>
      </c>
      <c r="AB275" s="249">
        <f t="shared" si="60"/>
        <v>2.5733933770751859E-2</v>
      </c>
      <c r="AC275" s="154">
        <f t="shared" si="60"/>
        <v>2.4225824506246618E-2</v>
      </c>
      <c r="AJ275" s="455" t="s">
        <v>293</v>
      </c>
      <c r="AK275" s="456">
        <v>99.8</v>
      </c>
      <c r="AL275" s="436">
        <v>75913.097999999998</v>
      </c>
      <c r="AP275" s="457" t="s">
        <v>293</v>
      </c>
      <c r="AQ275" s="459">
        <v>99.96</v>
      </c>
      <c r="AR275" s="437">
        <v>72120.577999999994</v>
      </c>
      <c r="AS275" t="str">
        <f t="shared" si="57"/>
        <v>Хасково</v>
      </c>
    </row>
    <row r="276" spans="1:45" ht="13.5" thickBot="1">
      <c r="A276" s="39" t="s">
        <v>294</v>
      </c>
      <c r="B276" s="434" t="s">
        <v>293</v>
      </c>
      <c r="C276" s="431" t="s">
        <v>653</v>
      </c>
      <c r="D276" s="383" t="s">
        <v>293</v>
      </c>
      <c r="E276" s="47"/>
      <c r="F276" s="47">
        <v>34200</v>
      </c>
      <c r="G276" s="47">
        <v>30800</v>
      </c>
      <c r="H276" s="48">
        <v>22665</v>
      </c>
      <c r="I276" s="48">
        <v>11744</v>
      </c>
      <c r="J276" s="48">
        <v>20223</v>
      </c>
      <c r="K276" s="48">
        <v>7117</v>
      </c>
      <c r="L276" s="48">
        <v>8521</v>
      </c>
      <c r="M276" s="212">
        <v>11681</v>
      </c>
      <c r="N276" s="212">
        <v>17429.178</v>
      </c>
      <c r="O276" s="437">
        <v>17933.796999999999</v>
      </c>
      <c r="P276" s="437">
        <v>16941.796999999999</v>
      </c>
      <c r="Q276" s="136">
        <f t="shared" si="66"/>
        <v>51.81557467460842</v>
      </c>
      <c r="R276" s="136">
        <f t="shared" si="67"/>
        <v>89.225678358702837</v>
      </c>
      <c r="S276" s="136">
        <f t="shared" si="68"/>
        <v>31.400838296933596</v>
      </c>
      <c r="T276" s="136">
        <f t="shared" si="69"/>
        <v>37.595411427310829</v>
      </c>
      <c r="U276" s="234">
        <f t="shared" si="58"/>
        <v>51.537613059783801</v>
      </c>
      <c r="V276" s="234">
        <f t="shared" si="59"/>
        <v>76.899086697551283</v>
      </c>
      <c r="W276" s="258">
        <f t="shared" si="61"/>
        <v>8.3256101498609819E-3</v>
      </c>
      <c r="X276" s="158">
        <f t="shared" si="62"/>
        <v>4.7272493076576287E-3</v>
      </c>
      <c r="Y276" s="158">
        <f t="shared" si="63"/>
        <v>9.0257275411218894E-3</v>
      </c>
      <c r="Z276" s="159">
        <f t="shared" si="64"/>
        <v>2.2700175872937705E-3</v>
      </c>
      <c r="AA276" s="159">
        <f t="shared" si="65"/>
        <v>2.9752022254135552E-3</v>
      </c>
      <c r="AB276" s="251">
        <f t="shared" si="60"/>
        <v>3.8798363433812937E-3</v>
      </c>
      <c r="AC276" s="159">
        <f t="shared" si="60"/>
        <v>6.0490047929042407E-3</v>
      </c>
      <c r="AJ276" s="457" t="s">
        <v>294</v>
      </c>
      <c r="AK276" s="459">
        <v>100</v>
      </c>
      <c r="AL276" s="437">
        <v>17933.796999999999</v>
      </c>
      <c r="AP276" s="457" t="s">
        <v>294</v>
      </c>
      <c r="AQ276" s="459">
        <v>100</v>
      </c>
      <c r="AR276" s="437">
        <v>16941.796999999999</v>
      </c>
      <c r="AS276" t="str">
        <f t="shared" si="57"/>
        <v>Димитровград</v>
      </c>
    </row>
    <row r="277" spans="1:45" ht="13.5" thickBot="1">
      <c r="A277" s="39" t="s">
        <v>295</v>
      </c>
      <c r="B277" s="435" t="s">
        <v>294</v>
      </c>
      <c r="C277" s="432" t="s">
        <v>654</v>
      </c>
      <c r="D277" s="39" t="s">
        <v>137</v>
      </c>
      <c r="E277" s="47"/>
      <c r="F277" s="47">
        <v>4618</v>
      </c>
      <c r="G277" s="47">
        <v>4324</v>
      </c>
      <c r="H277" s="48">
        <v>4784</v>
      </c>
      <c r="I277" s="48"/>
      <c r="J277" s="48">
        <v>837</v>
      </c>
      <c r="K277" s="48">
        <v>1900</v>
      </c>
      <c r="L277" s="48">
        <v>1525</v>
      </c>
      <c r="M277" s="212">
        <v>1700</v>
      </c>
      <c r="N277" s="212">
        <v>1600</v>
      </c>
      <c r="O277" s="437">
        <v>1500.02</v>
      </c>
      <c r="P277" s="437">
        <v>2009</v>
      </c>
      <c r="Q277" s="136">
        <f t="shared" si="66"/>
        <v>0</v>
      </c>
      <c r="R277" s="136" t="str">
        <f t="shared" si="67"/>
        <v>-</v>
      </c>
      <c r="S277" s="136">
        <f t="shared" si="68"/>
        <v>39.715719063545151</v>
      </c>
      <c r="T277" s="136">
        <f t="shared" si="69"/>
        <v>31.877090301003346</v>
      </c>
      <c r="U277" s="234">
        <f t="shared" si="58"/>
        <v>35.535117056856187</v>
      </c>
      <c r="V277" s="234">
        <f t="shared" si="59"/>
        <v>33.444816053511708</v>
      </c>
      <c r="W277" s="258">
        <f t="shared" si="61"/>
        <v>1.7573226982984752E-3</v>
      </c>
      <c r="X277" s="158">
        <f t="shared" si="62"/>
        <v>0</v>
      </c>
      <c r="Y277" s="158">
        <f t="shared" si="63"/>
        <v>3.7356148701572572E-4</v>
      </c>
      <c r="Z277" s="159">
        <f t="shared" si="64"/>
        <v>6.0601846506367339E-4</v>
      </c>
      <c r="AA277" s="159">
        <f t="shared" si="65"/>
        <v>5.3247076560916228E-4</v>
      </c>
      <c r="AB277" s="251">
        <f t="shared" si="60"/>
        <v>5.6465386385996048E-4</v>
      </c>
      <c r="AC277" s="159">
        <f t="shared" si="60"/>
        <v>5.5529914656025578E-4</v>
      </c>
      <c r="AJ277" s="457" t="s">
        <v>295</v>
      </c>
      <c r="AK277" s="459">
        <v>100</v>
      </c>
      <c r="AL277" s="437">
        <v>1500.02</v>
      </c>
      <c r="AP277" s="457" t="s">
        <v>295</v>
      </c>
      <c r="AQ277" s="459">
        <v>100</v>
      </c>
      <c r="AR277" s="437">
        <v>2009</v>
      </c>
      <c r="AS277" t="str">
        <f t="shared" si="57"/>
        <v>Ивайловград</v>
      </c>
    </row>
    <row r="278" spans="1:45" ht="13.5" thickBot="1">
      <c r="A278" s="39" t="s">
        <v>296</v>
      </c>
      <c r="B278" s="435" t="s">
        <v>295</v>
      </c>
      <c r="C278" s="433" t="s">
        <v>655</v>
      </c>
      <c r="D278" s="39" t="s">
        <v>303</v>
      </c>
      <c r="E278" s="47"/>
      <c r="F278" s="47">
        <v>3800</v>
      </c>
      <c r="G278" s="47">
        <v>3900</v>
      </c>
      <c r="H278" s="48">
        <v>3900</v>
      </c>
      <c r="I278" s="48">
        <v>3800</v>
      </c>
      <c r="J278" s="48">
        <v>2060</v>
      </c>
      <c r="K278" s="48">
        <v>1271</v>
      </c>
      <c r="L278" s="48">
        <v>2384</v>
      </c>
      <c r="M278" s="212">
        <v>1764</v>
      </c>
      <c r="N278" s="212">
        <v>1301.5540000000001</v>
      </c>
      <c r="O278" s="437">
        <v>1628.242</v>
      </c>
      <c r="P278" s="437">
        <v>1591.9</v>
      </c>
      <c r="Q278" s="136">
        <f t="shared" si="66"/>
        <v>97.435897435897431</v>
      </c>
      <c r="R278" s="136">
        <f t="shared" si="67"/>
        <v>52.820512820512825</v>
      </c>
      <c r="S278" s="136">
        <f t="shared" si="68"/>
        <v>32.589743589743591</v>
      </c>
      <c r="T278" s="136">
        <f t="shared" si="69"/>
        <v>61.128205128205124</v>
      </c>
      <c r="U278" s="234">
        <f t="shared" si="58"/>
        <v>45.230769230769226</v>
      </c>
      <c r="V278" s="234">
        <f t="shared" si="59"/>
        <v>33.373179487179492</v>
      </c>
      <c r="W278" s="258">
        <f t="shared" si="61"/>
        <v>1.4326000257868004E-3</v>
      </c>
      <c r="X278" s="158">
        <f t="shared" si="62"/>
        <v>1.529593611129001E-3</v>
      </c>
      <c r="Y278" s="158">
        <f t="shared" si="63"/>
        <v>9.1939864187860819E-4</v>
      </c>
      <c r="Z278" s="159">
        <f t="shared" si="64"/>
        <v>4.0539445741890993E-4</v>
      </c>
      <c r="AA278" s="159">
        <f t="shared" si="65"/>
        <v>8.3240020013917559E-4</v>
      </c>
      <c r="AB278" s="251">
        <f t="shared" si="60"/>
        <v>5.8591142108762966E-4</v>
      </c>
      <c r="AC278" s="159">
        <f t="shared" si="60"/>
        <v>4.5171989087630448E-4</v>
      </c>
      <c r="AJ278" s="457" t="s">
        <v>296</v>
      </c>
      <c r="AK278" s="459">
        <v>100</v>
      </c>
      <c r="AL278" s="437">
        <v>1628.242</v>
      </c>
      <c r="AP278" s="457" t="s">
        <v>296</v>
      </c>
      <c r="AQ278" s="459">
        <v>100</v>
      </c>
      <c r="AR278" s="437">
        <v>1591.9</v>
      </c>
      <c r="AS278" t="str">
        <f t="shared" si="57"/>
        <v>Любимец</v>
      </c>
    </row>
    <row r="279" spans="1:45" ht="13.5" thickBot="1">
      <c r="A279" s="39" t="s">
        <v>297</v>
      </c>
      <c r="B279" s="435" t="s">
        <v>296</v>
      </c>
      <c r="C279" s="432" t="s">
        <v>656</v>
      </c>
      <c r="D279" s="39" t="s">
        <v>303</v>
      </c>
      <c r="E279" s="47"/>
      <c r="F279" s="47">
        <v>240</v>
      </c>
      <c r="G279" s="47">
        <v>338</v>
      </c>
      <c r="H279" s="48">
        <v>517</v>
      </c>
      <c r="I279" s="48">
        <v>1116</v>
      </c>
      <c r="J279" s="48">
        <v>366</v>
      </c>
      <c r="K279" s="48">
        <v>422</v>
      </c>
      <c r="L279" s="48">
        <v>816</v>
      </c>
      <c r="M279" s="212">
        <v>686</v>
      </c>
      <c r="N279" s="212">
        <v>387.947</v>
      </c>
      <c r="O279" s="437">
        <v>415.601</v>
      </c>
      <c r="P279" s="437">
        <v>329.92599999999999</v>
      </c>
      <c r="Q279" s="136">
        <f t="shared" si="66"/>
        <v>215.8607350096712</v>
      </c>
      <c r="R279" s="136">
        <f t="shared" si="67"/>
        <v>70.793036750483566</v>
      </c>
      <c r="S279" s="136">
        <f t="shared" si="68"/>
        <v>81.624758220502898</v>
      </c>
      <c r="T279" s="136">
        <f t="shared" si="69"/>
        <v>157.83365570599614</v>
      </c>
      <c r="U279" s="234">
        <f t="shared" si="58"/>
        <v>132.68858800773694</v>
      </c>
      <c r="V279" s="234">
        <f t="shared" si="59"/>
        <v>75.038104448742743</v>
      </c>
      <c r="W279" s="258">
        <f t="shared" si="61"/>
        <v>1.8991133675173741E-4</v>
      </c>
      <c r="X279" s="158">
        <f t="shared" si="62"/>
        <v>4.4921749211051718E-4</v>
      </c>
      <c r="Y279" s="158">
        <f t="shared" si="63"/>
        <v>1.6334946744056824E-4</v>
      </c>
      <c r="Z279" s="159">
        <f t="shared" si="64"/>
        <v>1.3459989066151061E-4</v>
      </c>
      <c r="AA279" s="159">
        <f t="shared" si="65"/>
        <v>2.8491550474562388E-4</v>
      </c>
      <c r="AB279" s="251">
        <f t="shared" si="60"/>
        <v>2.278544415340782E-4</v>
      </c>
      <c r="AC279" s="159">
        <f t="shared" si="60"/>
        <v>1.3464164875663222E-4</v>
      </c>
      <c r="AJ279" s="457" t="s">
        <v>297</v>
      </c>
      <c r="AK279" s="459">
        <v>73.010000000000005</v>
      </c>
      <c r="AL279" s="437">
        <v>415.601</v>
      </c>
      <c r="AP279" s="457" t="s">
        <v>297</v>
      </c>
      <c r="AQ279" s="459">
        <v>94.93</v>
      </c>
      <c r="AR279" s="437">
        <v>329.92599999999999</v>
      </c>
      <c r="AS279" t="str">
        <f t="shared" si="57"/>
        <v>Маджарово</v>
      </c>
    </row>
    <row r="280" spans="1:45" ht="13.5" thickBot="1">
      <c r="A280" s="39" t="s">
        <v>298</v>
      </c>
      <c r="B280" s="435" t="s">
        <v>297</v>
      </c>
      <c r="C280" s="433" t="s">
        <v>657</v>
      </c>
      <c r="D280" s="390" t="s">
        <v>293</v>
      </c>
      <c r="E280" s="47"/>
      <c r="F280" s="47">
        <v>690</v>
      </c>
      <c r="G280" s="47">
        <v>2128</v>
      </c>
      <c r="H280" s="48">
        <v>2635</v>
      </c>
      <c r="I280" s="48">
        <v>1052</v>
      </c>
      <c r="J280" s="48">
        <v>2288</v>
      </c>
      <c r="K280" s="48">
        <v>1239</v>
      </c>
      <c r="L280" s="48">
        <v>1679</v>
      </c>
      <c r="M280" s="212">
        <v>2261</v>
      </c>
      <c r="N280" s="212">
        <v>2920</v>
      </c>
      <c r="O280" s="437">
        <v>1798.88</v>
      </c>
      <c r="P280" s="437">
        <v>1878.14</v>
      </c>
      <c r="Q280" s="136">
        <f t="shared" si="66"/>
        <v>39.924098671726753</v>
      </c>
      <c r="R280" s="136">
        <f t="shared" si="67"/>
        <v>86.831119544592028</v>
      </c>
      <c r="S280" s="136">
        <f t="shared" si="68"/>
        <v>47.020872865275145</v>
      </c>
      <c r="T280" s="136">
        <f t="shared" si="69"/>
        <v>63.719165085388994</v>
      </c>
      <c r="U280" s="234">
        <f t="shared" si="58"/>
        <v>85.806451612903217</v>
      </c>
      <c r="V280" s="234">
        <f t="shared" si="59"/>
        <v>110.81593927893738</v>
      </c>
      <c r="W280" s="258">
        <f t="shared" si="61"/>
        <v>9.6792335075595367E-4</v>
      </c>
      <c r="X280" s="158">
        <f t="shared" si="62"/>
        <v>4.2345591550202872E-4</v>
      </c>
      <c r="Y280" s="158">
        <f t="shared" si="63"/>
        <v>1.0211573265137162E-3</v>
      </c>
      <c r="Z280" s="159">
        <f t="shared" si="64"/>
        <v>3.9518783063889016E-4</v>
      </c>
      <c r="AA280" s="159">
        <f t="shared" si="65"/>
        <v>5.862415839067432E-4</v>
      </c>
      <c r="AB280" s="251">
        <f t="shared" si="60"/>
        <v>7.5098963893374746E-4</v>
      </c>
      <c r="AC280" s="159">
        <f t="shared" si="60"/>
        <v>1.0134209424724667E-3</v>
      </c>
      <c r="AJ280" s="457" t="s">
        <v>298</v>
      </c>
      <c r="AK280" s="459">
        <v>100</v>
      </c>
      <c r="AL280" s="437">
        <v>1798.88</v>
      </c>
      <c r="AP280" s="457" t="s">
        <v>298</v>
      </c>
      <c r="AQ280" s="459">
        <v>100</v>
      </c>
      <c r="AR280" s="437">
        <v>1878.14</v>
      </c>
      <c r="AS280" t="str">
        <f t="shared" si="57"/>
        <v>Минерални бани</v>
      </c>
    </row>
    <row r="281" spans="1:45" ht="13.5" thickBot="1">
      <c r="A281" s="39" t="s">
        <v>299</v>
      </c>
      <c r="B281" s="435" t="s">
        <v>298</v>
      </c>
      <c r="C281" s="432" t="s">
        <v>658</v>
      </c>
      <c r="D281" s="389" t="s">
        <v>303</v>
      </c>
      <c r="E281" s="47"/>
      <c r="F281" s="47">
        <v>27984</v>
      </c>
      <c r="G281" s="47">
        <v>28345</v>
      </c>
      <c r="H281" s="48">
        <v>27230</v>
      </c>
      <c r="I281" s="48">
        <v>13936</v>
      </c>
      <c r="J281" s="48">
        <v>4718</v>
      </c>
      <c r="K281" s="48">
        <v>7210</v>
      </c>
      <c r="L281" s="48">
        <v>6273</v>
      </c>
      <c r="M281" s="212">
        <v>5365</v>
      </c>
      <c r="N281" s="212">
        <v>6443.1030000000001</v>
      </c>
      <c r="O281" s="437">
        <v>6408.97</v>
      </c>
      <c r="P281" s="437">
        <v>6210.598</v>
      </c>
      <c r="Q281" s="136">
        <f t="shared" si="66"/>
        <v>51.178846860080796</v>
      </c>
      <c r="R281" s="136">
        <f t="shared" si="67"/>
        <v>17.326478149100257</v>
      </c>
      <c r="S281" s="136">
        <f t="shared" si="68"/>
        <v>26.47814910025707</v>
      </c>
      <c r="T281" s="136">
        <f t="shared" si="69"/>
        <v>23.037091443261108</v>
      </c>
      <c r="U281" s="234">
        <f t="shared" si="58"/>
        <v>19.702533969886154</v>
      </c>
      <c r="V281" s="234">
        <f t="shared" si="59"/>
        <v>23.661781123760559</v>
      </c>
      <c r="W281" s="258">
        <f t="shared" si="61"/>
        <v>1.000248684671143E-2</v>
      </c>
      <c r="X281" s="158">
        <f t="shared" si="62"/>
        <v>5.6095833064983575E-3</v>
      </c>
      <c r="Y281" s="158">
        <f t="shared" si="63"/>
        <v>2.1056906759142104E-3</v>
      </c>
      <c r="Z281" s="159">
        <f t="shared" si="64"/>
        <v>2.2996805963732027E-3</v>
      </c>
      <c r="AA281" s="159">
        <f t="shared" si="65"/>
        <v>2.1902879427319836E-3</v>
      </c>
      <c r="AB281" s="251">
        <f t="shared" si="60"/>
        <v>1.7819811644756989E-3</v>
      </c>
      <c r="AC281" s="159">
        <f t="shared" si="60"/>
        <v>2.2361559981873896E-3</v>
      </c>
      <c r="AJ281" s="457" t="s">
        <v>299</v>
      </c>
      <c r="AK281" s="459">
        <v>100</v>
      </c>
      <c r="AL281" s="437">
        <v>6408.97</v>
      </c>
      <c r="AP281" s="457" t="s">
        <v>299</v>
      </c>
      <c r="AQ281" s="459">
        <v>100</v>
      </c>
      <c r="AR281" s="437">
        <v>6210.598</v>
      </c>
      <c r="AS281" t="str">
        <f t="shared" si="57"/>
        <v>Свиленград</v>
      </c>
    </row>
    <row r="282" spans="1:45" ht="13.5" thickBot="1">
      <c r="A282" s="39" t="s">
        <v>300</v>
      </c>
      <c r="B282" s="435" t="s">
        <v>299</v>
      </c>
      <c r="C282" s="433" t="s">
        <v>659</v>
      </c>
      <c r="D282" s="39" t="s">
        <v>303</v>
      </c>
      <c r="E282" s="47"/>
      <c r="F282" s="47">
        <v>4500</v>
      </c>
      <c r="G282" s="47">
        <v>4500</v>
      </c>
      <c r="H282" s="48">
        <v>4500</v>
      </c>
      <c r="I282" s="48">
        <v>5287</v>
      </c>
      <c r="J282" s="48">
        <v>1770</v>
      </c>
      <c r="K282" s="48">
        <v>1599</v>
      </c>
      <c r="L282" s="48">
        <v>1278</v>
      </c>
      <c r="M282" s="212">
        <v>1430</v>
      </c>
      <c r="N282" s="212">
        <v>1582.884</v>
      </c>
      <c r="O282" s="437">
        <v>1665.3999999999999</v>
      </c>
      <c r="P282" s="437">
        <v>1442.02</v>
      </c>
      <c r="Q282" s="136">
        <f t="shared" si="66"/>
        <v>117.48888888888888</v>
      </c>
      <c r="R282" s="136">
        <f t="shared" si="67"/>
        <v>39.333333333333329</v>
      </c>
      <c r="S282" s="136">
        <f t="shared" si="68"/>
        <v>35.533333333333331</v>
      </c>
      <c r="T282" s="136">
        <f t="shared" si="69"/>
        <v>28.4</v>
      </c>
      <c r="U282" s="234">
        <f t="shared" si="58"/>
        <v>31.777777777777779</v>
      </c>
      <c r="V282" s="234">
        <f t="shared" si="59"/>
        <v>35.175200000000004</v>
      </c>
      <c r="W282" s="258">
        <f t="shared" si="61"/>
        <v>1.6530000297540004E-3</v>
      </c>
      <c r="X282" s="158">
        <f t="shared" si="62"/>
        <v>2.1281477426418499E-3</v>
      </c>
      <c r="Y282" s="158">
        <f t="shared" si="63"/>
        <v>7.8996873598307597E-4</v>
      </c>
      <c r="Z282" s="159">
        <f t="shared" si="64"/>
        <v>5.1001238191411254E-4</v>
      </c>
      <c r="AA282" s="159">
        <f t="shared" si="65"/>
        <v>4.4622795963836681E-4</v>
      </c>
      <c r="AB282" s="251">
        <f t="shared" si="60"/>
        <v>4.7497354430573152E-4</v>
      </c>
      <c r="AC282" s="159">
        <f t="shared" si="60"/>
        <v>5.4935883393992743E-4</v>
      </c>
      <c r="AJ282" s="457" t="s">
        <v>300</v>
      </c>
      <c r="AK282" s="459">
        <v>100</v>
      </c>
      <c r="AL282" s="437">
        <v>1665.3999999999999</v>
      </c>
      <c r="AP282" s="457" t="s">
        <v>300</v>
      </c>
      <c r="AQ282" s="459">
        <v>100</v>
      </c>
      <c r="AR282" s="437">
        <v>1442.02</v>
      </c>
      <c r="AS282" t="str">
        <f t="shared" si="57"/>
        <v>Симеоновград</v>
      </c>
    </row>
    <row r="283" spans="1:45" ht="13.5" thickBot="1">
      <c r="A283" s="39" t="s">
        <v>301</v>
      </c>
      <c r="B283" s="435" t="s">
        <v>300</v>
      </c>
      <c r="C283" s="432" t="s">
        <v>660</v>
      </c>
      <c r="D283" s="39" t="s">
        <v>303</v>
      </c>
      <c r="E283" s="47"/>
      <c r="F283" s="47">
        <v>1671</v>
      </c>
      <c r="G283" s="47">
        <v>2436</v>
      </c>
      <c r="H283" s="48">
        <v>1717</v>
      </c>
      <c r="I283" s="48">
        <v>3637</v>
      </c>
      <c r="J283" s="48">
        <v>1226</v>
      </c>
      <c r="K283" s="48">
        <v>1167</v>
      </c>
      <c r="L283" s="48">
        <v>1135</v>
      </c>
      <c r="M283" s="212">
        <v>1122</v>
      </c>
      <c r="N283" s="212">
        <v>1021.81</v>
      </c>
      <c r="O283" s="437">
        <v>996.74</v>
      </c>
      <c r="P283" s="437">
        <v>992</v>
      </c>
      <c r="Q283" s="136">
        <f t="shared" si="66"/>
        <v>211.82294700058239</v>
      </c>
      <c r="R283" s="136">
        <f t="shared" si="67"/>
        <v>71.403610949330229</v>
      </c>
      <c r="S283" s="136">
        <f t="shared" si="68"/>
        <v>67.967384973791496</v>
      </c>
      <c r="T283" s="136">
        <f t="shared" si="69"/>
        <v>66.103669190448457</v>
      </c>
      <c r="U283" s="234">
        <f t="shared" si="58"/>
        <v>65.346534653465355</v>
      </c>
      <c r="V283" s="234">
        <f t="shared" si="59"/>
        <v>59.511357018054746</v>
      </c>
      <c r="W283" s="258">
        <f t="shared" si="61"/>
        <v>6.3071134468613754E-4</v>
      </c>
      <c r="X283" s="158">
        <f t="shared" si="62"/>
        <v>1.4639820957042572E-3</v>
      </c>
      <c r="Y283" s="158">
        <f t="shared" si="63"/>
        <v>5.4717608492387069E-4</v>
      </c>
      <c r="Z283" s="159">
        <f t="shared" si="64"/>
        <v>3.722229203838457E-4</v>
      </c>
      <c r="AA283" s="159">
        <f t="shared" si="65"/>
        <v>3.9629791407632732E-4</v>
      </c>
      <c r="AB283" s="251">
        <f t="shared" si="60"/>
        <v>3.7267155014757396E-4</v>
      </c>
      <c r="AC283" s="159">
        <f t="shared" si="60"/>
        <v>3.5463138809170932E-4</v>
      </c>
      <c r="AJ283" s="457" t="s">
        <v>301</v>
      </c>
      <c r="AK283" s="459">
        <v>100</v>
      </c>
      <c r="AL283" s="437">
        <v>996.74</v>
      </c>
      <c r="AP283" s="457" t="s">
        <v>301</v>
      </c>
      <c r="AQ283" s="459">
        <v>100</v>
      </c>
      <c r="AR283" s="437">
        <v>992</v>
      </c>
      <c r="AS283" t="str">
        <f t="shared" si="57"/>
        <v>Стамболово</v>
      </c>
    </row>
    <row r="284" spans="1:45" ht="13.5" thickBot="1">
      <c r="A284" s="39" t="s">
        <v>302</v>
      </c>
      <c r="B284" s="435" t="s">
        <v>301</v>
      </c>
      <c r="C284" s="433" t="s">
        <v>661</v>
      </c>
      <c r="D284" s="39" t="s">
        <v>303</v>
      </c>
      <c r="E284" s="47"/>
      <c r="F284" s="47">
        <v>3500</v>
      </c>
      <c r="G284" s="47">
        <v>4942</v>
      </c>
      <c r="H284" s="48">
        <v>3380</v>
      </c>
      <c r="I284" s="48">
        <v>6938</v>
      </c>
      <c r="J284" s="48">
        <v>2297</v>
      </c>
      <c r="K284" s="48">
        <v>1389</v>
      </c>
      <c r="L284" s="48">
        <v>195</v>
      </c>
      <c r="M284" s="212">
        <v>1611</v>
      </c>
      <c r="N284" s="212">
        <v>1812</v>
      </c>
      <c r="O284" s="437">
        <v>1835.44</v>
      </c>
      <c r="P284" s="437">
        <v>1934.9</v>
      </c>
      <c r="Q284" s="136">
        <f t="shared" si="66"/>
        <v>205.26627218934911</v>
      </c>
      <c r="R284" s="136">
        <f t="shared" si="67"/>
        <v>67.958579881656803</v>
      </c>
      <c r="S284" s="136">
        <f t="shared" si="68"/>
        <v>41.094674556213015</v>
      </c>
      <c r="T284" s="136">
        <f t="shared" si="69"/>
        <v>5.7692307692307692</v>
      </c>
      <c r="U284" s="234">
        <f t="shared" si="58"/>
        <v>47.662721893491124</v>
      </c>
      <c r="V284" s="234">
        <f t="shared" si="59"/>
        <v>53.609467455621306</v>
      </c>
      <c r="W284" s="258">
        <f t="shared" si="61"/>
        <v>1.2415866890152271E-3</v>
      </c>
      <c r="X284" s="158">
        <f t="shared" si="62"/>
        <v>2.7927159142139501E-3</v>
      </c>
      <c r="Y284" s="158">
        <f t="shared" si="63"/>
        <v>1.025174116696681E-3</v>
      </c>
      <c r="Z284" s="159">
        <f t="shared" si="64"/>
        <v>4.4303139367023284E-4</v>
      </c>
      <c r="AA284" s="159">
        <f t="shared" si="65"/>
        <v>6.8086425766417468E-5</v>
      </c>
      <c r="AB284" s="251">
        <f t="shared" si="60"/>
        <v>5.3509257334023318E-4</v>
      </c>
      <c r="AC284" s="159">
        <f t="shared" si="60"/>
        <v>6.2887628347948967E-4</v>
      </c>
      <c r="AJ284" s="457" t="s">
        <v>302</v>
      </c>
      <c r="AK284" s="459">
        <v>100</v>
      </c>
      <c r="AL284" s="437">
        <v>1835.44</v>
      </c>
      <c r="AP284" s="440" t="s">
        <v>302</v>
      </c>
      <c r="AQ284" s="459">
        <v>100</v>
      </c>
      <c r="AR284" s="441">
        <v>1934.9</v>
      </c>
      <c r="AS284" t="str">
        <f t="shared" si="57"/>
        <v>Тополовград</v>
      </c>
    </row>
    <row r="285" spans="1:45" ht="13.5" thickBot="1">
      <c r="A285" s="39" t="s">
        <v>303</v>
      </c>
      <c r="B285" s="435" t="s">
        <v>302</v>
      </c>
      <c r="C285" s="432" t="s">
        <v>662</v>
      </c>
      <c r="D285" s="39" t="s">
        <v>303</v>
      </c>
      <c r="E285" s="81"/>
      <c r="F285" s="81"/>
      <c r="G285" s="81"/>
      <c r="H285" s="67">
        <v>20033</v>
      </c>
      <c r="I285" s="81">
        <v>5487</v>
      </c>
      <c r="J285" s="67">
        <v>10000</v>
      </c>
      <c r="K285" s="48">
        <v>10101</v>
      </c>
      <c r="L285" s="48">
        <v>7373</v>
      </c>
      <c r="M285" s="212">
        <v>7575</v>
      </c>
      <c r="N285" s="212">
        <v>8408.9989999999998</v>
      </c>
      <c r="O285" s="441">
        <v>8607.9239999999991</v>
      </c>
      <c r="P285" s="441">
        <v>7119.1239999999998</v>
      </c>
      <c r="Q285" s="136">
        <f t="shared" si="66"/>
        <v>27.389806818749062</v>
      </c>
      <c r="R285" s="136">
        <f t="shared" si="67"/>
        <v>49.917635900763742</v>
      </c>
      <c r="S285" s="136">
        <f t="shared" si="68"/>
        <v>50.421804023361446</v>
      </c>
      <c r="T285" s="136">
        <f t="shared" si="69"/>
        <v>36.804272949633102</v>
      </c>
      <c r="U285" s="234">
        <f t="shared" si="58"/>
        <v>37.812609194828532</v>
      </c>
      <c r="V285" s="234">
        <f t="shared" si="59"/>
        <v>41.975735037188642</v>
      </c>
      <c r="W285" s="262">
        <f t="shared" si="61"/>
        <v>7.358788799124865E-3</v>
      </c>
      <c r="X285" s="166">
        <f t="shared" si="62"/>
        <v>2.2086526695433762E-3</v>
      </c>
      <c r="Y285" s="166">
        <f t="shared" si="63"/>
        <v>4.4631002032942142E-3</v>
      </c>
      <c r="Z285" s="156">
        <f t="shared" si="64"/>
        <v>3.2217855345306134E-3</v>
      </c>
      <c r="AA285" s="166">
        <f t="shared" si="65"/>
        <v>2.5743652162861334E-3</v>
      </c>
      <c r="AB285" s="251">
        <f t="shared" si="60"/>
        <v>2.5160311874936475E-3</v>
      </c>
      <c r="AC285" s="159">
        <f t="shared" si="60"/>
        <v>2.9184437300787775E-3</v>
      </c>
      <c r="AJ285" s="440" t="s">
        <v>303</v>
      </c>
      <c r="AK285" s="459">
        <v>100</v>
      </c>
      <c r="AL285" s="441">
        <v>8607.9239999999991</v>
      </c>
      <c r="AP285" s="440" t="s">
        <v>303</v>
      </c>
      <c r="AQ285" s="460">
        <v>100</v>
      </c>
      <c r="AR285" s="441">
        <v>7119.1239999999998</v>
      </c>
      <c r="AS285" t="str">
        <f t="shared" si="57"/>
        <v>Харманли</v>
      </c>
    </row>
    <row r="286" spans="1:45" ht="13.5" thickBot="1">
      <c r="A286" s="114" t="s">
        <v>293</v>
      </c>
      <c r="B286" s="435" t="s">
        <v>303</v>
      </c>
      <c r="C286" s="433" t="s">
        <v>663</v>
      </c>
      <c r="D286" s="385" t="s">
        <v>293</v>
      </c>
      <c r="E286" s="115"/>
      <c r="F286" s="115"/>
      <c r="G286" s="115"/>
      <c r="H286" s="115">
        <v>25800</v>
      </c>
      <c r="I286" s="115">
        <v>30130</v>
      </c>
      <c r="J286" s="119">
        <v>27286</v>
      </c>
      <c r="K286" s="120">
        <v>31773</v>
      </c>
      <c r="L286" s="120">
        <v>34743</v>
      </c>
      <c r="M286" s="379">
        <v>42282</v>
      </c>
      <c r="N286" s="275">
        <v>26895.116000000002</v>
      </c>
      <c r="O286" s="441">
        <v>33122.084000000003</v>
      </c>
      <c r="P286" s="441">
        <v>31671.171999999999</v>
      </c>
      <c r="Q286" s="141">
        <f t="shared" si="66"/>
        <v>116.7829457364341</v>
      </c>
      <c r="R286" s="141">
        <f t="shared" si="67"/>
        <v>105.75968992248062</v>
      </c>
      <c r="S286" s="141">
        <f t="shared" si="68"/>
        <v>123.15116279069767</v>
      </c>
      <c r="T286" s="141">
        <f t="shared" si="69"/>
        <v>134.66279069767441</v>
      </c>
      <c r="U286" s="240">
        <f t="shared" si="58"/>
        <v>163.88372093023256</v>
      </c>
      <c r="V286" s="240">
        <f t="shared" si="59"/>
        <v>104.24463565891473</v>
      </c>
      <c r="W286" s="270">
        <f t="shared" si="61"/>
        <v>9.4772001705896031E-3</v>
      </c>
      <c r="X286" s="176">
        <f t="shared" si="62"/>
        <v>1.2128067237714948E-2</v>
      </c>
      <c r="Y286" s="176">
        <f t="shared" si="63"/>
        <v>1.2178015214708593E-2</v>
      </c>
      <c r="Z286" s="176">
        <f t="shared" si="64"/>
        <v>1.0134223521298998E-2</v>
      </c>
      <c r="AA286" s="176">
        <f t="shared" si="65"/>
        <v>1.2130906104628934E-2</v>
      </c>
      <c r="AB286" s="285">
        <f t="shared" si="60"/>
        <v>1.4043938042192266E-2</v>
      </c>
      <c r="AC286" s="414">
        <f t="shared" si="60"/>
        <v>9.3342718508994255E-3</v>
      </c>
      <c r="AJ286" s="440" t="s">
        <v>293</v>
      </c>
      <c r="AK286" s="460">
        <v>100</v>
      </c>
      <c r="AL286" s="441">
        <v>33122.084000000003</v>
      </c>
      <c r="AP286" s="455" t="s">
        <v>293</v>
      </c>
      <c r="AQ286" s="456">
        <v>100</v>
      </c>
      <c r="AR286" s="436">
        <v>31671.171999999999</v>
      </c>
      <c r="AS286" t="str">
        <f t="shared" si="57"/>
        <v>Хасково</v>
      </c>
    </row>
    <row r="287" spans="1:45" ht="13.5" thickBot="1">
      <c r="A287" s="27" t="s">
        <v>304</v>
      </c>
      <c r="B287" s="435" t="s">
        <v>293</v>
      </c>
      <c r="C287" s="432" t="s">
        <v>664</v>
      </c>
      <c r="D287" s="382"/>
      <c r="E287" s="28">
        <v>66145</v>
      </c>
      <c r="F287" s="30">
        <v>63961</v>
      </c>
      <c r="G287" s="30">
        <v>45302</v>
      </c>
      <c r="H287" s="33">
        <v>44810</v>
      </c>
      <c r="I287" s="33">
        <v>48122</v>
      </c>
      <c r="J287" s="33">
        <v>46234</v>
      </c>
      <c r="K287" s="33">
        <v>62176</v>
      </c>
      <c r="L287" s="33">
        <v>68950</v>
      </c>
      <c r="M287" s="218">
        <v>52762</v>
      </c>
      <c r="N287" s="218">
        <v>50473.728000000003</v>
      </c>
      <c r="O287" s="436">
        <v>61990.44</v>
      </c>
      <c r="P287" s="436">
        <v>52523.546999999999</v>
      </c>
      <c r="Q287" s="135">
        <f t="shared" si="66"/>
        <v>107.39120731979467</v>
      </c>
      <c r="R287" s="135">
        <f t="shared" si="67"/>
        <v>103.17786208435618</v>
      </c>
      <c r="S287" s="135">
        <f t="shared" si="68"/>
        <v>138.75474224503458</v>
      </c>
      <c r="T287" s="135">
        <f t="shared" si="69"/>
        <v>153.871903592948</v>
      </c>
      <c r="U287" s="238">
        <f t="shared" si="58"/>
        <v>117.74603883061816</v>
      </c>
      <c r="V287" s="238">
        <f t="shared" si="59"/>
        <v>112.63942869895114</v>
      </c>
      <c r="W287" s="256">
        <f t="shared" si="61"/>
        <v>1.6460206962950391E-2</v>
      </c>
      <c r="X287" s="153">
        <f t="shared" si="62"/>
        <v>1.9370290461776261E-2</v>
      </c>
      <c r="Y287" s="153">
        <f t="shared" si="63"/>
        <v>2.0634697479910469E-2</v>
      </c>
      <c r="Z287" s="154">
        <f t="shared" si="64"/>
        <v>1.9831475833578398E-2</v>
      </c>
      <c r="AA287" s="154">
        <f t="shared" si="65"/>
        <v>2.4074661828689666E-2</v>
      </c>
      <c r="AB287" s="249">
        <f t="shared" si="60"/>
        <v>1.7524863038223079E-2</v>
      </c>
      <c r="AC287" s="154">
        <f t="shared" si="60"/>
        <v>1.7517511301321554E-2</v>
      </c>
      <c r="AJ287" s="455" t="s">
        <v>304</v>
      </c>
      <c r="AK287" s="456">
        <v>100</v>
      </c>
      <c r="AL287" s="436">
        <v>61990.44</v>
      </c>
      <c r="AP287" s="457" t="s">
        <v>304</v>
      </c>
      <c r="AQ287" s="459">
        <v>100</v>
      </c>
      <c r="AR287" s="437">
        <v>52523.546999999999</v>
      </c>
      <c r="AS287" t="str">
        <f t="shared" si="57"/>
        <v>Шумен</v>
      </c>
    </row>
    <row r="288" spans="1:45" ht="13.5" thickBot="1">
      <c r="A288" s="39" t="s">
        <v>305</v>
      </c>
      <c r="B288" s="434" t="s">
        <v>304</v>
      </c>
      <c r="C288" s="431" t="s">
        <v>665</v>
      </c>
      <c r="D288" s="387" t="s">
        <v>304</v>
      </c>
      <c r="E288" s="47"/>
      <c r="F288" s="47">
        <v>10300</v>
      </c>
      <c r="G288" s="47">
        <v>4269</v>
      </c>
      <c r="H288" s="48">
        <v>4044</v>
      </c>
      <c r="I288" s="48">
        <v>3628</v>
      </c>
      <c r="J288" s="48">
        <v>3448</v>
      </c>
      <c r="K288" s="48">
        <v>3834</v>
      </c>
      <c r="L288" s="48">
        <v>4801</v>
      </c>
      <c r="M288" s="212">
        <v>3703</v>
      </c>
      <c r="N288" s="212">
        <v>5987.0240000000003</v>
      </c>
      <c r="O288" s="437">
        <v>5413.2389999999996</v>
      </c>
      <c r="P288" s="437">
        <v>3544.8380000000002</v>
      </c>
      <c r="Q288" s="136">
        <f t="shared" si="66"/>
        <v>89.713155291790301</v>
      </c>
      <c r="R288" s="136">
        <f t="shared" si="67"/>
        <v>85.262116716122648</v>
      </c>
      <c r="S288" s="136">
        <f t="shared" si="68"/>
        <v>94.807121661721069</v>
      </c>
      <c r="T288" s="136">
        <f t="shared" si="69"/>
        <v>118.7190900098912</v>
      </c>
      <c r="U288" s="234">
        <f t="shared" si="58"/>
        <v>91.567754698318495</v>
      </c>
      <c r="V288" s="234">
        <f t="shared" si="59"/>
        <v>148.04708209693374</v>
      </c>
      <c r="W288" s="258">
        <f t="shared" si="61"/>
        <v>1.4854960267389286E-3</v>
      </c>
      <c r="X288" s="158">
        <f t="shared" si="62"/>
        <v>1.4603593739936885E-3</v>
      </c>
      <c r="Y288" s="158">
        <f t="shared" si="63"/>
        <v>1.5388769500958451E-3</v>
      </c>
      <c r="Z288" s="159">
        <f t="shared" si="64"/>
        <v>1.2228814710811178E-3</v>
      </c>
      <c r="AA288" s="159">
        <f t="shared" si="65"/>
        <v>1.6763227184849758E-3</v>
      </c>
      <c r="AB288" s="251">
        <f t="shared" si="60"/>
        <v>1.229948975219667E-3</v>
      </c>
      <c r="AC288" s="159">
        <f t="shared" si="60"/>
        <v>2.0778683235223557E-3</v>
      </c>
      <c r="AJ288" s="457" t="s">
        <v>305</v>
      </c>
      <c r="AK288" s="459">
        <v>100</v>
      </c>
      <c r="AL288" s="437">
        <v>5413.2389999999996</v>
      </c>
      <c r="AP288" s="457" t="s">
        <v>305</v>
      </c>
      <c r="AQ288" s="459">
        <v>100</v>
      </c>
      <c r="AR288" s="437">
        <v>3544.8380000000002</v>
      </c>
      <c r="AS288" t="str">
        <f t="shared" si="57"/>
        <v>Велики Преслав</v>
      </c>
    </row>
    <row r="289" spans="1:45" ht="13.5" thickBot="1">
      <c r="A289" s="39" t="s">
        <v>306</v>
      </c>
      <c r="B289" s="435" t="s">
        <v>305</v>
      </c>
      <c r="C289" s="432" t="s">
        <v>666</v>
      </c>
      <c r="D289" s="387" t="s">
        <v>304</v>
      </c>
      <c r="E289" s="81"/>
      <c r="F289" s="67"/>
      <c r="G289" s="67">
        <v>900</v>
      </c>
      <c r="H289" s="67">
        <v>600</v>
      </c>
      <c r="I289" s="67">
        <v>1903</v>
      </c>
      <c r="J289" s="67">
        <v>1987</v>
      </c>
      <c r="K289" s="48">
        <v>1174</v>
      </c>
      <c r="L289" s="48">
        <v>1055</v>
      </c>
      <c r="M289" s="212">
        <v>100</v>
      </c>
      <c r="N289" s="212">
        <v>925.2</v>
      </c>
      <c r="O289" s="437">
        <v>1020.81</v>
      </c>
      <c r="P289" s="437">
        <v>1041.4269999999999</v>
      </c>
      <c r="Q289" s="136">
        <f t="shared" si="66"/>
        <v>317.16666666666669</v>
      </c>
      <c r="R289" s="136">
        <f t="shared" si="67"/>
        <v>331.16666666666663</v>
      </c>
      <c r="S289" s="136">
        <f t="shared" si="68"/>
        <v>195.66666666666669</v>
      </c>
      <c r="T289" s="136">
        <f t="shared" si="69"/>
        <v>175.83333333333334</v>
      </c>
      <c r="U289" s="234">
        <f t="shared" si="58"/>
        <v>16.666666666666664</v>
      </c>
      <c r="V289" s="234">
        <f t="shared" si="59"/>
        <v>154.20000000000002</v>
      </c>
      <c r="W289" s="262">
        <f t="shared" si="61"/>
        <v>2.2040000396720007E-4</v>
      </c>
      <c r="X289" s="156">
        <f t="shared" si="62"/>
        <v>7.6600437946802344E-4</v>
      </c>
      <c r="Y289" s="156">
        <f t="shared" si="63"/>
        <v>8.8681801039456037E-4</v>
      </c>
      <c r="Z289" s="156">
        <f t="shared" si="64"/>
        <v>3.7445561999197501E-4</v>
      </c>
      <c r="AA289" s="156">
        <f t="shared" si="65"/>
        <v>3.6836502145420734E-4</v>
      </c>
      <c r="AB289" s="251">
        <f t="shared" si="60"/>
        <v>3.3214933168232971E-5</v>
      </c>
      <c r="AC289" s="159">
        <f t="shared" si="60"/>
        <v>3.2110173149846793E-4</v>
      </c>
      <c r="AJ289" s="457" t="s">
        <v>306</v>
      </c>
      <c r="AK289" s="459">
        <v>100</v>
      </c>
      <c r="AL289" s="437">
        <v>1020.81</v>
      </c>
      <c r="AP289" s="457" t="s">
        <v>306</v>
      </c>
      <c r="AQ289" s="459">
        <v>100</v>
      </c>
      <c r="AR289" s="437">
        <v>1041.4269999999999</v>
      </c>
      <c r="AS289" t="str">
        <f t="shared" si="57"/>
        <v>Венец</v>
      </c>
    </row>
    <row r="290" spans="1:45" ht="13.5" thickBot="1">
      <c r="A290" s="39" t="s">
        <v>307</v>
      </c>
      <c r="B290" s="435" t="s">
        <v>306</v>
      </c>
      <c r="C290" s="433" t="s">
        <v>667</v>
      </c>
      <c r="D290" s="389" t="s">
        <v>290</v>
      </c>
      <c r="E290" s="47"/>
      <c r="F290" s="47"/>
      <c r="G290" s="47">
        <v>1973</v>
      </c>
      <c r="H290" s="48">
        <v>1436</v>
      </c>
      <c r="I290" s="48">
        <v>1656</v>
      </c>
      <c r="J290" s="48">
        <v>1696</v>
      </c>
      <c r="K290" s="48">
        <v>2045</v>
      </c>
      <c r="L290" s="48">
        <v>796</v>
      </c>
      <c r="M290" s="212">
        <v>860</v>
      </c>
      <c r="N290" s="212">
        <v>1392.82</v>
      </c>
      <c r="O290" s="437">
        <v>1094.96</v>
      </c>
      <c r="P290" s="437">
        <v>1195.58</v>
      </c>
      <c r="Q290" s="136">
        <f t="shared" si="66"/>
        <v>115.32033426183843</v>
      </c>
      <c r="R290" s="136">
        <f t="shared" si="67"/>
        <v>118.1058495821727</v>
      </c>
      <c r="S290" s="136">
        <f t="shared" si="68"/>
        <v>142.40947075208913</v>
      </c>
      <c r="T290" s="136">
        <f t="shared" si="69"/>
        <v>55.431754874651809</v>
      </c>
      <c r="U290" s="234">
        <f t="shared" si="58"/>
        <v>59.888579387186624</v>
      </c>
      <c r="V290" s="234">
        <f t="shared" si="59"/>
        <v>96.993036211699163</v>
      </c>
      <c r="W290" s="258">
        <f t="shared" si="61"/>
        <v>5.2749067616149879E-4</v>
      </c>
      <c r="X290" s="158">
        <f t="shared" si="62"/>
        <v>6.6658079474463832E-4</v>
      </c>
      <c r="Y290" s="158">
        <f t="shared" si="63"/>
        <v>7.5694179447869877E-4</v>
      </c>
      <c r="Z290" s="159">
        <f t="shared" si="64"/>
        <v>6.52267242660638E-4</v>
      </c>
      <c r="AA290" s="159">
        <f t="shared" si="65"/>
        <v>2.779322815900939E-4</v>
      </c>
      <c r="AB290" s="251">
        <f t="shared" si="60"/>
        <v>2.8564842524680354E-4</v>
      </c>
      <c r="AC290" s="159">
        <f t="shared" si="60"/>
        <v>4.8339484832003461E-4</v>
      </c>
      <c r="AJ290" s="457" t="s">
        <v>307</v>
      </c>
      <c r="AK290" s="459">
        <v>100</v>
      </c>
      <c r="AL290" s="437">
        <v>1094.96</v>
      </c>
      <c r="AP290" s="457" t="s">
        <v>307</v>
      </c>
      <c r="AQ290" s="459">
        <v>100</v>
      </c>
      <c r="AR290" s="437">
        <v>1195.58</v>
      </c>
      <c r="AS290" t="str">
        <f t="shared" si="57"/>
        <v>Върбица</v>
      </c>
    </row>
    <row r="291" spans="1:45" ht="13.5" thickBot="1">
      <c r="A291" s="39" t="s">
        <v>308</v>
      </c>
      <c r="B291" s="435" t="s">
        <v>307</v>
      </c>
      <c r="C291" s="432" t="s">
        <v>668</v>
      </c>
      <c r="D291" s="387" t="s">
        <v>304</v>
      </c>
      <c r="E291" s="47"/>
      <c r="F291" s="47">
        <v>380</v>
      </c>
      <c r="G291" s="47">
        <v>150</v>
      </c>
      <c r="H291" s="48">
        <v>2337</v>
      </c>
      <c r="I291" s="48">
        <v>3309</v>
      </c>
      <c r="J291" s="48">
        <v>3201</v>
      </c>
      <c r="K291" s="48">
        <v>1089</v>
      </c>
      <c r="L291" s="48">
        <v>1144</v>
      </c>
      <c r="M291" s="212">
        <v>1517</v>
      </c>
      <c r="N291" s="212">
        <v>1182.42</v>
      </c>
      <c r="O291" s="437">
        <v>1361.662</v>
      </c>
      <c r="P291" s="437">
        <v>1198</v>
      </c>
      <c r="Q291" s="136">
        <f t="shared" si="66"/>
        <v>141.59178433889602</v>
      </c>
      <c r="R291" s="136">
        <f t="shared" si="67"/>
        <v>136.97047496790756</v>
      </c>
      <c r="S291" s="136">
        <f t="shared" si="68"/>
        <v>46.598202824133509</v>
      </c>
      <c r="T291" s="136">
        <f t="shared" si="69"/>
        <v>48.951647411210949</v>
      </c>
      <c r="U291" s="234">
        <f t="shared" si="58"/>
        <v>64.912280701754383</v>
      </c>
      <c r="V291" s="234">
        <f t="shared" si="59"/>
        <v>50.595635430038513</v>
      </c>
      <c r="W291" s="258">
        <f t="shared" si="61"/>
        <v>8.5845801545224429E-4</v>
      </c>
      <c r="X291" s="158">
        <f t="shared" si="62"/>
        <v>1.3319540155857538E-3</v>
      </c>
      <c r="Y291" s="158">
        <f t="shared" si="63"/>
        <v>1.4286383750744781E-3</v>
      </c>
      <c r="Z291" s="159">
        <f t="shared" si="64"/>
        <v>3.4734426760754753E-4</v>
      </c>
      <c r="AA291" s="159">
        <f t="shared" si="65"/>
        <v>3.9944036449631582E-4</v>
      </c>
      <c r="AB291" s="251">
        <f t="shared" si="60"/>
        <v>5.0387053616209423E-4</v>
      </c>
      <c r="AC291" s="159">
        <f t="shared" si="60"/>
        <v>4.1037301054736106E-4</v>
      </c>
      <c r="AJ291" s="457" t="s">
        <v>308</v>
      </c>
      <c r="AK291" s="459">
        <v>100</v>
      </c>
      <c r="AL291" s="437">
        <v>1361.662</v>
      </c>
      <c r="AP291" s="457" t="s">
        <v>308</v>
      </c>
      <c r="AQ291" s="459">
        <v>100</v>
      </c>
      <c r="AR291" s="437">
        <v>1198</v>
      </c>
      <c r="AS291" t="str">
        <f t="shared" si="57"/>
        <v>Каолиново</v>
      </c>
    </row>
    <row r="292" spans="1:45" ht="13.5" thickBot="1">
      <c r="A292" s="39" t="s">
        <v>309</v>
      </c>
      <c r="B292" s="435" t="s">
        <v>308</v>
      </c>
      <c r="C292" s="433" t="s">
        <v>669</v>
      </c>
      <c r="D292" s="387" t="s">
        <v>304</v>
      </c>
      <c r="E292" s="47"/>
      <c r="F292" s="47">
        <v>2987</v>
      </c>
      <c r="G292" s="47">
        <v>2495</v>
      </c>
      <c r="H292" s="48">
        <v>1762</v>
      </c>
      <c r="I292" s="48">
        <v>2174</v>
      </c>
      <c r="J292" s="48">
        <v>2076</v>
      </c>
      <c r="K292" s="48">
        <v>2605</v>
      </c>
      <c r="L292" s="48">
        <v>8429</v>
      </c>
      <c r="M292" s="212">
        <v>2756</v>
      </c>
      <c r="N292" s="212">
        <v>2646.3490000000002</v>
      </c>
      <c r="O292" s="437">
        <v>2336.5509999999999</v>
      </c>
      <c r="P292" s="437">
        <v>3279.319</v>
      </c>
      <c r="Q292" s="136">
        <f t="shared" si="66"/>
        <v>123.38251986379115</v>
      </c>
      <c r="R292" s="136">
        <f t="shared" si="67"/>
        <v>117.82065834279227</v>
      </c>
      <c r="S292" s="136">
        <f t="shared" si="68"/>
        <v>147.84335981838819</v>
      </c>
      <c r="T292" s="136">
        <f t="shared" si="69"/>
        <v>478.37684449489217</v>
      </c>
      <c r="U292" s="234">
        <f t="shared" si="58"/>
        <v>156.41316685584565</v>
      </c>
      <c r="V292" s="234">
        <f t="shared" si="59"/>
        <v>150.19006810442679</v>
      </c>
      <c r="W292" s="258">
        <f t="shared" si="61"/>
        <v>6.4724134498367759E-4</v>
      </c>
      <c r="X292" s="158">
        <f t="shared" si="62"/>
        <v>8.7508855541959172E-4</v>
      </c>
      <c r="Y292" s="158">
        <f t="shared" si="63"/>
        <v>9.2653960220387887E-4</v>
      </c>
      <c r="Z292" s="159">
        <f t="shared" si="64"/>
        <v>8.3088321131098383E-4</v>
      </c>
      <c r="AA292" s="159">
        <f t="shared" si="65"/>
        <v>2.9430793988981171E-3</v>
      </c>
      <c r="AB292" s="251">
        <f t="shared" si="60"/>
        <v>9.1540355811650068E-4</v>
      </c>
      <c r="AC292" s="159">
        <f t="shared" si="60"/>
        <v>9.1844708825036651E-4</v>
      </c>
      <c r="AJ292" s="457" t="s">
        <v>309</v>
      </c>
      <c r="AK292" s="459">
        <v>100</v>
      </c>
      <c r="AL292" s="437">
        <v>2336.5509999999999</v>
      </c>
      <c r="AP292" s="457" t="s">
        <v>309</v>
      </c>
      <c r="AQ292" s="459">
        <v>100</v>
      </c>
      <c r="AR292" s="437">
        <v>3279.319</v>
      </c>
      <c r="AS292" t="str">
        <f t="shared" si="57"/>
        <v>Каспичан</v>
      </c>
    </row>
    <row r="293" spans="1:45" ht="13.5" thickBot="1">
      <c r="A293" s="39" t="s">
        <v>310</v>
      </c>
      <c r="B293" s="435" t="s">
        <v>309</v>
      </c>
      <c r="C293" s="432" t="s">
        <v>670</v>
      </c>
      <c r="D293" s="389" t="s">
        <v>129</v>
      </c>
      <c r="E293" s="81"/>
      <c r="F293" s="67"/>
      <c r="G293" s="67">
        <v>540</v>
      </c>
      <c r="H293" s="67">
        <v>567</v>
      </c>
      <c r="I293" s="67">
        <v>1904</v>
      </c>
      <c r="J293" s="67">
        <v>1787</v>
      </c>
      <c r="K293" s="48">
        <v>649</v>
      </c>
      <c r="L293" s="48">
        <v>645</v>
      </c>
      <c r="M293" s="212">
        <v>611</v>
      </c>
      <c r="N293" s="212">
        <v>590.77</v>
      </c>
      <c r="O293" s="437">
        <v>522.43799999999999</v>
      </c>
      <c r="P293" s="437">
        <v>560.67999999999995</v>
      </c>
      <c r="Q293" s="136">
        <f t="shared" si="66"/>
        <v>335.80246913580243</v>
      </c>
      <c r="R293" s="136">
        <f t="shared" si="67"/>
        <v>315.16754850088182</v>
      </c>
      <c r="S293" s="136">
        <f t="shared" si="68"/>
        <v>114.46208112874781</v>
      </c>
      <c r="T293" s="136">
        <f t="shared" si="69"/>
        <v>113.75661375661377</v>
      </c>
      <c r="U293" s="234">
        <f t="shared" si="58"/>
        <v>107.76014109347443</v>
      </c>
      <c r="V293" s="234">
        <f t="shared" si="59"/>
        <v>104.19223985890653</v>
      </c>
      <c r="W293" s="262">
        <f t="shared" si="61"/>
        <v>2.0827800374900406E-4</v>
      </c>
      <c r="X293" s="156">
        <f t="shared" si="62"/>
        <v>7.6640690410253109E-4</v>
      </c>
      <c r="Y293" s="156">
        <f t="shared" si="63"/>
        <v>7.9755600632867613E-4</v>
      </c>
      <c r="Z293" s="156">
        <f t="shared" si="64"/>
        <v>2.0700314938227582E-4</v>
      </c>
      <c r="AA293" s="156">
        <f t="shared" si="65"/>
        <v>2.2520894676584239E-4</v>
      </c>
      <c r="AB293" s="251">
        <f t="shared" si="60"/>
        <v>2.0294324165790346E-4</v>
      </c>
      <c r="AC293" s="159">
        <f t="shared" si="60"/>
        <v>2.0503379800837642E-4</v>
      </c>
      <c r="AJ293" s="457" t="s">
        <v>310</v>
      </c>
      <c r="AK293" s="459">
        <v>100</v>
      </c>
      <c r="AL293" s="437">
        <v>522.43799999999999</v>
      </c>
      <c r="AP293" s="457" t="s">
        <v>310</v>
      </c>
      <c r="AQ293" s="459">
        <v>100</v>
      </c>
      <c r="AR293" s="437">
        <v>560.67999999999995</v>
      </c>
      <c r="AS293" t="str">
        <f t="shared" si="57"/>
        <v>Никола Козлево</v>
      </c>
    </row>
    <row r="294" spans="1:45" ht="13.5" thickBot="1">
      <c r="A294" s="39" t="s">
        <v>311</v>
      </c>
      <c r="B294" s="435" t="s">
        <v>310</v>
      </c>
      <c r="C294" s="433" t="s">
        <v>671</v>
      </c>
      <c r="D294" s="387" t="s">
        <v>304</v>
      </c>
      <c r="E294" s="47"/>
      <c r="F294" s="47">
        <v>13000</v>
      </c>
      <c r="G294" s="47">
        <v>5168</v>
      </c>
      <c r="H294" s="48">
        <v>4899</v>
      </c>
      <c r="I294" s="48">
        <v>4590</v>
      </c>
      <c r="J294" s="48">
        <v>4375</v>
      </c>
      <c r="K294" s="48">
        <v>6662</v>
      </c>
      <c r="L294" s="48">
        <v>13383</v>
      </c>
      <c r="M294" s="212">
        <v>5750</v>
      </c>
      <c r="N294" s="212">
        <v>5249.3689999999997</v>
      </c>
      <c r="O294" s="437">
        <v>5514.2089999999998</v>
      </c>
      <c r="P294" s="437">
        <v>5195.0860000000002</v>
      </c>
      <c r="Q294" s="136">
        <f t="shared" si="66"/>
        <v>93.692590324556036</v>
      </c>
      <c r="R294" s="136">
        <f t="shared" si="67"/>
        <v>89.303939579506022</v>
      </c>
      <c r="S294" s="136">
        <f t="shared" si="68"/>
        <v>135.9869361094101</v>
      </c>
      <c r="T294" s="136">
        <f t="shared" si="69"/>
        <v>273.17819963257807</v>
      </c>
      <c r="U294" s="234">
        <f t="shared" si="58"/>
        <v>117.37089201877934</v>
      </c>
      <c r="V294" s="234">
        <f t="shared" si="59"/>
        <v>107.15184731577871</v>
      </c>
      <c r="W294" s="258">
        <f t="shared" si="61"/>
        <v>1.7995660323921886E-3</v>
      </c>
      <c r="X294" s="158">
        <f t="shared" si="62"/>
        <v>1.8475880723900302E-3</v>
      </c>
      <c r="Y294" s="158">
        <f t="shared" si="63"/>
        <v>1.9526063389412188E-3</v>
      </c>
      <c r="Z294" s="159">
        <f t="shared" si="64"/>
        <v>2.1248921127653645E-3</v>
      </c>
      <c r="AA294" s="159">
        <f t="shared" si="65"/>
        <v>4.6728237745228976E-3</v>
      </c>
      <c r="AB294" s="251">
        <f t="shared" si="60"/>
        <v>1.909858657173396E-3</v>
      </c>
      <c r="AC294" s="159">
        <f t="shared" si="60"/>
        <v>1.8218563285499144E-3</v>
      </c>
      <c r="AJ294" s="457" t="s">
        <v>311</v>
      </c>
      <c r="AK294" s="459">
        <v>100</v>
      </c>
      <c r="AL294" s="437">
        <v>5514.2089999999998</v>
      </c>
      <c r="AP294" s="457" t="s">
        <v>311</v>
      </c>
      <c r="AQ294" s="459">
        <v>100</v>
      </c>
      <c r="AR294" s="437">
        <v>5195.0860000000002</v>
      </c>
      <c r="AS294" t="str">
        <f t="shared" si="57"/>
        <v>Нови пазар</v>
      </c>
    </row>
    <row r="295" spans="1:45" ht="13.5" thickBot="1">
      <c r="A295" s="39" t="s">
        <v>312</v>
      </c>
      <c r="B295" s="435" t="s">
        <v>311</v>
      </c>
      <c r="C295" s="432" t="s">
        <v>672</v>
      </c>
      <c r="D295" s="387" t="s">
        <v>304</v>
      </c>
      <c r="E295" s="47"/>
      <c r="F295" s="47">
        <v>2137</v>
      </c>
      <c r="G295" s="47">
        <v>2066</v>
      </c>
      <c r="H295" s="122">
        <v>881</v>
      </c>
      <c r="I295" s="48">
        <v>1800</v>
      </c>
      <c r="J295" s="48">
        <v>1704</v>
      </c>
      <c r="K295" s="48">
        <v>1665</v>
      </c>
      <c r="L295" s="48">
        <v>1620</v>
      </c>
      <c r="M295" s="212">
        <v>1515</v>
      </c>
      <c r="N295" s="212">
        <v>1447.8579999999999</v>
      </c>
      <c r="O295" s="437">
        <v>1462.7059999999999</v>
      </c>
      <c r="P295" s="437">
        <v>1368.1590000000001</v>
      </c>
      <c r="Q295" s="136">
        <f t="shared" si="66"/>
        <v>204.31328036322361</v>
      </c>
      <c r="R295" s="136">
        <f t="shared" si="67"/>
        <v>193.41657207718501</v>
      </c>
      <c r="S295" s="136">
        <f t="shared" si="68"/>
        <v>188.98978433598182</v>
      </c>
      <c r="T295" s="136">
        <f t="shared" si="69"/>
        <v>183.88195232690126</v>
      </c>
      <c r="U295" s="234">
        <f t="shared" si="58"/>
        <v>171.96367763904655</v>
      </c>
      <c r="V295" s="234">
        <f t="shared" si="59"/>
        <v>164.34256526674233</v>
      </c>
      <c r="W295" s="258">
        <f t="shared" si="61"/>
        <v>3.2362067249183879E-4</v>
      </c>
      <c r="X295" s="158">
        <f t="shared" si="62"/>
        <v>7.2454434211373733E-4</v>
      </c>
      <c r="Y295" s="158">
        <f t="shared" si="63"/>
        <v>7.6051227464133406E-4</v>
      </c>
      <c r="Z295" s="177">
        <f t="shared" si="64"/>
        <v>5.3106354964790328E-4</v>
      </c>
      <c r="AA295" s="159">
        <f t="shared" si="65"/>
        <v>5.656410755979298E-4</v>
      </c>
      <c r="AB295" s="251">
        <f t="shared" si="60"/>
        <v>5.0320623749872952E-4</v>
      </c>
      <c r="AC295" s="159">
        <f t="shared" si="60"/>
        <v>5.0249644483777421E-4</v>
      </c>
      <c r="AJ295" s="457" t="s">
        <v>312</v>
      </c>
      <c r="AK295" s="459">
        <v>100</v>
      </c>
      <c r="AL295" s="437">
        <v>1462.7059999999999</v>
      </c>
      <c r="AP295" s="457" t="s">
        <v>312</v>
      </c>
      <c r="AQ295" s="459">
        <v>100</v>
      </c>
      <c r="AR295" s="437">
        <v>1368.1590000000001</v>
      </c>
      <c r="AS295" t="str">
        <f t="shared" si="57"/>
        <v>Смядово</v>
      </c>
    </row>
    <row r="296" spans="1:45" ht="13.5" thickBot="1">
      <c r="A296" s="39" t="s">
        <v>313</v>
      </c>
      <c r="B296" s="435" t="s">
        <v>312</v>
      </c>
      <c r="C296" s="433" t="s">
        <v>673</v>
      </c>
      <c r="D296" s="387" t="s">
        <v>304</v>
      </c>
      <c r="E296" s="47"/>
      <c r="F296" s="47">
        <v>952</v>
      </c>
      <c r="G296" s="47">
        <v>880</v>
      </c>
      <c r="H296" s="48">
        <v>1688</v>
      </c>
      <c r="I296" s="48">
        <v>1700</v>
      </c>
      <c r="J296" s="48">
        <v>1636</v>
      </c>
      <c r="K296" s="48">
        <v>1740</v>
      </c>
      <c r="L296" s="48">
        <v>1569</v>
      </c>
      <c r="M296" s="212">
        <v>1537</v>
      </c>
      <c r="N296" s="212">
        <v>3051.2550000000001</v>
      </c>
      <c r="O296" s="437">
        <v>1679.6599999999999</v>
      </c>
      <c r="P296" s="437">
        <v>1562.2639999999999</v>
      </c>
      <c r="Q296" s="136">
        <f t="shared" si="66"/>
        <v>100.71090047393365</v>
      </c>
      <c r="R296" s="136">
        <f t="shared" si="67"/>
        <v>96.919431279620852</v>
      </c>
      <c r="S296" s="136">
        <f t="shared" si="68"/>
        <v>103.08056872037913</v>
      </c>
      <c r="T296" s="136">
        <f t="shared" si="69"/>
        <v>92.950236966824633</v>
      </c>
      <c r="U296" s="234">
        <f t="shared" si="58"/>
        <v>91.054502369668242</v>
      </c>
      <c r="V296" s="234">
        <f t="shared" si="59"/>
        <v>180.76155213270141</v>
      </c>
      <c r="W296" s="258">
        <f t="shared" si="61"/>
        <v>6.2005867782772282E-4</v>
      </c>
      <c r="X296" s="158">
        <f t="shared" si="62"/>
        <v>6.8429187866297415E-4</v>
      </c>
      <c r="Y296" s="158">
        <f t="shared" si="63"/>
        <v>7.3016319325893341E-4</v>
      </c>
      <c r="Z296" s="159">
        <f t="shared" si="64"/>
        <v>5.5498533116357456E-4</v>
      </c>
      <c r="AA296" s="159">
        <f t="shared" si="65"/>
        <v>5.478338565513283E-4</v>
      </c>
      <c r="AB296" s="251">
        <f t="shared" si="60"/>
        <v>5.1051352279574082E-4</v>
      </c>
      <c r="AC296" s="159">
        <f t="shared" si="60"/>
        <v>1.0589745608985707E-3</v>
      </c>
      <c r="AJ296" s="457" t="s">
        <v>313</v>
      </c>
      <c r="AK296" s="459">
        <v>100</v>
      </c>
      <c r="AL296" s="437">
        <v>1679.6599999999999</v>
      </c>
      <c r="AP296" s="457" t="s">
        <v>313</v>
      </c>
      <c r="AQ296" s="459">
        <v>100</v>
      </c>
      <c r="AR296" s="437">
        <v>1562.2639999999999</v>
      </c>
      <c r="AS296" t="str">
        <f t="shared" si="57"/>
        <v>Хитрино</v>
      </c>
    </row>
    <row r="297" spans="1:45" ht="13.5" thickBot="1">
      <c r="A297" s="49" t="s">
        <v>304</v>
      </c>
      <c r="B297" s="435" t="s">
        <v>313</v>
      </c>
      <c r="C297" s="432" t="s">
        <v>674</v>
      </c>
      <c r="D297" s="388" t="s">
        <v>304</v>
      </c>
      <c r="E297" s="50"/>
      <c r="F297" s="50">
        <v>33280</v>
      </c>
      <c r="G297" s="50">
        <v>28301</v>
      </c>
      <c r="H297" s="54">
        <v>26596</v>
      </c>
      <c r="I297" s="54">
        <v>25458</v>
      </c>
      <c r="J297" s="54">
        <v>24324</v>
      </c>
      <c r="K297" s="54">
        <v>40713</v>
      </c>
      <c r="L297" s="54">
        <v>35508</v>
      </c>
      <c r="M297" s="219">
        <v>33503</v>
      </c>
      <c r="N297" s="275">
        <v>28000.663</v>
      </c>
      <c r="O297" s="437">
        <v>41584.205000000002</v>
      </c>
      <c r="P297" s="437">
        <v>33578.195</v>
      </c>
      <c r="Q297" s="137">
        <f t="shared" si="66"/>
        <v>95.721161076853662</v>
      </c>
      <c r="R297" s="137">
        <f t="shared" si="67"/>
        <v>91.457362009324711</v>
      </c>
      <c r="S297" s="137">
        <f t="shared" si="68"/>
        <v>153.07941043765979</v>
      </c>
      <c r="T297" s="137">
        <f t="shared" si="69"/>
        <v>133.50879831553618</v>
      </c>
      <c r="U297" s="240">
        <f t="shared" si="58"/>
        <v>125.9700706873214</v>
      </c>
      <c r="V297" s="240">
        <f t="shared" si="59"/>
        <v>105.2814821777711</v>
      </c>
      <c r="W297" s="259">
        <f t="shared" si="61"/>
        <v>9.7695975091860888E-3</v>
      </c>
      <c r="X297" s="160">
        <f t="shared" si="62"/>
        <v>1.0247472145295292E-2</v>
      </c>
      <c r="Y297" s="160">
        <f t="shared" si="63"/>
        <v>1.0856044934492846E-2</v>
      </c>
      <c r="Z297" s="161">
        <f t="shared" si="64"/>
        <v>1.2985699877967018E-2</v>
      </c>
      <c r="AA297" s="161">
        <f t="shared" si="65"/>
        <v>1.2398014390327956E-2</v>
      </c>
      <c r="AB297" s="285">
        <f t="shared" si="60"/>
        <v>1.1127999059353093E-2</v>
      </c>
      <c r="AC297" s="161">
        <f t="shared" si="60"/>
        <v>9.7179651668883316E-3</v>
      </c>
      <c r="AJ297" s="457" t="s">
        <v>304</v>
      </c>
      <c r="AK297" s="459">
        <v>100</v>
      </c>
      <c r="AL297" s="437">
        <v>41584.205000000002</v>
      </c>
      <c r="AP297" s="455" t="s">
        <v>304</v>
      </c>
      <c r="AQ297" s="456">
        <v>100</v>
      </c>
      <c r="AR297" s="436">
        <v>33578.195</v>
      </c>
      <c r="AS297" t="str">
        <f t="shared" si="57"/>
        <v>Шумен</v>
      </c>
    </row>
    <row r="298" spans="1:45" ht="13.5" thickBot="1">
      <c r="A298" s="27" t="s">
        <v>314</v>
      </c>
      <c r="B298" s="435" t="s">
        <v>304</v>
      </c>
      <c r="C298" s="433" t="s">
        <v>675</v>
      </c>
      <c r="D298" s="382"/>
      <c r="E298" s="28">
        <v>36339</v>
      </c>
      <c r="F298" s="75">
        <v>38726</v>
      </c>
      <c r="G298" s="75">
        <v>54110</v>
      </c>
      <c r="H298" s="33">
        <v>40529</v>
      </c>
      <c r="I298" s="33">
        <v>36479</v>
      </c>
      <c r="J298" s="33">
        <v>33874</v>
      </c>
      <c r="K298" s="33">
        <v>42877</v>
      </c>
      <c r="L298" s="33">
        <v>39635</v>
      </c>
      <c r="M298" s="218">
        <v>37331</v>
      </c>
      <c r="N298" s="218">
        <v>34402.652000000002</v>
      </c>
      <c r="O298" s="436">
        <v>41279.928</v>
      </c>
      <c r="P298" s="436">
        <v>37707.498</v>
      </c>
      <c r="Q298" s="135">
        <f t="shared" si="66"/>
        <v>90.007155370228716</v>
      </c>
      <c r="R298" s="135">
        <f t="shared" si="67"/>
        <v>83.57965900959806</v>
      </c>
      <c r="S298" s="135">
        <f t="shared" si="68"/>
        <v>105.79338251622295</v>
      </c>
      <c r="T298" s="135">
        <f t="shared" si="69"/>
        <v>97.79417207431716</v>
      </c>
      <c r="U298" s="238">
        <f t="shared" si="58"/>
        <v>92.109353796047273</v>
      </c>
      <c r="V298" s="238">
        <f t="shared" si="59"/>
        <v>84.884038589651851</v>
      </c>
      <c r="W298" s="256">
        <f t="shared" si="61"/>
        <v>1.4887652934644419E-2</v>
      </c>
      <c r="X298" s="164">
        <f t="shared" si="62"/>
        <v>1.4683696142203903E-2</v>
      </c>
      <c r="Y298" s="164">
        <f t="shared" si="63"/>
        <v>1.5118305628638822E-2</v>
      </c>
      <c r="Z298" s="154">
        <f t="shared" si="64"/>
        <v>1.3675923013965856E-2</v>
      </c>
      <c r="AA298" s="154">
        <f t="shared" si="65"/>
        <v>1.3839002488471572E-2</v>
      </c>
      <c r="AB298" s="249">
        <f t="shared" si="60"/>
        <v>1.2399466701033051E-2</v>
      </c>
      <c r="AC298" s="154">
        <f t="shared" si="60"/>
        <v>1.1939852059380923E-2</v>
      </c>
      <c r="AJ298" s="455" t="s">
        <v>314</v>
      </c>
      <c r="AK298" s="456">
        <v>100</v>
      </c>
      <c r="AL298" s="436">
        <v>41279.928</v>
      </c>
      <c r="AP298" s="457" t="s">
        <v>314</v>
      </c>
      <c r="AQ298" s="459">
        <v>100</v>
      </c>
      <c r="AR298" s="437">
        <v>37707.498</v>
      </c>
      <c r="AS298" t="str">
        <f t="shared" si="57"/>
        <v>Ямбол</v>
      </c>
    </row>
    <row r="299" spans="1:45" ht="13.5" thickBot="1">
      <c r="A299" s="39" t="s">
        <v>315</v>
      </c>
      <c r="B299" s="434" t="s">
        <v>314</v>
      </c>
      <c r="C299" s="431" t="s">
        <v>676</v>
      </c>
      <c r="D299" s="39" t="s">
        <v>316</v>
      </c>
      <c r="E299" s="47"/>
      <c r="F299" s="47">
        <v>515</v>
      </c>
      <c r="G299" s="47">
        <v>735</v>
      </c>
      <c r="H299" s="48">
        <v>324</v>
      </c>
      <c r="I299" s="48">
        <v>270</v>
      </c>
      <c r="J299" s="48">
        <v>349</v>
      </c>
      <c r="K299" s="48">
        <v>718</v>
      </c>
      <c r="L299" s="48">
        <v>383</v>
      </c>
      <c r="M299" s="212">
        <v>343</v>
      </c>
      <c r="N299" s="212">
        <v>343.32</v>
      </c>
      <c r="O299" s="437">
        <v>343.14</v>
      </c>
      <c r="P299" s="437">
        <v>328.78</v>
      </c>
      <c r="Q299" s="136">
        <f t="shared" si="66"/>
        <v>83.333333333333343</v>
      </c>
      <c r="R299" s="136">
        <f t="shared" si="67"/>
        <v>107.71604938271604</v>
      </c>
      <c r="S299" s="136">
        <f t="shared" si="68"/>
        <v>221.60493827160494</v>
      </c>
      <c r="T299" s="136">
        <f t="shared" si="69"/>
        <v>118.20987654320987</v>
      </c>
      <c r="U299" s="234">
        <f t="shared" si="58"/>
        <v>105.8641975308642</v>
      </c>
      <c r="V299" s="234">
        <f t="shared" si="59"/>
        <v>105.96296296296298</v>
      </c>
      <c r="W299" s="258">
        <f t="shared" si="61"/>
        <v>1.1901600214228804E-4</v>
      </c>
      <c r="X299" s="158">
        <f t="shared" si="62"/>
        <v>1.086816513170606E-4</v>
      </c>
      <c r="Y299" s="158">
        <f t="shared" si="63"/>
        <v>1.5576219709496808E-4</v>
      </c>
      <c r="Z299" s="159">
        <f t="shared" si="64"/>
        <v>2.2901118837669341E-4</v>
      </c>
      <c r="AA299" s="159">
        <f t="shared" si="65"/>
        <v>1.3372872342839944E-4</v>
      </c>
      <c r="AB299" s="251">
        <f t="shared" si="60"/>
        <v>1.139272207670391E-4</v>
      </c>
      <c r="AC299" s="159">
        <f t="shared" si="60"/>
        <v>1.1915331437316688E-4</v>
      </c>
      <c r="AJ299" s="457" t="s">
        <v>315</v>
      </c>
      <c r="AK299" s="459">
        <v>100</v>
      </c>
      <c r="AL299" s="437">
        <v>343.14</v>
      </c>
      <c r="AP299" s="457" t="s">
        <v>315</v>
      </c>
      <c r="AQ299" s="459">
        <v>100</v>
      </c>
      <c r="AR299" s="437">
        <v>328.78</v>
      </c>
      <c r="AS299" t="str">
        <f t="shared" ref="AS299:AS303" si="70">IF(AP299=A299,AP299,"pppp")</f>
        <v>Болярово</v>
      </c>
    </row>
    <row r="300" spans="1:45" ht="13.5" thickBot="1">
      <c r="A300" s="39" t="s">
        <v>316</v>
      </c>
      <c r="B300" s="435" t="s">
        <v>315</v>
      </c>
      <c r="C300" s="432" t="s">
        <v>677</v>
      </c>
      <c r="D300" s="39" t="s">
        <v>316</v>
      </c>
      <c r="E300" s="47"/>
      <c r="F300" s="47">
        <v>8634</v>
      </c>
      <c r="G300" s="47">
        <v>4469</v>
      </c>
      <c r="H300" s="48">
        <v>3540</v>
      </c>
      <c r="I300" s="48">
        <v>1499</v>
      </c>
      <c r="J300" s="48">
        <v>1374</v>
      </c>
      <c r="K300" s="48">
        <v>1329</v>
      </c>
      <c r="L300" s="48">
        <v>1522</v>
      </c>
      <c r="M300" s="212">
        <v>2015</v>
      </c>
      <c r="N300" s="212">
        <v>1730.12</v>
      </c>
      <c r="O300" s="437">
        <v>1740.5</v>
      </c>
      <c r="P300" s="437">
        <v>1726</v>
      </c>
      <c r="Q300" s="136">
        <f t="shared" si="66"/>
        <v>42.344632768361585</v>
      </c>
      <c r="R300" s="136">
        <f t="shared" si="67"/>
        <v>38.813559322033896</v>
      </c>
      <c r="S300" s="136">
        <f t="shared" si="68"/>
        <v>37.542372881355931</v>
      </c>
      <c r="T300" s="136">
        <f t="shared" si="69"/>
        <v>42.994350282485875</v>
      </c>
      <c r="U300" s="234">
        <f t="shared" si="58"/>
        <v>56.920903954802263</v>
      </c>
      <c r="V300" s="234">
        <f t="shared" si="59"/>
        <v>48.87344632768361</v>
      </c>
      <c r="W300" s="258">
        <f t="shared" si="61"/>
        <v>1.3003600234064805E-3</v>
      </c>
      <c r="X300" s="158">
        <f t="shared" si="62"/>
        <v>6.0338442712694015E-4</v>
      </c>
      <c r="Y300" s="158">
        <f t="shared" si="63"/>
        <v>6.1322996793262508E-4</v>
      </c>
      <c r="Z300" s="159">
        <f t="shared" si="64"/>
        <v>4.2389396845769577E-4</v>
      </c>
      <c r="AA300" s="159">
        <f t="shared" si="65"/>
        <v>5.3142328213583276E-4</v>
      </c>
      <c r="AB300" s="251">
        <f t="shared" si="60"/>
        <v>6.6928090333989439E-4</v>
      </c>
      <c r="AC300" s="159">
        <f t="shared" si="60"/>
        <v>6.0045884965426849E-4</v>
      </c>
      <c r="AJ300" s="457" t="s">
        <v>316</v>
      </c>
      <c r="AK300" s="459">
        <v>100</v>
      </c>
      <c r="AL300" s="437">
        <v>1740.5</v>
      </c>
      <c r="AP300" s="457" t="s">
        <v>316</v>
      </c>
      <c r="AQ300" s="459">
        <v>100</v>
      </c>
      <c r="AR300" s="437">
        <v>1726</v>
      </c>
      <c r="AS300" t="str">
        <f t="shared" si="70"/>
        <v>Елхово</v>
      </c>
    </row>
    <row r="301" spans="1:45" ht="13.5" thickBot="1">
      <c r="A301" s="39" t="s">
        <v>317</v>
      </c>
      <c r="B301" s="435" t="s">
        <v>316</v>
      </c>
      <c r="C301" s="432" t="s">
        <v>678</v>
      </c>
      <c r="D301" s="387" t="s">
        <v>314</v>
      </c>
      <c r="E301" s="47"/>
      <c r="F301" s="47">
        <v>7160</v>
      </c>
      <c r="G301" s="47">
        <v>10190</v>
      </c>
      <c r="H301" s="48">
        <v>4210</v>
      </c>
      <c r="I301" s="48">
        <v>4661</v>
      </c>
      <c r="J301" s="48">
        <v>4098</v>
      </c>
      <c r="K301" s="48">
        <v>5020</v>
      </c>
      <c r="L301" s="48">
        <v>3865</v>
      </c>
      <c r="M301" s="212">
        <v>3142</v>
      </c>
      <c r="N301" s="212">
        <v>2756.1329999999998</v>
      </c>
      <c r="O301" s="437">
        <v>3116.9520000000002</v>
      </c>
      <c r="P301" s="437">
        <v>3044.5509999999999</v>
      </c>
      <c r="Q301" s="136">
        <f t="shared" si="66"/>
        <v>110.71258907363419</v>
      </c>
      <c r="R301" s="136">
        <f t="shared" si="67"/>
        <v>97.339667458432302</v>
      </c>
      <c r="S301" s="136">
        <f t="shared" si="68"/>
        <v>119.23990498812351</v>
      </c>
      <c r="T301" s="136">
        <f t="shared" si="69"/>
        <v>91.805225653206648</v>
      </c>
      <c r="U301" s="234">
        <f t="shared" si="58"/>
        <v>74.631828978622323</v>
      </c>
      <c r="V301" s="234">
        <f t="shared" si="59"/>
        <v>65.466342042755343</v>
      </c>
      <c r="W301" s="258">
        <f t="shared" si="61"/>
        <v>1.5464733611698538E-3</v>
      </c>
      <c r="X301" s="158">
        <f t="shared" si="62"/>
        <v>1.876167321440072E-3</v>
      </c>
      <c r="Y301" s="158">
        <f t="shared" si="63"/>
        <v>1.8289784633099689E-3</v>
      </c>
      <c r="Z301" s="159">
        <f t="shared" si="64"/>
        <v>1.6011645761156003E-3</v>
      </c>
      <c r="AA301" s="159">
        <f t="shared" si="65"/>
        <v>1.349507874806172E-3</v>
      </c>
      <c r="AB301" s="251">
        <f t="shared" si="60"/>
        <v>1.04361320014588E-3</v>
      </c>
      <c r="AC301" s="159">
        <f t="shared" si="60"/>
        <v>9.5654893919159829E-4</v>
      </c>
      <c r="AJ301" s="457" t="s">
        <v>317</v>
      </c>
      <c r="AK301" s="459">
        <v>100</v>
      </c>
      <c r="AL301" s="437">
        <v>3116.9520000000002</v>
      </c>
      <c r="AP301" s="457" t="s">
        <v>317</v>
      </c>
      <c r="AQ301" s="461">
        <v>100</v>
      </c>
      <c r="AR301" s="437">
        <v>3044.5509999999999</v>
      </c>
      <c r="AS301" t="str">
        <f t="shared" si="70"/>
        <v>Стралджа</v>
      </c>
    </row>
    <row r="302" spans="1:45" ht="13.5" thickBot="1">
      <c r="A302" s="39" t="s">
        <v>318</v>
      </c>
      <c r="B302" s="435" t="s">
        <v>317</v>
      </c>
      <c r="C302" s="432" t="s">
        <v>679</v>
      </c>
      <c r="D302" s="387" t="s">
        <v>314</v>
      </c>
      <c r="E302" s="47"/>
      <c r="F302" s="42">
        <v>0</v>
      </c>
      <c r="G302" s="42">
        <v>7000</v>
      </c>
      <c r="H302" s="45">
        <v>7786</v>
      </c>
      <c r="I302" s="45">
        <v>5030</v>
      </c>
      <c r="J302" s="45">
        <v>4830</v>
      </c>
      <c r="K302" s="48">
        <v>3942</v>
      </c>
      <c r="L302" s="48">
        <v>3241</v>
      </c>
      <c r="M302" s="212">
        <v>1470</v>
      </c>
      <c r="N302" s="212">
        <v>3878.953</v>
      </c>
      <c r="O302" s="437">
        <v>5613.1859999999997</v>
      </c>
      <c r="P302" s="437">
        <v>5393.1570000000002</v>
      </c>
      <c r="Q302" s="136">
        <f t="shared" si="66"/>
        <v>64.603133829951204</v>
      </c>
      <c r="R302" s="136">
        <f t="shared" si="67"/>
        <v>62.034420755201644</v>
      </c>
      <c r="S302" s="136">
        <f t="shared" si="68"/>
        <v>50.629334703313646</v>
      </c>
      <c r="T302" s="136">
        <f t="shared" si="69"/>
        <v>41.625995376316467</v>
      </c>
      <c r="U302" s="234">
        <f t="shared" si="58"/>
        <v>18.880041099409194</v>
      </c>
      <c r="V302" s="234">
        <f t="shared" si="59"/>
        <v>49.819586437194964</v>
      </c>
      <c r="W302" s="258">
        <f t="shared" si="61"/>
        <v>2.8600573848143662E-3</v>
      </c>
      <c r="X302" s="156">
        <f t="shared" si="62"/>
        <v>2.0246989115733881E-3</v>
      </c>
      <c r="Y302" s="156">
        <f t="shared" si="63"/>
        <v>2.1556773981911055E-3</v>
      </c>
      <c r="Z302" s="157">
        <f t="shared" si="64"/>
        <v>1.2573288364636846E-3</v>
      </c>
      <c r="AA302" s="157">
        <f t="shared" si="65"/>
        <v>1.1316313123536359E-3</v>
      </c>
      <c r="AB302" s="251">
        <f t="shared" si="60"/>
        <v>4.882595175730247E-4</v>
      </c>
      <c r="AC302" s="159">
        <f t="shared" si="60"/>
        <v>1.3462370565295899E-3</v>
      </c>
      <c r="AJ302" s="457" t="s">
        <v>318</v>
      </c>
      <c r="AK302" s="461">
        <v>100</v>
      </c>
      <c r="AL302" s="437">
        <v>5613.1859999999997</v>
      </c>
      <c r="AP302" s="457" t="s">
        <v>318</v>
      </c>
      <c r="AQ302" s="459">
        <v>100</v>
      </c>
      <c r="AR302" s="437">
        <v>5393.1570000000002</v>
      </c>
      <c r="AS302" t="str">
        <f t="shared" si="70"/>
        <v>Тунджа</v>
      </c>
    </row>
    <row r="303" spans="1:45" ht="13.5" thickBot="1">
      <c r="A303" s="49" t="s">
        <v>314</v>
      </c>
      <c r="B303" s="435" t="s">
        <v>318</v>
      </c>
      <c r="C303" s="432" t="s">
        <v>680</v>
      </c>
      <c r="D303" s="388" t="s">
        <v>314</v>
      </c>
      <c r="E303" s="50"/>
      <c r="F303" s="50">
        <v>22417</v>
      </c>
      <c r="G303" s="50">
        <v>31716</v>
      </c>
      <c r="H303" s="54">
        <v>24669</v>
      </c>
      <c r="I303" s="54">
        <v>25019</v>
      </c>
      <c r="J303" s="54">
        <v>23223</v>
      </c>
      <c r="K303" s="54">
        <v>31868</v>
      </c>
      <c r="L303" s="54">
        <v>30624</v>
      </c>
      <c r="M303" s="219">
        <v>30362</v>
      </c>
      <c r="N303" s="275">
        <v>25694.126</v>
      </c>
      <c r="O303" s="437">
        <v>30466.149999999998</v>
      </c>
      <c r="P303" s="437">
        <v>27215.01</v>
      </c>
      <c r="Q303" s="137">
        <f t="shared" si="66"/>
        <v>101.4187847095545</v>
      </c>
      <c r="R303" s="137">
        <f t="shared" si="67"/>
        <v>94.138392314240548</v>
      </c>
      <c r="S303" s="137">
        <f t="shared" si="68"/>
        <v>129.18237464023673</v>
      </c>
      <c r="T303" s="137">
        <f t="shared" si="69"/>
        <v>124.13960841542016</v>
      </c>
      <c r="U303" s="240">
        <f t="shared" si="58"/>
        <v>123.07754671855365</v>
      </c>
      <c r="V303" s="240">
        <f t="shared" si="59"/>
        <v>104.15552312619076</v>
      </c>
      <c r="W303" s="259">
        <f t="shared" si="61"/>
        <v>9.0617461631114313E-3</v>
      </c>
      <c r="X303" s="160">
        <f t="shared" si="62"/>
        <v>1.0070763830746442E-2</v>
      </c>
      <c r="Y303" s="160">
        <f t="shared" si="63"/>
        <v>1.0364657602110154E-2</v>
      </c>
      <c r="Z303" s="161">
        <f t="shared" si="64"/>
        <v>1.0164524444552181E-2</v>
      </c>
      <c r="AA303" s="161">
        <f t="shared" si="65"/>
        <v>1.0692711295747531E-2</v>
      </c>
      <c r="AB303" s="285">
        <f t="shared" si="60"/>
        <v>1.0084718008538895E-2</v>
      </c>
      <c r="AC303" s="161">
        <f t="shared" si="60"/>
        <v>8.9174538996322997E-3</v>
      </c>
      <c r="AJ303" s="457" t="s">
        <v>314</v>
      </c>
      <c r="AK303" s="459">
        <v>100</v>
      </c>
      <c r="AL303" s="437">
        <v>30466.149999999998</v>
      </c>
      <c r="AP303" t="s">
        <v>314</v>
      </c>
      <c r="AQ303">
        <v>100</v>
      </c>
      <c r="AR303">
        <v>27215.01</v>
      </c>
      <c r="AS303" t="str">
        <f t="shared" si="70"/>
        <v>Ямбол</v>
      </c>
    </row>
    <row r="304" spans="1:45" ht="13.5" thickBot="1">
      <c r="B304" s="435" t="s">
        <v>314</v>
      </c>
      <c r="C304" s="432" t="s">
        <v>681</v>
      </c>
    </row>
    <row r="310" spans="10:11">
      <c r="K310" t="s">
        <v>335</v>
      </c>
    </row>
    <row r="311" spans="10:11">
      <c r="J311">
        <v>2010</v>
      </c>
    </row>
    <row r="312" spans="10:11">
      <c r="J312">
        <v>2011</v>
      </c>
    </row>
    <row r="313" spans="10:11">
      <c r="J313">
        <v>2012</v>
      </c>
    </row>
    <row r="314" spans="10:11">
      <c r="J314">
        <v>2013</v>
      </c>
    </row>
    <row r="315" spans="10:11">
      <c r="J315">
        <v>2014</v>
      </c>
    </row>
    <row r="316" spans="10:11">
      <c r="J316">
        <v>2015</v>
      </c>
    </row>
  </sheetData>
  <autoFilter ref="A2:AC303"/>
  <phoneticPr fontId="3" type="noConversion"/>
  <pageMargins left="0.75" right="0.75" top="1" bottom="1" header="0.5" footer="0.5"/>
  <pageSetup paperSize="9" orientation="portrait" r:id="rId2"/>
  <headerFooter alignWithMargins="0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9" sqref="O9"/>
    </sheetView>
  </sheetViews>
  <sheetFormatPr defaultRowHeight="12.75"/>
  <cols>
    <col min="1" max="1" width="14" customWidth="1"/>
    <col min="2" max="2" width="11.140625" style="211" bestFit="1" customWidth="1"/>
    <col min="3" max="3" width="10.7109375" customWidth="1"/>
    <col min="4" max="5" width="10.85546875" customWidth="1"/>
    <col min="6" max="6" width="11.28515625" customWidth="1"/>
    <col min="7" max="7" width="11" customWidth="1"/>
    <col min="8" max="11" width="10.85546875" bestFit="1" customWidth="1"/>
    <col min="12" max="12" width="14" bestFit="1" customWidth="1"/>
    <col min="13" max="13" width="10.85546875" customWidth="1"/>
    <col min="14" max="15" width="11.28515625" bestFit="1" customWidth="1"/>
    <col min="24" max="24" width="8.42578125" customWidth="1"/>
    <col min="26" max="26" width="14" bestFit="1" customWidth="1"/>
    <col min="27" max="34" width="10.85546875" customWidth="1"/>
  </cols>
  <sheetData>
    <row r="1" spans="1:39" ht="13.5" thickBot="1">
      <c r="A1" s="2"/>
      <c r="B1" s="211" t="s">
        <v>418</v>
      </c>
      <c r="C1" s="211"/>
      <c r="D1" s="211"/>
      <c r="F1" s="8"/>
      <c r="G1" s="7"/>
      <c r="H1" s="8"/>
      <c r="I1" s="7"/>
      <c r="J1" s="7"/>
      <c r="K1" s="7"/>
      <c r="L1" s="7"/>
      <c r="M1" s="7"/>
      <c r="P1" s="8" t="s">
        <v>330</v>
      </c>
      <c r="U1" t="s">
        <v>359</v>
      </c>
    </row>
    <row r="2" spans="1:39" ht="32.25" thickBot="1">
      <c r="A2" s="7" t="s">
        <v>320</v>
      </c>
      <c r="B2" s="211" t="s">
        <v>420</v>
      </c>
      <c r="C2" s="211"/>
      <c r="D2" s="211"/>
      <c r="E2" s="5">
        <v>2007</v>
      </c>
      <c r="F2" s="123">
        <v>2008</v>
      </c>
      <c r="G2" s="5">
        <v>2009</v>
      </c>
      <c r="H2" s="123">
        <v>2010</v>
      </c>
      <c r="I2" s="5">
        <v>2011</v>
      </c>
      <c r="J2" s="123">
        <v>2012</v>
      </c>
      <c r="K2" s="5">
        <v>2013</v>
      </c>
      <c r="L2" s="123">
        <v>2014</v>
      </c>
      <c r="M2" s="5">
        <v>2015</v>
      </c>
      <c r="N2" s="395" t="s">
        <v>433</v>
      </c>
      <c r="O2" s="395" t="s">
        <v>434</v>
      </c>
      <c r="P2" s="5">
        <v>2011</v>
      </c>
      <c r="Q2" s="123">
        <v>2012</v>
      </c>
      <c r="R2" s="5">
        <v>2013</v>
      </c>
      <c r="S2" s="123">
        <v>2014</v>
      </c>
      <c r="T2" s="5">
        <v>2015</v>
      </c>
      <c r="U2" s="123">
        <v>2010</v>
      </c>
      <c r="V2" s="5">
        <v>2011</v>
      </c>
      <c r="W2" s="123">
        <v>2012</v>
      </c>
      <c r="X2" s="5">
        <v>2013</v>
      </c>
      <c r="Y2" s="123">
        <v>2014</v>
      </c>
      <c r="Z2" s="5">
        <v>2015</v>
      </c>
    </row>
    <row r="3" spans="1:39" ht="13.5" thickBot="1">
      <c r="A3" s="9" t="s">
        <v>321</v>
      </c>
      <c r="C3" s="211"/>
      <c r="D3" s="211"/>
      <c r="E3" s="13">
        <v>308637354</v>
      </c>
      <c r="F3" s="13">
        <v>362522491</v>
      </c>
      <c r="G3" s="13">
        <v>399853686</v>
      </c>
      <c r="H3" s="13">
        <v>429921139</v>
      </c>
      <c r="I3" s="13">
        <v>458745861</v>
      </c>
      <c r="J3" s="13">
        <v>420623179</v>
      </c>
      <c r="K3" s="10">
        <v>489847933</v>
      </c>
      <c r="L3" s="13">
        <v>458460270</v>
      </c>
      <c r="M3" s="13">
        <v>466427763</v>
      </c>
      <c r="N3" s="13">
        <f>+N12+N27+N41+N54+N65+N77+N88+N93+N102+N110+N120+N129+N141+N154+N161+N173+N192+N200+N209+N217+N222+N233+N234+N257+N269+N275+N287+N298</f>
        <v>553016776</v>
      </c>
      <c r="O3" s="13">
        <f>+O12+O27+O41+O54+O65+O77+O88+O93+O102+O110+O120+O129+O141+O154+O161+O173+O192+O200+O209+O217+O222+O233+O234+O257+O269+O275+O287+O298</f>
        <v>561808191</v>
      </c>
      <c r="P3" s="192">
        <f t="shared" ref="P3:P12" si="0">IF($H3=0,"-",+I3/$H3*100)</f>
        <v>106.70465333876034</v>
      </c>
      <c r="Q3" s="192">
        <f t="shared" ref="Q3:Q12" si="1">IF($H3=0,"-",+J3/$H3*100)</f>
        <v>97.837287084411074</v>
      </c>
      <c r="R3" s="192">
        <f t="shared" ref="R3:R12" si="2">IF($H3=0,"-",+K3/$H3*100)</f>
        <v>113.93902010480113</v>
      </c>
      <c r="S3" s="192">
        <f t="shared" ref="S3:S12" si="3">IF($H3=0,"-",+L3/$H3*100)</f>
        <v>106.63822464426435</v>
      </c>
      <c r="T3" s="192">
        <f t="shared" ref="T3:T12" si="4">IF($H3=0,"-",+M3/$H3*100)</f>
        <v>108.49146987396681</v>
      </c>
      <c r="U3" s="148">
        <f t="shared" ref="U3:Z3" si="5">+H3/H$3</f>
        <v>1</v>
      </c>
      <c r="V3" s="148">
        <f t="shared" si="5"/>
        <v>1</v>
      </c>
      <c r="W3" s="148">
        <f t="shared" si="5"/>
        <v>1</v>
      </c>
      <c r="X3" s="148">
        <f t="shared" si="5"/>
        <v>1</v>
      </c>
      <c r="Y3" s="148">
        <f t="shared" si="5"/>
        <v>1</v>
      </c>
      <c r="Z3" s="148">
        <f t="shared" si="5"/>
        <v>1</v>
      </c>
    </row>
    <row r="4" spans="1:39" ht="31.5">
      <c r="A4" s="14" t="s">
        <v>322</v>
      </c>
      <c r="C4" s="211"/>
      <c r="D4" s="211"/>
      <c r="E4" s="15">
        <v>133340596</v>
      </c>
      <c r="F4" s="15">
        <v>154840777</v>
      </c>
      <c r="G4" s="15">
        <v>168483630</v>
      </c>
      <c r="H4" s="15">
        <v>179457703</v>
      </c>
      <c r="I4" s="15">
        <v>196620860</v>
      </c>
      <c r="J4" s="15">
        <v>191114425</v>
      </c>
      <c r="K4" s="15">
        <v>199745138</v>
      </c>
      <c r="L4" s="15">
        <v>203237877</v>
      </c>
      <c r="M4" s="15">
        <v>208446726</v>
      </c>
      <c r="N4" s="142">
        <f>+N5+N6+N7+N8+N10+N11</f>
        <v>553934255</v>
      </c>
      <c r="O4" s="142">
        <f>+O5+O6+O7+O8+O10+O11</f>
        <v>524147181.98202837</v>
      </c>
      <c r="P4" s="15">
        <f t="shared" si="0"/>
        <v>109.56390097113859</v>
      </c>
      <c r="Q4" s="15">
        <f t="shared" si="1"/>
        <v>106.49552613520301</v>
      </c>
      <c r="R4" s="15">
        <f t="shared" si="2"/>
        <v>111.30485605290512</v>
      </c>
      <c r="S4" s="15">
        <f t="shared" si="3"/>
        <v>113.25113026772667</v>
      </c>
      <c r="T4" s="15">
        <f t="shared" si="4"/>
        <v>116.15367995655221</v>
      </c>
      <c r="U4" s="149">
        <f t="shared" ref="U4:U11" si="6">+H4/H$3</f>
        <v>0.41742004921511894</v>
      </c>
      <c r="V4" s="149">
        <f t="shared" ref="V4:V11" si="7">+I4/I$3</f>
        <v>0.42860519672350789</v>
      </c>
      <c r="W4" s="149">
        <f t="shared" ref="W4:W11" si="8">+J4/J$3</f>
        <v>0.45436018398786338</v>
      </c>
      <c r="X4" s="149">
        <f t="shared" ref="X4:X11" si="9">+K4/K$3</f>
        <v>0.40776968635284616</v>
      </c>
      <c r="Y4" s="149">
        <f t="shared" ref="Y4:Y11" si="10">+L4/L$3</f>
        <v>0.44330532065515732</v>
      </c>
      <c r="Z4" s="245">
        <f t="shared" ref="Z4:Z11" si="11">+M4/M$3</f>
        <v>0.44690034027841519</v>
      </c>
    </row>
    <row r="5" spans="1:39" ht="21">
      <c r="A5" s="17" t="s">
        <v>323</v>
      </c>
      <c r="C5" s="211"/>
      <c r="D5" s="211"/>
      <c r="E5" s="18">
        <v>24762035</v>
      </c>
      <c r="F5" s="18">
        <v>28021473</v>
      </c>
      <c r="G5" s="18">
        <v>28964582</v>
      </c>
      <c r="H5" s="18">
        <v>32218399</v>
      </c>
      <c r="I5" s="18">
        <v>35534349</v>
      </c>
      <c r="J5" s="18">
        <v>32678128</v>
      </c>
      <c r="K5" s="18">
        <v>32135396</v>
      </c>
      <c r="L5" s="18">
        <v>32975626</v>
      </c>
      <c r="M5" s="18">
        <v>32831061</v>
      </c>
      <c r="N5" s="142">
        <f>+N65+N77+N120+N129+N161</f>
        <v>37821699</v>
      </c>
      <c r="O5" s="142">
        <f>+O65+O77+O120+O129+O161</f>
        <v>38418834</v>
      </c>
      <c r="P5" s="18">
        <f t="shared" si="0"/>
        <v>110.29210048581245</v>
      </c>
      <c r="Q5" s="18">
        <f t="shared" si="1"/>
        <v>101.42691447827683</v>
      </c>
      <c r="R5" s="18">
        <f t="shared" si="2"/>
        <v>99.742373914979453</v>
      </c>
      <c r="S5" s="18">
        <f t="shared" si="3"/>
        <v>102.35029369398522</v>
      </c>
      <c r="T5" s="18">
        <f t="shared" si="4"/>
        <v>101.90159045457226</v>
      </c>
      <c r="U5" s="150">
        <f t="shared" si="6"/>
        <v>7.4940253170477394E-2</v>
      </c>
      <c r="V5" s="150">
        <f t="shared" si="7"/>
        <v>7.7459770258286861E-2</v>
      </c>
      <c r="W5" s="150">
        <f t="shared" si="8"/>
        <v>7.7689793695368367E-2</v>
      </c>
      <c r="X5" s="150">
        <f t="shared" si="9"/>
        <v>6.5602800042845133E-2</v>
      </c>
      <c r="Y5" s="150">
        <f t="shared" si="10"/>
        <v>7.1926900012513631E-2</v>
      </c>
      <c r="Z5" s="283">
        <f t="shared" si="11"/>
        <v>7.0388307910393411E-2</v>
      </c>
    </row>
    <row r="6" spans="1:39" ht="21">
      <c r="A6" s="17" t="s">
        <v>324</v>
      </c>
      <c r="C6" s="211"/>
      <c r="D6" s="211"/>
      <c r="E6" s="18">
        <v>27683057</v>
      </c>
      <c r="F6" s="18">
        <v>32149087</v>
      </c>
      <c r="G6" s="18">
        <v>33749474</v>
      </c>
      <c r="H6" s="18">
        <v>36374765</v>
      </c>
      <c r="I6" s="18">
        <v>39766779</v>
      </c>
      <c r="J6" s="18">
        <v>39560704</v>
      </c>
      <c r="K6" s="18">
        <v>40879093</v>
      </c>
      <c r="L6" s="18">
        <v>42094786</v>
      </c>
      <c r="M6" s="18">
        <v>43462303</v>
      </c>
      <c r="N6" s="142">
        <f>+N54+N88+N192+N200+N209</f>
        <v>45114399</v>
      </c>
      <c r="O6" s="142">
        <f>+O54+O88+O192+O200+O209</f>
        <v>46615980</v>
      </c>
      <c r="P6" s="18">
        <f t="shared" si="0"/>
        <v>109.32518464380456</v>
      </c>
      <c r="Q6" s="18">
        <f t="shared" si="1"/>
        <v>108.75865177410769</v>
      </c>
      <c r="R6" s="18">
        <f t="shared" si="2"/>
        <v>112.38311230326849</v>
      </c>
      <c r="S6" s="18">
        <f t="shared" si="3"/>
        <v>115.72524523526131</v>
      </c>
      <c r="T6" s="18">
        <f t="shared" si="4"/>
        <v>119.48476643079344</v>
      </c>
      <c r="U6" s="150">
        <f t="shared" si="6"/>
        <v>8.4607993653459321E-2</v>
      </c>
      <c r="V6" s="150">
        <f t="shared" si="7"/>
        <v>8.6685858948817848E-2</v>
      </c>
      <c r="W6" s="150">
        <f t="shared" si="8"/>
        <v>9.4052600938570721E-2</v>
      </c>
      <c r="X6" s="150">
        <f t="shared" si="9"/>
        <v>8.345261916211863E-2</v>
      </c>
      <c r="Y6" s="150">
        <f t="shared" si="10"/>
        <v>9.1817740280962623E-2</v>
      </c>
      <c r="Z6" s="283">
        <f t="shared" si="11"/>
        <v>9.3181209284062275E-2</v>
      </c>
    </row>
    <row r="7" spans="1:39" ht="21">
      <c r="A7" s="17" t="s">
        <v>325</v>
      </c>
      <c r="C7" s="211"/>
      <c r="D7" s="211"/>
      <c r="E7" s="18">
        <v>33423360</v>
      </c>
      <c r="F7" s="18">
        <v>41601002</v>
      </c>
      <c r="G7" s="18">
        <v>45268434</v>
      </c>
      <c r="H7" s="18">
        <v>47615524</v>
      </c>
      <c r="I7" s="18">
        <v>52614873</v>
      </c>
      <c r="J7" s="18">
        <v>50458616</v>
      </c>
      <c r="K7" s="18">
        <v>55268980</v>
      </c>
      <c r="L7" s="18">
        <v>56041667</v>
      </c>
      <c r="M7" s="18">
        <v>57148428</v>
      </c>
      <c r="N7" s="142">
        <f>+O41+N93+N269+N287</f>
        <v>62858466</v>
      </c>
      <c r="O7" s="142">
        <f>+P41+O93+O269+O287</f>
        <v>27828279.982028395</v>
      </c>
      <c r="P7" s="18">
        <f t="shared" si="0"/>
        <v>110.49940981432862</v>
      </c>
      <c r="Q7" s="18">
        <f t="shared" si="1"/>
        <v>105.97093502530812</v>
      </c>
      <c r="R7" s="18">
        <f t="shared" si="2"/>
        <v>116.07344697078206</v>
      </c>
      <c r="S7" s="18">
        <f t="shared" si="3"/>
        <v>117.69620974873656</v>
      </c>
      <c r="T7" s="18">
        <f t="shared" si="4"/>
        <v>120.02057984282605</v>
      </c>
      <c r="U7" s="150">
        <f t="shared" si="6"/>
        <v>0.11075408878650184</v>
      </c>
      <c r="V7" s="150">
        <f t="shared" si="7"/>
        <v>0.11469285605173013</v>
      </c>
      <c r="W7" s="150">
        <f t="shared" si="8"/>
        <v>0.1199615677860682</v>
      </c>
      <c r="X7" s="150">
        <f t="shared" si="9"/>
        <v>0.11282885213276994</v>
      </c>
      <c r="Y7" s="150">
        <f t="shared" si="10"/>
        <v>0.12223887361057481</v>
      </c>
      <c r="Z7" s="283">
        <f t="shared" si="11"/>
        <v>0.12252364145828086</v>
      </c>
    </row>
    <row r="8" spans="1:39" ht="21">
      <c r="A8" s="17" t="s">
        <v>326</v>
      </c>
      <c r="C8" s="211"/>
      <c r="D8" s="211"/>
      <c r="E8" s="18">
        <v>47472144</v>
      </c>
      <c r="F8" s="18">
        <v>53069215</v>
      </c>
      <c r="G8" s="18">
        <v>60501140</v>
      </c>
      <c r="H8" s="18">
        <v>63249015</v>
      </c>
      <c r="I8" s="18">
        <v>68704859</v>
      </c>
      <c r="J8" s="18">
        <v>68416977</v>
      </c>
      <c r="K8" s="18">
        <v>71461669</v>
      </c>
      <c r="L8" s="18">
        <v>72125798</v>
      </c>
      <c r="M8" s="18">
        <v>75004934</v>
      </c>
      <c r="N8" s="142">
        <f>+N27+N217+N257+N298</f>
        <v>75213507</v>
      </c>
      <c r="O8" s="142">
        <f>+O27+O217+O257+O298</f>
        <v>77481713</v>
      </c>
      <c r="P8" s="18">
        <f t="shared" si="0"/>
        <v>108.62597464956569</v>
      </c>
      <c r="Q8" s="18">
        <f t="shared" si="1"/>
        <v>108.17081815424319</v>
      </c>
      <c r="R8" s="18">
        <f t="shared" si="2"/>
        <v>112.98463541289931</v>
      </c>
      <c r="S8" s="18">
        <f t="shared" si="3"/>
        <v>114.0346580891418</v>
      </c>
      <c r="T8" s="18">
        <f t="shared" si="4"/>
        <v>118.58672265489037</v>
      </c>
      <c r="U8" s="150">
        <f t="shared" si="6"/>
        <v>0.14711771360468043</v>
      </c>
      <c r="V8" s="150">
        <f t="shared" si="7"/>
        <v>0.14976671146467302</v>
      </c>
      <c r="W8" s="150">
        <f t="shared" si="8"/>
        <v>0.16265622156785611</v>
      </c>
      <c r="X8" s="150">
        <f t="shared" si="9"/>
        <v>0.14588541501511246</v>
      </c>
      <c r="Y8" s="150">
        <f t="shared" si="10"/>
        <v>0.15732180675110627</v>
      </c>
      <c r="Z8" s="283">
        <f t="shared" si="11"/>
        <v>0.16080718162567867</v>
      </c>
    </row>
    <row r="9" spans="1:39" ht="42">
      <c r="A9" s="14" t="s">
        <v>327</v>
      </c>
      <c r="C9" s="211"/>
      <c r="D9" s="211"/>
      <c r="E9" s="15">
        <v>175296758</v>
      </c>
      <c r="F9" s="15">
        <v>207681714</v>
      </c>
      <c r="G9" s="15">
        <v>231370056</v>
      </c>
      <c r="H9" s="15">
        <v>250463436</v>
      </c>
      <c r="I9" s="15">
        <v>262125001</v>
      </c>
      <c r="J9" s="15">
        <v>229508754</v>
      </c>
      <c r="K9" s="15">
        <v>290102795</v>
      </c>
      <c r="L9" s="15">
        <v>255222393</v>
      </c>
      <c r="M9" s="15">
        <v>257981037</v>
      </c>
      <c r="N9" s="142">
        <f>+N10+N11</f>
        <v>332926184</v>
      </c>
      <c r="O9" s="142">
        <f>+O10+O11</f>
        <v>333802375</v>
      </c>
      <c r="P9" s="15">
        <f t="shared" si="0"/>
        <v>104.65599497724689</v>
      </c>
      <c r="Q9" s="15">
        <f t="shared" si="1"/>
        <v>91.633636296517153</v>
      </c>
      <c r="R9" s="15">
        <f t="shared" si="2"/>
        <v>115.82640549577066</v>
      </c>
      <c r="S9" s="15">
        <f t="shared" si="3"/>
        <v>101.90006057411109</v>
      </c>
      <c r="T9" s="15">
        <f t="shared" si="4"/>
        <v>103.00147643107476</v>
      </c>
      <c r="U9" s="149">
        <f t="shared" si="6"/>
        <v>0.58257995078488101</v>
      </c>
      <c r="V9" s="149">
        <f t="shared" si="7"/>
        <v>0.57139480327649217</v>
      </c>
      <c r="W9" s="149">
        <f t="shared" si="8"/>
        <v>0.54563981601213662</v>
      </c>
      <c r="X9" s="149">
        <f t="shared" si="9"/>
        <v>0.59223031364715384</v>
      </c>
      <c r="Y9" s="149">
        <f t="shared" si="10"/>
        <v>0.55669467934484274</v>
      </c>
      <c r="Z9" s="245">
        <f t="shared" si="11"/>
        <v>0.55309965972158481</v>
      </c>
    </row>
    <row r="10" spans="1:39" ht="21.75" thickBot="1">
      <c r="A10" s="17" t="s">
        <v>328</v>
      </c>
      <c r="C10" s="211"/>
      <c r="D10" s="211"/>
      <c r="E10" s="18">
        <v>150558506</v>
      </c>
      <c r="F10" s="18">
        <v>179412951</v>
      </c>
      <c r="G10" s="18">
        <v>200977195</v>
      </c>
      <c r="H10" s="18">
        <v>219453053</v>
      </c>
      <c r="I10" s="18">
        <v>227710142</v>
      </c>
      <c r="J10" s="18">
        <v>198096665</v>
      </c>
      <c r="K10" s="18">
        <v>213107907</v>
      </c>
      <c r="L10" s="18">
        <v>218388626</v>
      </c>
      <c r="M10" s="18">
        <v>221447428</v>
      </c>
      <c r="N10" s="142">
        <f>+N12+N110+N154+N234+N233</f>
        <v>243944485</v>
      </c>
      <c r="O10" s="142">
        <f>+O12+O110+O154+O234+O233</f>
        <v>241323047</v>
      </c>
      <c r="P10" s="18">
        <f t="shared" si="0"/>
        <v>103.76257649967621</v>
      </c>
      <c r="Q10" s="18">
        <f t="shared" si="1"/>
        <v>90.268356849881698</v>
      </c>
      <c r="R10" s="18">
        <f t="shared" si="2"/>
        <v>97.108654487481658</v>
      </c>
      <c r="S10" s="18">
        <f t="shared" si="3"/>
        <v>99.514963685649889</v>
      </c>
      <c r="T10" s="18">
        <f t="shared" si="4"/>
        <v>100.90879346299184</v>
      </c>
      <c r="U10" s="150">
        <f t="shared" si="6"/>
        <v>0.51044955247013335</v>
      </c>
      <c r="V10" s="150">
        <f t="shared" si="7"/>
        <v>0.49637536021278678</v>
      </c>
      <c r="W10" s="150">
        <f t="shared" si="8"/>
        <v>0.47095993490173305</v>
      </c>
      <c r="X10" s="150">
        <f t="shared" si="9"/>
        <v>0.43504910941412506</v>
      </c>
      <c r="Y10" s="150">
        <f t="shared" si="10"/>
        <v>0.47635234782721741</v>
      </c>
      <c r="Z10" s="283">
        <f t="shared" si="11"/>
        <v>0.47477325658249891</v>
      </c>
    </row>
    <row r="11" spans="1:39" ht="21.75" thickBot="1">
      <c r="A11" s="20" t="s">
        <v>329</v>
      </c>
      <c r="C11" s="211"/>
      <c r="D11" s="211"/>
      <c r="E11" s="21">
        <v>24738252</v>
      </c>
      <c r="F11" s="21">
        <v>28268763</v>
      </c>
      <c r="G11" s="21">
        <v>30392861</v>
      </c>
      <c r="H11" s="21">
        <v>31010383</v>
      </c>
      <c r="I11" s="21">
        <v>34414859</v>
      </c>
      <c r="J11" s="21">
        <v>31412089</v>
      </c>
      <c r="K11" s="21">
        <v>76994888</v>
      </c>
      <c r="L11" s="21">
        <v>36833767</v>
      </c>
      <c r="M11" s="21">
        <v>36533609</v>
      </c>
      <c r="N11" s="142">
        <f>+N141+N173+N222+N102+N275</f>
        <v>88981699</v>
      </c>
      <c r="O11" s="142">
        <f>+O141+O173+O222+O102+O275</f>
        <v>92479328</v>
      </c>
      <c r="P11" s="21">
        <f t="shared" si="0"/>
        <v>110.97850355476101</v>
      </c>
      <c r="Q11" s="21">
        <f t="shared" si="1"/>
        <v>101.2953919337275</v>
      </c>
      <c r="R11" s="21">
        <f t="shared" si="2"/>
        <v>248.28744617568896</v>
      </c>
      <c r="S11" s="21">
        <f t="shared" si="3"/>
        <v>118.7788199842614</v>
      </c>
      <c r="T11" s="21">
        <f t="shared" si="4"/>
        <v>117.81089256459683</v>
      </c>
      <c r="U11" s="151">
        <f t="shared" si="6"/>
        <v>7.2130398314747671E-2</v>
      </c>
      <c r="V11" s="151">
        <f t="shared" si="7"/>
        <v>7.5019443063705379E-2</v>
      </c>
      <c r="W11" s="151">
        <f t="shared" si="8"/>
        <v>7.4679881110403565E-2</v>
      </c>
      <c r="X11" s="151">
        <f t="shared" si="9"/>
        <v>0.15718120423302878</v>
      </c>
      <c r="Y11" s="151">
        <f t="shared" si="10"/>
        <v>8.0342331517625293E-2</v>
      </c>
      <c r="Z11" s="286">
        <f t="shared" si="11"/>
        <v>7.8326403139085871E-2</v>
      </c>
      <c r="AA11" s="396" t="s">
        <v>432</v>
      </c>
      <c r="AB11" s="397" t="s">
        <v>433</v>
      </c>
      <c r="AC11" s="397" t="s">
        <v>434</v>
      </c>
    </row>
    <row r="12" spans="1:39" ht="13.5" thickBot="1">
      <c r="A12" s="27" t="s">
        <v>2</v>
      </c>
      <c r="B12" s="434" t="s">
        <v>2</v>
      </c>
      <c r="C12" s="23" t="s">
        <v>1</v>
      </c>
      <c r="D12" s="382"/>
      <c r="E12" s="29">
        <v>9851785</v>
      </c>
      <c r="F12" s="31">
        <v>12833705</v>
      </c>
      <c r="G12" s="31">
        <v>14530920</v>
      </c>
      <c r="H12" s="32">
        <v>14721885</v>
      </c>
      <c r="I12" s="32">
        <v>14755181</v>
      </c>
      <c r="J12" s="32">
        <v>14870344</v>
      </c>
      <c r="K12" s="32">
        <v>14980041</v>
      </c>
      <c r="L12" s="34">
        <v>15151425</v>
      </c>
      <c r="M12" s="34">
        <v>16136311</v>
      </c>
      <c r="N12" s="34">
        <f>SUM(N13:N26)</f>
        <v>15965546</v>
      </c>
      <c r="O12" s="34">
        <f>SUM(O13:O26)</f>
        <v>16066056</v>
      </c>
      <c r="P12" s="34">
        <f t="shared" si="0"/>
        <v>100.22616668993135</v>
      </c>
      <c r="Q12" s="34">
        <f t="shared" si="1"/>
        <v>101.00842385333128</v>
      </c>
      <c r="R12" s="34">
        <f t="shared" si="2"/>
        <v>101.75355261911095</v>
      </c>
      <c r="S12" s="34">
        <f t="shared" si="3"/>
        <v>102.91769702045627</v>
      </c>
      <c r="T12" s="34">
        <f t="shared" si="4"/>
        <v>109.60764195617614</v>
      </c>
      <c r="U12" s="152">
        <f t="shared" ref="U12:U43" si="12">+H12/H$3</f>
        <v>3.4243221987742267E-2</v>
      </c>
      <c r="V12" s="153">
        <f t="shared" ref="V12:V43" si="13">+I12/I$3</f>
        <v>3.2164172485035239E-2</v>
      </c>
      <c r="W12" s="153">
        <f t="shared" ref="W12:W43" si="14">+J12/J$3</f>
        <v>3.5353125415848757E-2</v>
      </c>
      <c r="X12" s="154">
        <f t="shared" ref="X12:X43" si="15">+K12/K$3</f>
        <v>3.0581002778264251E-2</v>
      </c>
      <c r="Y12" s="154">
        <f t="shared" ref="Y12:Y43" si="16">+L12/L$3</f>
        <v>3.3048501672783989E-2</v>
      </c>
      <c r="Z12" s="249">
        <f t="shared" ref="Z12:Z43" si="17">+M12/M$3</f>
        <v>3.4595519992663901E-2</v>
      </c>
      <c r="AE12" s="392" t="s">
        <v>422</v>
      </c>
      <c r="AF12" t="s">
        <v>423</v>
      </c>
      <c r="AG12" t="s">
        <v>424</v>
      </c>
      <c r="AH12" t="s">
        <v>425</v>
      </c>
      <c r="AI12" t="s">
        <v>426</v>
      </c>
      <c r="AJ12" t="s">
        <v>427</v>
      </c>
      <c r="AK12" t="s">
        <v>429</v>
      </c>
      <c r="AL12" t="s">
        <v>430</v>
      </c>
      <c r="AM12" t="s">
        <v>428</v>
      </c>
    </row>
    <row r="13" spans="1:39" ht="13.5" thickBot="1">
      <c r="A13" s="39" t="s">
        <v>4</v>
      </c>
      <c r="B13" s="435" t="s">
        <v>4</v>
      </c>
      <c r="C13" s="35" t="s">
        <v>3</v>
      </c>
      <c r="D13" s="39" t="s">
        <v>17</v>
      </c>
      <c r="E13" s="41">
        <v>2001228</v>
      </c>
      <c r="F13" s="43">
        <v>2558522</v>
      </c>
      <c r="G13" s="43">
        <v>3282010</v>
      </c>
      <c r="H13" s="44">
        <v>3402383</v>
      </c>
      <c r="I13" s="44">
        <v>2519951</v>
      </c>
      <c r="J13" s="44">
        <v>3217105</v>
      </c>
      <c r="K13" s="44">
        <v>3327978</v>
      </c>
      <c r="L13" s="46">
        <v>2928333</v>
      </c>
      <c r="M13" s="46">
        <v>3406421</v>
      </c>
      <c r="N13" s="46">
        <v>3068923</v>
      </c>
      <c r="O13" s="46">
        <v>2512812</v>
      </c>
      <c r="P13" s="46">
        <f t="shared" ref="P13:P76" si="18">IF($H13=0,"-",+I13/$H13*100)</f>
        <v>74.064295524636705</v>
      </c>
      <c r="Q13" s="46">
        <f t="shared" ref="Q13:Q27" si="19">IF($H13=0,"-",+J13/$H13*100)</f>
        <v>94.554463739091105</v>
      </c>
      <c r="R13" s="46">
        <f t="shared" ref="R13:R27" si="20">IF($H13=0,"-",+K13/$H13*100)</f>
        <v>97.81315037137206</v>
      </c>
      <c r="S13" s="46">
        <f t="shared" ref="S13:S27" si="21">IF($H13=0,"-",+L13/$H13*100)</f>
        <v>86.067118252119172</v>
      </c>
      <c r="T13" s="46">
        <f t="shared" ref="T13:T27" si="22">IF($H13=0,"-",+M13/$H13*100)</f>
        <v>100.11868152409649</v>
      </c>
      <c r="U13" s="155">
        <f t="shared" si="12"/>
        <v>7.9139700083461113E-3</v>
      </c>
      <c r="V13" s="156">
        <f t="shared" si="13"/>
        <v>5.4931307598217217E-3</v>
      </c>
      <c r="W13" s="156">
        <f t="shared" si="14"/>
        <v>7.6484253855159034E-3</v>
      </c>
      <c r="X13" s="157">
        <f t="shared" si="15"/>
        <v>6.7939002612878233E-3</v>
      </c>
      <c r="Y13" s="157">
        <f t="shared" si="16"/>
        <v>6.3873211957930403E-3</v>
      </c>
      <c r="Z13" s="251">
        <f t="shared" si="17"/>
        <v>7.3032123518770899E-3</v>
      </c>
      <c r="AA13" s="398" t="s">
        <v>4</v>
      </c>
      <c r="AB13" s="399">
        <v>3068923</v>
      </c>
      <c r="AC13" s="399">
        <v>2512812</v>
      </c>
      <c r="AD13" t="str">
        <f t="shared" ref="AD13:AD44" si="23">IF(AA13=A13,"Y","NO")</f>
        <v>Y</v>
      </c>
      <c r="AE13" s="124" t="s">
        <v>289</v>
      </c>
      <c r="AF13" s="391">
        <v>149188</v>
      </c>
      <c r="AG13" s="391">
        <v>180161</v>
      </c>
      <c r="AH13" s="391">
        <v>219854</v>
      </c>
      <c r="AI13" s="391">
        <v>184777</v>
      </c>
      <c r="AJ13" s="391">
        <v>181966</v>
      </c>
      <c r="AK13" s="391">
        <v>157748</v>
      </c>
      <c r="AL13" s="391">
        <v>155728</v>
      </c>
      <c r="AM13" s="391">
        <v>159867</v>
      </c>
    </row>
    <row r="14" spans="1:39" ht="13.5" thickBot="1">
      <c r="A14" s="39" t="s">
        <v>6</v>
      </c>
      <c r="B14" s="435" t="s">
        <v>6</v>
      </c>
      <c r="C14" s="35" t="s">
        <v>5</v>
      </c>
      <c r="D14" s="39" t="s">
        <v>17</v>
      </c>
      <c r="E14" s="41">
        <v>169174</v>
      </c>
      <c r="F14" s="43">
        <v>168312</v>
      </c>
      <c r="G14" s="43">
        <v>151295</v>
      </c>
      <c r="H14" s="44">
        <v>161860</v>
      </c>
      <c r="I14" s="44">
        <v>196841</v>
      </c>
      <c r="J14" s="44">
        <v>188813</v>
      </c>
      <c r="K14" s="44">
        <v>186365</v>
      </c>
      <c r="L14" s="46">
        <v>187025</v>
      </c>
      <c r="M14" s="46">
        <v>168020</v>
      </c>
      <c r="N14" s="46">
        <v>192897</v>
      </c>
      <c r="O14" s="46">
        <v>195683</v>
      </c>
      <c r="P14" s="46">
        <f t="shared" si="18"/>
        <v>121.61188681576671</v>
      </c>
      <c r="Q14" s="46">
        <f t="shared" si="19"/>
        <v>116.65204497714075</v>
      </c>
      <c r="R14" s="46">
        <f t="shared" si="20"/>
        <v>115.13962683800816</v>
      </c>
      <c r="S14" s="46">
        <f t="shared" si="21"/>
        <v>115.54738663042134</v>
      </c>
      <c r="T14" s="46">
        <f t="shared" si="22"/>
        <v>103.80575806252317</v>
      </c>
      <c r="U14" s="158">
        <f t="shared" si="12"/>
        <v>3.7648765161091556E-4</v>
      </c>
      <c r="V14" s="158">
        <f t="shared" si="13"/>
        <v>4.2908507026290097E-4</v>
      </c>
      <c r="W14" s="158">
        <f t="shared" si="14"/>
        <v>4.4888871899282566E-4</v>
      </c>
      <c r="X14" s="159">
        <f t="shared" si="15"/>
        <v>3.8045480534874485E-4</v>
      </c>
      <c r="Y14" s="159">
        <f t="shared" si="16"/>
        <v>4.0794156492557143E-4</v>
      </c>
      <c r="Z14" s="251">
        <f t="shared" si="17"/>
        <v>3.6022727060524483E-4</v>
      </c>
      <c r="AA14" s="400" t="s">
        <v>6</v>
      </c>
      <c r="AB14" s="401">
        <v>192897</v>
      </c>
      <c r="AC14" s="401">
        <v>195683</v>
      </c>
      <c r="AD14" t="str">
        <f t="shared" si="23"/>
        <v>Y</v>
      </c>
      <c r="AE14" s="124" t="s">
        <v>201</v>
      </c>
      <c r="AF14" s="391">
        <v>4313501</v>
      </c>
      <c r="AG14" s="391">
        <v>5366734</v>
      </c>
      <c r="AH14" s="391">
        <v>6038634</v>
      </c>
      <c r="AI14" s="391">
        <v>6620070</v>
      </c>
      <c r="AJ14" s="391">
        <v>6603563</v>
      </c>
      <c r="AK14" s="391">
        <v>7077648</v>
      </c>
      <c r="AL14" s="391">
        <v>7413249</v>
      </c>
      <c r="AM14" s="391">
        <v>7966999</v>
      </c>
    </row>
    <row r="15" spans="1:39" ht="13.5" thickBot="1">
      <c r="A15" s="39" t="s">
        <v>2</v>
      </c>
      <c r="B15" s="435" t="s">
        <v>2</v>
      </c>
      <c r="C15" s="35" t="s">
        <v>7</v>
      </c>
      <c r="D15" s="39" t="s">
        <v>2</v>
      </c>
      <c r="E15" s="41">
        <v>2473897</v>
      </c>
      <c r="F15" s="43">
        <v>3433608</v>
      </c>
      <c r="G15" s="43">
        <v>4021408</v>
      </c>
      <c r="H15" s="44">
        <v>4181668</v>
      </c>
      <c r="I15" s="44">
        <v>4733300</v>
      </c>
      <c r="J15" s="44">
        <v>4584444</v>
      </c>
      <c r="K15" s="44">
        <v>4845350</v>
      </c>
      <c r="L15" s="46">
        <v>4468066</v>
      </c>
      <c r="M15" s="46">
        <v>5085804</v>
      </c>
      <c r="N15" s="46">
        <v>4807855</v>
      </c>
      <c r="O15" s="46">
        <v>5050857</v>
      </c>
      <c r="P15" s="46">
        <f t="shared" si="18"/>
        <v>113.19167375315304</v>
      </c>
      <c r="Q15" s="46">
        <f t="shared" si="19"/>
        <v>109.63194591249234</v>
      </c>
      <c r="R15" s="46">
        <f t="shared" si="20"/>
        <v>115.87122650578669</v>
      </c>
      <c r="S15" s="46">
        <f t="shared" si="21"/>
        <v>106.84889379070744</v>
      </c>
      <c r="T15" s="46">
        <f t="shared" si="22"/>
        <v>121.62141996925628</v>
      </c>
      <c r="U15" s="158">
        <f t="shared" si="12"/>
        <v>9.7265931368869032E-3</v>
      </c>
      <c r="V15" s="158">
        <f t="shared" si="13"/>
        <v>1.0317913255243517E-2</v>
      </c>
      <c r="W15" s="158">
        <f t="shared" si="14"/>
        <v>1.0899171108209421E-2</v>
      </c>
      <c r="X15" s="159">
        <f t="shared" si="15"/>
        <v>9.8915391360853214E-3</v>
      </c>
      <c r="Y15" s="159">
        <f t="shared" si="16"/>
        <v>9.7458085081178359E-3</v>
      </c>
      <c r="Z15" s="251">
        <f t="shared" si="17"/>
        <v>1.0903733446930346E-2</v>
      </c>
      <c r="AA15" s="400" t="s">
        <v>2</v>
      </c>
      <c r="AB15" s="401">
        <v>4807855</v>
      </c>
      <c r="AC15" s="401">
        <v>5050857</v>
      </c>
      <c r="AD15" t="str">
        <f t="shared" si="23"/>
        <v>Y</v>
      </c>
      <c r="AE15" s="124" t="s">
        <v>2</v>
      </c>
      <c r="AF15" s="391">
        <v>4156560</v>
      </c>
      <c r="AG15" s="391">
        <v>4748020</v>
      </c>
      <c r="AH15" s="391">
        <v>5003955</v>
      </c>
      <c r="AI15" s="391">
        <v>5505511</v>
      </c>
      <c r="AJ15" s="391">
        <v>5448833</v>
      </c>
      <c r="AK15" s="391">
        <v>5676963</v>
      </c>
      <c r="AL15" s="391">
        <v>5329490</v>
      </c>
      <c r="AM15" s="391">
        <v>6028114</v>
      </c>
    </row>
    <row r="16" spans="1:39" ht="13.5" thickBot="1">
      <c r="A16" s="39" t="s">
        <v>9</v>
      </c>
      <c r="B16" s="435" t="s">
        <v>9</v>
      </c>
      <c r="C16" s="35" t="s">
        <v>8</v>
      </c>
      <c r="D16" s="39" t="s">
        <v>9</v>
      </c>
      <c r="E16" s="41">
        <v>862150</v>
      </c>
      <c r="F16" s="43">
        <v>972721</v>
      </c>
      <c r="G16" s="43">
        <v>1156344</v>
      </c>
      <c r="H16" s="44">
        <v>1319176</v>
      </c>
      <c r="I16" s="44">
        <v>1244894</v>
      </c>
      <c r="J16" s="44">
        <v>1294294</v>
      </c>
      <c r="K16" s="44">
        <v>1195351</v>
      </c>
      <c r="L16" s="46">
        <v>1365745</v>
      </c>
      <c r="M16" s="46">
        <v>1272231</v>
      </c>
      <c r="N16" s="46">
        <v>1350110</v>
      </c>
      <c r="O16" s="46">
        <v>1499128</v>
      </c>
      <c r="P16" s="46">
        <f t="shared" si="18"/>
        <v>94.36906068636786</v>
      </c>
      <c r="Q16" s="46">
        <f t="shared" si="19"/>
        <v>98.113822568027302</v>
      </c>
      <c r="R16" s="46">
        <f t="shared" si="20"/>
        <v>90.613458704524646</v>
      </c>
      <c r="S16" s="46">
        <f t="shared" si="21"/>
        <v>103.53015821997975</v>
      </c>
      <c r="T16" s="46">
        <f t="shared" si="22"/>
        <v>96.441339138977668</v>
      </c>
      <c r="U16" s="158">
        <f t="shared" si="12"/>
        <v>3.0684139027646186E-3</v>
      </c>
      <c r="V16" s="158">
        <f t="shared" si="13"/>
        <v>2.713689878937131E-3</v>
      </c>
      <c r="W16" s="158">
        <f t="shared" si="14"/>
        <v>3.0770867242197321E-3</v>
      </c>
      <c r="X16" s="159">
        <f t="shared" si="15"/>
        <v>2.440249145646594E-3</v>
      </c>
      <c r="Y16" s="159">
        <f t="shared" si="16"/>
        <v>2.9789822354726616E-3</v>
      </c>
      <c r="Z16" s="251">
        <f t="shared" si="17"/>
        <v>2.7276056464074589E-3</v>
      </c>
      <c r="AA16" s="400" t="s">
        <v>9</v>
      </c>
      <c r="AB16" s="401">
        <v>1350110</v>
      </c>
      <c r="AC16" s="401">
        <v>1499128</v>
      </c>
      <c r="AD16" t="str">
        <f t="shared" si="23"/>
        <v>Y</v>
      </c>
      <c r="AE16" s="124" t="s">
        <v>257</v>
      </c>
      <c r="AF16" s="391">
        <v>2352239</v>
      </c>
      <c r="AG16" s="391">
        <v>2715878</v>
      </c>
      <c r="AH16" s="391">
        <v>2785607</v>
      </c>
      <c r="AI16" s="391">
        <v>2829653</v>
      </c>
      <c r="AJ16" s="391">
        <v>2262121</v>
      </c>
      <c r="AK16" s="391">
        <v>3074502</v>
      </c>
      <c r="AL16" s="391">
        <v>3097564</v>
      </c>
      <c r="AM16" s="391">
        <v>3047848</v>
      </c>
    </row>
    <row r="17" spans="1:39" ht="13.5" thickBot="1">
      <c r="A17" s="39" t="s">
        <v>11</v>
      </c>
      <c r="B17" s="435" t="s">
        <v>11</v>
      </c>
      <c r="C17" s="35" t="s">
        <v>10</v>
      </c>
      <c r="D17" s="39" t="s">
        <v>9</v>
      </c>
      <c r="E17" s="41">
        <v>202424</v>
      </c>
      <c r="F17" s="43">
        <v>229975</v>
      </c>
      <c r="G17" s="43">
        <v>234595</v>
      </c>
      <c r="H17" s="44">
        <v>277971</v>
      </c>
      <c r="I17" s="44">
        <v>268250</v>
      </c>
      <c r="J17" s="44">
        <v>300527</v>
      </c>
      <c r="K17" s="44">
        <v>317451</v>
      </c>
      <c r="L17" s="46">
        <v>337560</v>
      </c>
      <c r="M17" s="46">
        <v>356872</v>
      </c>
      <c r="N17" s="46">
        <v>429604</v>
      </c>
      <c r="O17" s="46">
        <v>524557</v>
      </c>
      <c r="P17" s="46">
        <f t="shared" si="18"/>
        <v>96.502872601818183</v>
      </c>
      <c r="Q17" s="46">
        <f t="shared" si="19"/>
        <v>108.1145155429883</v>
      </c>
      <c r="R17" s="46">
        <f t="shared" si="20"/>
        <v>114.20292044853599</v>
      </c>
      <c r="S17" s="46">
        <f t="shared" si="21"/>
        <v>121.43712833353119</v>
      </c>
      <c r="T17" s="46">
        <f t="shared" si="22"/>
        <v>128.38461566134595</v>
      </c>
      <c r="U17" s="158">
        <f t="shared" si="12"/>
        <v>6.4656276415382306E-4</v>
      </c>
      <c r="V17" s="158">
        <f t="shared" si="13"/>
        <v>5.8474642019712962E-4</v>
      </c>
      <c r="W17" s="158">
        <f t="shared" si="14"/>
        <v>7.1448035915300809E-4</v>
      </c>
      <c r="X17" s="159">
        <f t="shared" si="15"/>
        <v>6.4806030323700473E-4</v>
      </c>
      <c r="Y17" s="159">
        <f t="shared" si="16"/>
        <v>7.3629062775712277E-4</v>
      </c>
      <c r="Z17" s="251">
        <f t="shared" si="17"/>
        <v>7.6511740575785575E-4</v>
      </c>
      <c r="AA17" s="400" t="s">
        <v>11</v>
      </c>
      <c r="AB17" s="401">
        <v>429604</v>
      </c>
      <c r="AC17" s="401">
        <v>524557</v>
      </c>
      <c r="AD17" t="str">
        <f t="shared" si="23"/>
        <v>Y</v>
      </c>
      <c r="AE17" s="124" t="s">
        <v>31</v>
      </c>
      <c r="AF17" s="391">
        <v>25446228</v>
      </c>
      <c r="AG17" s="391">
        <v>30891429</v>
      </c>
      <c r="AH17" s="391">
        <v>33824667</v>
      </c>
      <c r="AI17" s="391">
        <v>37491478</v>
      </c>
      <c r="AJ17" s="391">
        <v>36056907</v>
      </c>
      <c r="AK17" s="391">
        <v>36678237</v>
      </c>
      <c r="AL17" s="391">
        <v>34190805</v>
      </c>
      <c r="AM17" s="391">
        <v>36076504</v>
      </c>
    </row>
    <row r="18" spans="1:39" ht="13.5" thickBot="1">
      <c r="A18" s="39" t="s">
        <v>13</v>
      </c>
      <c r="B18" s="435" t="s">
        <v>13</v>
      </c>
      <c r="C18" s="35" t="s">
        <v>12</v>
      </c>
      <c r="D18" s="39" t="s">
        <v>19</v>
      </c>
      <c r="E18" s="41">
        <v>121154</v>
      </c>
      <c r="F18" s="43">
        <v>152567</v>
      </c>
      <c r="G18" s="43">
        <v>153595</v>
      </c>
      <c r="H18" s="44">
        <v>137505</v>
      </c>
      <c r="I18" s="44">
        <v>152641</v>
      </c>
      <c r="J18" s="44">
        <v>169352</v>
      </c>
      <c r="K18" s="44">
        <v>117593</v>
      </c>
      <c r="L18" s="46">
        <v>120088</v>
      </c>
      <c r="M18" s="46">
        <v>123602</v>
      </c>
      <c r="N18" s="46">
        <v>133011</v>
      </c>
      <c r="O18" s="46">
        <v>131186</v>
      </c>
      <c r="P18" s="46">
        <f t="shared" si="18"/>
        <v>111.00759972364642</v>
      </c>
      <c r="Q18" s="46">
        <f t="shared" si="19"/>
        <v>123.16061234136941</v>
      </c>
      <c r="R18" s="46">
        <f t="shared" si="20"/>
        <v>85.519072033744223</v>
      </c>
      <c r="S18" s="46">
        <f t="shared" si="21"/>
        <v>87.333551507217919</v>
      </c>
      <c r="T18" s="46">
        <f t="shared" si="22"/>
        <v>89.889094942002117</v>
      </c>
      <c r="U18" s="158">
        <f t="shared" si="12"/>
        <v>3.1983772726281318E-4</v>
      </c>
      <c r="V18" s="158">
        <f t="shared" si="13"/>
        <v>3.3273542712137952E-4</v>
      </c>
      <c r="W18" s="158">
        <f t="shared" si="14"/>
        <v>4.0262165390557328E-4</v>
      </c>
      <c r="X18" s="159">
        <f t="shared" si="15"/>
        <v>2.4006021476873313E-4</v>
      </c>
      <c r="Y18" s="159">
        <f t="shared" si="16"/>
        <v>2.619376374751077E-4</v>
      </c>
      <c r="Z18" s="251">
        <f t="shared" si="17"/>
        <v>2.6499709023538551E-4</v>
      </c>
      <c r="AA18" s="400" t="s">
        <v>13</v>
      </c>
      <c r="AB18" s="401">
        <v>133011</v>
      </c>
      <c r="AC18" s="401">
        <v>131186</v>
      </c>
      <c r="AD18" t="str">
        <f t="shared" si="23"/>
        <v>Y</v>
      </c>
      <c r="AE18" s="124" t="s">
        <v>66</v>
      </c>
      <c r="AF18" s="391">
        <v>907375</v>
      </c>
      <c r="AG18" s="391">
        <v>1269330</v>
      </c>
      <c r="AH18" s="391">
        <v>1443957</v>
      </c>
      <c r="AI18" s="391">
        <v>1675737</v>
      </c>
      <c r="AJ18" s="391">
        <v>1648138</v>
      </c>
      <c r="AK18" s="391">
        <v>1673705</v>
      </c>
      <c r="AL18" s="391">
        <v>1642639</v>
      </c>
      <c r="AM18" s="391">
        <v>1785368</v>
      </c>
    </row>
    <row r="19" spans="1:39" ht="13.5" thickBot="1">
      <c r="A19" s="39" t="s">
        <v>15</v>
      </c>
      <c r="B19" s="435" t="s">
        <v>15</v>
      </c>
      <c r="C19" s="35" t="s">
        <v>14</v>
      </c>
      <c r="D19" s="39" t="s">
        <v>15</v>
      </c>
      <c r="E19" s="41">
        <v>903091</v>
      </c>
      <c r="F19" s="43">
        <v>1329203</v>
      </c>
      <c r="G19" s="43">
        <v>1350797</v>
      </c>
      <c r="H19" s="44">
        <v>1468025</v>
      </c>
      <c r="I19" s="44">
        <v>1634985</v>
      </c>
      <c r="J19" s="44">
        <v>1507026</v>
      </c>
      <c r="K19" s="44">
        <v>1516790</v>
      </c>
      <c r="L19" s="46">
        <v>1588750</v>
      </c>
      <c r="M19" s="46">
        <v>1794527</v>
      </c>
      <c r="N19" s="46">
        <v>1831935</v>
      </c>
      <c r="O19" s="46">
        <v>1855853</v>
      </c>
      <c r="P19" s="46">
        <f t="shared" si="18"/>
        <v>111.37310331908516</v>
      </c>
      <c r="Q19" s="46">
        <f t="shared" si="19"/>
        <v>102.65669862570461</v>
      </c>
      <c r="R19" s="46">
        <f t="shared" si="20"/>
        <v>103.3218099146813</v>
      </c>
      <c r="S19" s="46">
        <f t="shared" si="21"/>
        <v>108.22363379370243</v>
      </c>
      <c r="T19" s="46">
        <f t="shared" si="22"/>
        <v>122.24090189199774</v>
      </c>
      <c r="U19" s="158">
        <f t="shared" si="12"/>
        <v>3.4146378645503171E-3</v>
      </c>
      <c r="V19" s="158">
        <f t="shared" si="13"/>
        <v>3.5640321559217295E-3</v>
      </c>
      <c r="W19" s="158">
        <f t="shared" si="14"/>
        <v>3.5828410682997571E-3</v>
      </c>
      <c r="X19" s="159">
        <f t="shared" si="15"/>
        <v>3.0964507509721388E-3</v>
      </c>
      <c r="Y19" s="159">
        <f t="shared" si="16"/>
        <v>3.4654038833070531E-3</v>
      </c>
      <c r="Z19" s="251">
        <f t="shared" si="17"/>
        <v>3.8473846163398296E-3</v>
      </c>
      <c r="AA19" s="400" t="s">
        <v>15</v>
      </c>
      <c r="AB19" s="401">
        <v>1831935</v>
      </c>
      <c r="AC19" s="401">
        <v>1855853</v>
      </c>
      <c r="AD19" t="str">
        <f t="shared" si="23"/>
        <v>Y</v>
      </c>
      <c r="AE19" s="124" t="s">
        <v>58</v>
      </c>
      <c r="AF19" s="391">
        <v>23041780</v>
      </c>
      <c r="AG19" s="391">
        <v>23980880</v>
      </c>
      <c r="AH19" s="391">
        <v>24672489</v>
      </c>
      <c r="AI19" s="391">
        <v>26229045</v>
      </c>
      <c r="AJ19" s="391">
        <v>24787124</v>
      </c>
      <c r="AK19" s="391">
        <v>27618467</v>
      </c>
      <c r="AL19" s="391">
        <v>27184411</v>
      </c>
      <c r="AM19" s="391">
        <v>28826945</v>
      </c>
    </row>
    <row r="20" spans="1:39" ht="13.5" thickBot="1">
      <c r="A20" s="39" t="s">
        <v>17</v>
      </c>
      <c r="B20" s="435" t="s">
        <v>17</v>
      </c>
      <c r="C20" s="35" t="s">
        <v>16</v>
      </c>
      <c r="D20" s="39" t="s">
        <v>17</v>
      </c>
      <c r="E20" s="41">
        <v>1192421</v>
      </c>
      <c r="F20" s="43">
        <v>1619477</v>
      </c>
      <c r="G20" s="43">
        <v>1872705</v>
      </c>
      <c r="H20" s="44">
        <v>1414845</v>
      </c>
      <c r="I20" s="44">
        <v>1425798</v>
      </c>
      <c r="J20" s="44">
        <v>1046407</v>
      </c>
      <c r="K20" s="44">
        <v>1039394</v>
      </c>
      <c r="L20" s="46">
        <v>1426830</v>
      </c>
      <c r="M20" s="46">
        <v>1279438</v>
      </c>
      <c r="N20" s="46">
        <v>1510003</v>
      </c>
      <c r="O20" s="46">
        <v>1475763</v>
      </c>
      <c r="P20" s="46">
        <f t="shared" si="18"/>
        <v>100.77414840494896</v>
      </c>
      <c r="Q20" s="46">
        <f t="shared" si="19"/>
        <v>73.959126264714513</v>
      </c>
      <c r="R20" s="46">
        <f t="shared" si="20"/>
        <v>73.46345359385657</v>
      </c>
      <c r="S20" s="46">
        <f t="shared" si="21"/>
        <v>100.84708925712711</v>
      </c>
      <c r="T20" s="46">
        <f t="shared" si="22"/>
        <v>90.429552353791408</v>
      </c>
      <c r="U20" s="158">
        <f t="shared" si="12"/>
        <v>3.2909407601843929E-3</v>
      </c>
      <c r="V20" s="158">
        <f t="shared" si="13"/>
        <v>3.1080345812645924E-3</v>
      </c>
      <c r="W20" s="158">
        <f t="shared" si="14"/>
        <v>2.4877540093909091E-3</v>
      </c>
      <c r="X20" s="159">
        <f t="shared" si="15"/>
        <v>2.1218707479980321E-3</v>
      </c>
      <c r="Y20" s="159">
        <f t="shared" si="16"/>
        <v>3.1122216980764769E-3</v>
      </c>
      <c r="Z20" s="251">
        <f t="shared" si="17"/>
        <v>2.7430571280123391E-3</v>
      </c>
      <c r="AA20" s="400" t="s">
        <v>17</v>
      </c>
      <c r="AB20" s="401">
        <v>1510003</v>
      </c>
      <c r="AC20" s="401">
        <v>1475763</v>
      </c>
      <c r="AD20" t="str">
        <f t="shared" si="23"/>
        <v>Y</v>
      </c>
      <c r="AE20" s="124" t="s">
        <v>83</v>
      </c>
      <c r="AF20" s="391">
        <v>9243907</v>
      </c>
      <c r="AG20" s="391">
        <v>9072814</v>
      </c>
      <c r="AH20" s="391">
        <v>9674255</v>
      </c>
      <c r="AI20" s="391">
        <v>10829462</v>
      </c>
      <c r="AJ20" s="391">
        <v>9173481</v>
      </c>
      <c r="AK20" s="391">
        <v>9396611</v>
      </c>
      <c r="AL20" s="391">
        <v>9966436</v>
      </c>
      <c r="AM20" s="391">
        <v>10189230</v>
      </c>
    </row>
    <row r="21" spans="1:39" ht="13.5" thickBot="1">
      <c r="A21" s="39" t="s">
        <v>19</v>
      </c>
      <c r="B21" s="435" t="s">
        <v>19</v>
      </c>
      <c r="C21" s="35" t="s">
        <v>18</v>
      </c>
      <c r="D21" s="39" t="s">
        <v>19</v>
      </c>
      <c r="E21" s="41">
        <v>1232821</v>
      </c>
      <c r="F21" s="43">
        <v>1436564</v>
      </c>
      <c r="G21" s="43">
        <v>1342808</v>
      </c>
      <c r="H21" s="44">
        <v>1403585</v>
      </c>
      <c r="I21" s="44">
        <v>1554573</v>
      </c>
      <c r="J21" s="44">
        <v>1545582</v>
      </c>
      <c r="K21" s="44">
        <v>1374624</v>
      </c>
      <c r="L21" s="46">
        <v>1512048</v>
      </c>
      <c r="M21" s="46">
        <v>1504252</v>
      </c>
      <c r="N21" s="46">
        <v>1480091</v>
      </c>
      <c r="O21" s="46">
        <v>1620924</v>
      </c>
      <c r="P21" s="46">
        <f t="shared" si="18"/>
        <v>110.75731074356024</v>
      </c>
      <c r="Q21" s="46">
        <f t="shared" si="19"/>
        <v>110.11673678473338</v>
      </c>
      <c r="R21" s="46">
        <f t="shared" si="20"/>
        <v>97.936640816195677</v>
      </c>
      <c r="S21" s="46">
        <f t="shared" si="21"/>
        <v>107.72756904640617</v>
      </c>
      <c r="T21" s="46">
        <f t="shared" si="22"/>
        <v>107.17213421346052</v>
      </c>
      <c r="U21" s="158">
        <f t="shared" si="12"/>
        <v>3.2647499103318108E-3</v>
      </c>
      <c r="V21" s="158">
        <f t="shared" si="13"/>
        <v>3.38874556080191E-3</v>
      </c>
      <c r="W21" s="158">
        <f t="shared" si="14"/>
        <v>3.6745050609776311E-3</v>
      </c>
      <c r="X21" s="159">
        <f t="shared" si="15"/>
        <v>2.8062259885048855E-3</v>
      </c>
      <c r="Y21" s="159">
        <f t="shared" si="16"/>
        <v>3.2981004002811411E-3</v>
      </c>
      <c r="Z21" s="251">
        <f t="shared" si="17"/>
        <v>3.2250481624954215E-3</v>
      </c>
      <c r="AA21" s="400" t="s">
        <v>19</v>
      </c>
      <c r="AB21" s="401">
        <v>1480091</v>
      </c>
      <c r="AC21" s="401">
        <v>1620924</v>
      </c>
      <c r="AD21" t="str">
        <f t="shared" si="23"/>
        <v>Y</v>
      </c>
      <c r="AE21" s="124" t="s">
        <v>104</v>
      </c>
      <c r="AF21" s="391">
        <v>2859703</v>
      </c>
      <c r="AG21" s="391">
        <v>3136808</v>
      </c>
      <c r="AH21" s="391">
        <v>3970897</v>
      </c>
      <c r="AI21" s="391">
        <v>3960115</v>
      </c>
      <c r="AJ21" s="391">
        <v>3343899</v>
      </c>
      <c r="AK21" s="391">
        <v>3443315</v>
      </c>
      <c r="AL21" s="391">
        <v>3613480</v>
      </c>
      <c r="AM21" s="391">
        <v>3247133</v>
      </c>
    </row>
    <row r="22" spans="1:39" ht="13.5" thickBot="1">
      <c r="A22" s="39" t="s">
        <v>21</v>
      </c>
      <c r="B22" s="435" t="s">
        <v>21</v>
      </c>
      <c r="C22" s="35" t="s">
        <v>20</v>
      </c>
      <c r="D22" s="39" t="s">
        <v>247</v>
      </c>
      <c r="E22" s="41">
        <v>125249</v>
      </c>
      <c r="F22" s="43">
        <v>199845</v>
      </c>
      <c r="G22" s="43">
        <v>214644</v>
      </c>
      <c r="H22" s="44">
        <v>214054</v>
      </c>
      <c r="I22" s="44">
        <v>234933</v>
      </c>
      <c r="J22" s="44">
        <v>208401</v>
      </c>
      <c r="K22" s="44">
        <v>240413</v>
      </c>
      <c r="L22" s="46">
        <v>217237</v>
      </c>
      <c r="M22" s="46">
        <v>244969</v>
      </c>
      <c r="N22" s="46">
        <v>269245</v>
      </c>
      <c r="O22" s="46">
        <v>299802</v>
      </c>
      <c r="P22" s="46">
        <f t="shared" si="18"/>
        <v>109.75408074597999</v>
      </c>
      <c r="Q22" s="46">
        <f t="shared" si="19"/>
        <v>97.359077615928697</v>
      </c>
      <c r="R22" s="46">
        <f t="shared" si="20"/>
        <v>112.31418240257132</v>
      </c>
      <c r="S22" s="46">
        <f t="shared" si="21"/>
        <v>101.48700795126464</v>
      </c>
      <c r="T22" s="46">
        <f t="shared" si="22"/>
        <v>114.44261728348921</v>
      </c>
      <c r="U22" s="158">
        <f t="shared" si="12"/>
        <v>4.9789131210875397E-4</v>
      </c>
      <c r="V22" s="158">
        <f t="shared" si="13"/>
        <v>5.121201518589832E-4</v>
      </c>
      <c r="W22" s="158">
        <f t="shared" si="14"/>
        <v>4.9545771703655918E-4</v>
      </c>
      <c r="X22" s="159">
        <f t="shared" si="15"/>
        <v>4.9079108801710508E-4</v>
      </c>
      <c r="Y22" s="159">
        <f t="shared" si="16"/>
        <v>4.7384040497118756E-4</v>
      </c>
      <c r="Z22" s="251">
        <f t="shared" si="17"/>
        <v>5.2520244169084764E-4</v>
      </c>
      <c r="AA22" s="400" t="s">
        <v>21</v>
      </c>
      <c r="AB22" s="401">
        <v>269245</v>
      </c>
      <c r="AC22" s="401">
        <v>299802</v>
      </c>
      <c r="AD22" t="str">
        <f t="shared" si="23"/>
        <v>Y</v>
      </c>
      <c r="AE22" s="124" t="s">
        <v>115</v>
      </c>
      <c r="AF22" s="391">
        <v>3254034</v>
      </c>
      <c r="AG22" s="391">
        <v>3091201</v>
      </c>
      <c r="AH22" s="391">
        <v>4174921</v>
      </c>
      <c r="AI22" s="391">
        <v>3918623</v>
      </c>
      <c r="AJ22" s="391">
        <v>3948621</v>
      </c>
      <c r="AK22" s="391">
        <v>3481703</v>
      </c>
      <c r="AL22" s="391">
        <v>3823452</v>
      </c>
      <c r="AM22" s="391">
        <v>4107337</v>
      </c>
    </row>
    <row r="23" spans="1:39" ht="13.5" thickBot="1">
      <c r="A23" s="39" t="s">
        <v>23</v>
      </c>
      <c r="B23" s="435" t="s">
        <v>23</v>
      </c>
      <c r="C23" s="35" t="s">
        <v>22</v>
      </c>
      <c r="D23" s="39" t="s">
        <v>2</v>
      </c>
      <c r="E23" s="41">
        <v>231456</v>
      </c>
      <c r="F23" s="43">
        <v>355492</v>
      </c>
      <c r="G23" s="43">
        <v>296621</v>
      </c>
      <c r="H23" s="44">
        <v>319230</v>
      </c>
      <c r="I23" s="44">
        <v>298818</v>
      </c>
      <c r="J23" s="44">
        <v>339108</v>
      </c>
      <c r="K23" s="44">
        <v>313515</v>
      </c>
      <c r="L23" s="46">
        <v>288360</v>
      </c>
      <c r="M23" s="46">
        <v>384734</v>
      </c>
      <c r="N23" s="46">
        <v>362167</v>
      </c>
      <c r="O23" s="46">
        <v>353527</v>
      </c>
      <c r="P23" s="46">
        <f t="shared" si="18"/>
        <v>93.605864110515924</v>
      </c>
      <c r="Q23" s="46">
        <f t="shared" si="19"/>
        <v>106.22685837797199</v>
      </c>
      <c r="R23" s="46">
        <f t="shared" si="20"/>
        <v>98.209754722300531</v>
      </c>
      <c r="S23" s="46">
        <f t="shared" si="21"/>
        <v>90.329856216520994</v>
      </c>
      <c r="T23" s="46">
        <f t="shared" si="22"/>
        <v>120.51937474548131</v>
      </c>
      <c r="U23" s="158">
        <f t="shared" si="12"/>
        <v>7.4253152739251556E-4</v>
      </c>
      <c r="V23" s="158">
        <f t="shared" si="13"/>
        <v>6.5138026389735646E-4</v>
      </c>
      <c r="W23" s="158">
        <f t="shared" si="14"/>
        <v>8.0620378745223647E-4</v>
      </c>
      <c r="X23" s="159">
        <f t="shared" si="15"/>
        <v>6.400251565417956E-4</v>
      </c>
      <c r="Y23" s="159">
        <f t="shared" si="16"/>
        <v>6.2897489459664625E-4</v>
      </c>
      <c r="Z23" s="251">
        <f t="shared" si="17"/>
        <v>8.2485227192618897E-4</v>
      </c>
      <c r="AA23" s="400" t="s">
        <v>23</v>
      </c>
      <c r="AB23" s="401">
        <v>362167</v>
      </c>
      <c r="AC23" s="401">
        <v>353527</v>
      </c>
      <c r="AD23" t="str">
        <f t="shared" si="23"/>
        <v>Y</v>
      </c>
      <c r="AE23" s="124" t="s">
        <v>125</v>
      </c>
      <c r="AF23" s="391">
        <v>2584881</v>
      </c>
      <c r="AG23" s="391">
        <v>3272176</v>
      </c>
      <c r="AH23" s="391">
        <v>3523747</v>
      </c>
      <c r="AI23" s="391">
        <v>4047317</v>
      </c>
      <c r="AJ23" s="391">
        <v>4137122</v>
      </c>
      <c r="AK23" s="391">
        <v>4405572</v>
      </c>
      <c r="AL23" s="391">
        <v>4343659</v>
      </c>
      <c r="AM23" s="391">
        <v>4329497</v>
      </c>
    </row>
    <row r="24" spans="1:39" ht="13.5" thickBot="1">
      <c r="A24" s="39" t="s">
        <v>25</v>
      </c>
      <c r="B24" s="435" t="s">
        <v>25</v>
      </c>
      <c r="C24" s="35" t="s">
        <v>24</v>
      </c>
      <c r="D24" s="39" t="s">
        <v>19</v>
      </c>
      <c r="E24" s="41">
        <v>87768</v>
      </c>
      <c r="F24" s="43">
        <v>71560</v>
      </c>
      <c r="G24" s="43">
        <v>59316</v>
      </c>
      <c r="H24" s="44">
        <v>89682</v>
      </c>
      <c r="I24" s="44">
        <v>87585</v>
      </c>
      <c r="J24" s="44">
        <v>92030</v>
      </c>
      <c r="K24" s="44">
        <v>81442</v>
      </c>
      <c r="L24" s="46">
        <v>121350</v>
      </c>
      <c r="M24" s="46">
        <v>83686</v>
      </c>
      <c r="N24" s="46">
        <v>80326</v>
      </c>
      <c r="O24" s="46">
        <v>82394</v>
      </c>
      <c r="P24" s="46">
        <f t="shared" si="18"/>
        <v>97.661738141433062</v>
      </c>
      <c r="Q24" s="46">
        <f t="shared" si="19"/>
        <v>102.61813964898197</v>
      </c>
      <c r="R24" s="46">
        <f t="shared" si="20"/>
        <v>90.811980107490911</v>
      </c>
      <c r="S24" s="46">
        <f t="shared" si="21"/>
        <v>135.31143373252158</v>
      </c>
      <c r="T24" s="46">
        <f t="shared" si="22"/>
        <v>93.314154456858674</v>
      </c>
      <c r="U24" s="158">
        <f t="shared" si="12"/>
        <v>2.0860104764469374E-4</v>
      </c>
      <c r="V24" s="158">
        <f t="shared" si="13"/>
        <v>1.9092270349660987E-4</v>
      </c>
      <c r="W24" s="158">
        <f t="shared" si="14"/>
        <v>2.187944093304473E-4</v>
      </c>
      <c r="X24" s="159">
        <f t="shared" si="15"/>
        <v>1.6625976045508801E-4</v>
      </c>
      <c r="Y24" s="159">
        <f t="shared" si="16"/>
        <v>2.6469032965495572E-4</v>
      </c>
      <c r="Z24" s="251">
        <f t="shared" si="17"/>
        <v>1.7941899397613687E-4</v>
      </c>
      <c r="AA24" s="400" t="s">
        <v>25</v>
      </c>
      <c r="AB24" s="401">
        <v>80326</v>
      </c>
      <c r="AC24" s="401">
        <v>82394</v>
      </c>
      <c r="AD24" t="str">
        <f t="shared" si="23"/>
        <v>Y</v>
      </c>
      <c r="AE24" s="124" t="s">
        <v>259</v>
      </c>
      <c r="AF24" s="391">
        <v>1536943</v>
      </c>
      <c r="AG24" s="391">
        <v>1572376</v>
      </c>
      <c r="AH24" s="391">
        <v>2005474</v>
      </c>
      <c r="AI24" s="391">
        <v>2615922</v>
      </c>
      <c r="AJ24" s="391">
        <v>2235955</v>
      </c>
      <c r="AK24" s="391">
        <v>2455314</v>
      </c>
      <c r="AL24" s="391">
        <v>3253533</v>
      </c>
      <c r="AM24" s="391">
        <v>2579975</v>
      </c>
    </row>
    <row r="25" spans="1:39" ht="13.5" thickBot="1">
      <c r="A25" s="39" t="s">
        <v>27</v>
      </c>
      <c r="B25" s="435" t="s">
        <v>27</v>
      </c>
      <c r="C25" s="35" t="s">
        <v>26</v>
      </c>
      <c r="D25" s="39" t="s">
        <v>9</v>
      </c>
      <c r="E25" s="41">
        <v>120718</v>
      </c>
      <c r="F25" s="43">
        <v>131374</v>
      </c>
      <c r="G25" s="43">
        <v>255163</v>
      </c>
      <c r="H25" s="44">
        <v>210973</v>
      </c>
      <c r="I25" s="44">
        <v>257230</v>
      </c>
      <c r="J25" s="44">
        <v>217348</v>
      </c>
      <c r="K25" s="44">
        <v>250304</v>
      </c>
      <c r="L25" s="46">
        <v>416685</v>
      </c>
      <c r="M25" s="46">
        <v>245707</v>
      </c>
      <c r="N25" s="46">
        <v>279702</v>
      </c>
      <c r="O25" s="46">
        <v>260808</v>
      </c>
      <c r="P25" s="46">
        <f t="shared" si="18"/>
        <v>121.92555445483546</v>
      </c>
      <c r="Q25" s="46">
        <f t="shared" si="19"/>
        <v>103.02171367900156</v>
      </c>
      <c r="R25" s="46">
        <f t="shared" si="20"/>
        <v>118.64266991510762</v>
      </c>
      <c r="S25" s="46">
        <f t="shared" si="21"/>
        <v>197.50631597408199</v>
      </c>
      <c r="T25" s="46">
        <f t="shared" si="22"/>
        <v>116.46371810610836</v>
      </c>
      <c r="U25" s="158">
        <f t="shared" si="12"/>
        <v>4.9072488152298091E-4</v>
      </c>
      <c r="V25" s="158">
        <f t="shared" si="13"/>
        <v>5.6072440509713939E-4</v>
      </c>
      <c r="W25" s="158">
        <f t="shared" si="14"/>
        <v>5.1672853720693317E-4</v>
      </c>
      <c r="X25" s="159">
        <f t="shared" si="15"/>
        <v>5.109830686985873E-4</v>
      </c>
      <c r="Y25" s="159">
        <f t="shared" si="16"/>
        <v>9.0887919251977933E-4</v>
      </c>
      <c r="Z25" s="251">
        <f t="shared" si="17"/>
        <v>5.2678468026784247E-4</v>
      </c>
      <c r="AA25" s="400" t="s">
        <v>27</v>
      </c>
      <c r="AB25" s="401">
        <v>279702</v>
      </c>
      <c r="AC25" s="401">
        <v>260808</v>
      </c>
      <c r="AD25" t="str">
        <f t="shared" si="23"/>
        <v>Y</v>
      </c>
      <c r="AE25" s="124" t="s">
        <v>9</v>
      </c>
      <c r="AF25" s="391">
        <v>1334070</v>
      </c>
      <c r="AG25" s="391">
        <v>1646102</v>
      </c>
      <c r="AH25" s="391">
        <v>1808120</v>
      </c>
      <c r="AI25" s="391">
        <v>1770374</v>
      </c>
      <c r="AJ25" s="391">
        <v>1812169</v>
      </c>
      <c r="AK25" s="391">
        <v>1763106</v>
      </c>
      <c r="AL25" s="391">
        <v>2119990</v>
      </c>
      <c r="AM25" s="391">
        <v>1874810</v>
      </c>
    </row>
    <row r="26" spans="1:39" ht="13.5" thickBot="1">
      <c r="A26" s="49" t="s">
        <v>29</v>
      </c>
      <c r="B26" s="435" t="s">
        <v>29</v>
      </c>
      <c r="C26" s="35" t="s">
        <v>28</v>
      </c>
      <c r="D26" s="39" t="s">
        <v>17</v>
      </c>
      <c r="E26" s="51">
        <v>128234</v>
      </c>
      <c r="F26" s="52">
        <v>174485</v>
      </c>
      <c r="G26" s="52">
        <v>139619</v>
      </c>
      <c r="H26" s="53">
        <v>120928</v>
      </c>
      <c r="I26" s="53">
        <v>145382</v>
      </c>
      <c r="J26" s="53">
        <v>159907</v>
      </c>
      <c r="K26" s="53">
        <v>173471</v>
      </c>
      <c r="L26" s="55">
        <v>173348</v>
      </c>
      <c r="M26" s="55">
        <v>186048</v>
      </c>
      <c r="N26" s="55">
        <v>169677</v>
      </c>
      <c r="O26" s="55">
        <v>202762</v>
      </c>
      <c r="P26" s="55">
        <f t="shared" si="18"/>
        <v>120.22195025138926</v>
      </c>
      <c r="Q26" s="55">
        <f t="shared" si="19"/>
        <v>132.2332296903943</v>
      </c>
      <c r="R26" s="55">
        <f t="shared" si="20"/>
        <v>143.4498213813178</v>
      </c>
      <c r="S26" s="55">
        <f t="shared" si="21"/>
        <v>143.34810796507011</v>
      </c>
      <c r="T26" s="55">
        <f t="shared" si="22"/>
        <v>153.85022492722942</v>
      </c>
      <c r="U26" s="160">
        <f t="shared" si="12"/>
        <v>2.8127949298161864E-4</v>
      </c>
      <c r="V26" s="160">
        <f t="shared" si="13"/>
        <v>3.1691185111313734E-4</v>
      </c>
      <c r="W26" s="160">
        <f t="shared" si="14"/>
        <v>3.8016687615781631E-4</v>
      </c>
      <c r="X26" s="161">
        <f t="shared" si="15"/>
        <v>3.5413235070239643E-4</v>
      </c>
      <c r="Y26" s="161">
        <f t="shared" si="16"/>
        <v>3.7810909983541214E-4</v>
      </c>
      <c r="Z26" s="252">
        <f t="shared" si="17"/>
        <v>3.9887848614191516E-4</v>
      </c>
      <c r="AA26" s="400" t="s">
        <v>29</v>
      </c>
      <c r="AB26" s="401">
        <v>169677</v>
      </c>
      <c r="AC26" s="401">
        <v>202762</v>
      </c>
      <c r="AD26" t="str">
        <f t="shared" si="23"/>
        <v>Y</v>
      </c>
      <c r="AE26" s="124" t="s">
        <v>129</v>
      </c>
      <c r="AF26" s="391">
        <v>6126260</v>
      </c>
      <c r="AG26" s="391">
        <v>7649658</v>
      </c>
      <c r="AH26" s="391">
        <v>8398087</v>
      </c>
      <c r="AI26" s="391">
        <v>9938694</v>
      </c>
      <c r="AJ26" s="391">
        <v>9415878</v>
      </c>
      <c r="AK26" s="391">
        <v>10789317</v>
      </c>
      <c r="AL26" s="391">
        <v>11295039</v>
      </c>
      <c r="AM26" s="391">
        <v>11026498</v>
      </c>
    </row>
    <row r="27" spans="1:39" ht="13.5" thickBot="1">
      <c r="A27" s="27" t="s">
        <v>31</v>
      </c>
      <c r="B27" s="434" t="s">
        <v>31</v>
      </c>
      <c r="C27" s="56" t="s">
        <v>30</v>
      </c>
      <c r="D27" s="382"/>
      <c r="E27" s="29">
        <v>27494803</v>
      </c>
      <c r="F27" s="31">
        <v>30658741</v>
      </c>
      <c r="G27" s="31">
        <v>36697196</v>
      </c>
      <c r="H27" s="32">
        <v>40392591</v>
      </c>
      <c r="I27" s="32">
        <v>45202119</v>
      </c>
      <c r="J27" s="32">
        <v>42833763</v>
      </c>
      <c r="K27" s="32">
        <v>44570731</v>
      </c>
      <c r="L27" s="34">
        <v>41771570</v>
      </c>
      <c r="M27" s="34">
        <v>43751382</v>
      </c>
      <c r="N27" s="34">
        <f>SUM(N28:N40)</f>
        <v>44446300</v>
      </c>
      <c r="O27" s="34">
        <f>SUM(O28:O40)</f>
        <v>46565668</v>
      </c>
      <c r="P27" s="34">
        <f t="shared" si="18"/>
        <v>111.90695590683946</v>
      </c>
      <c r="Q27" s="34">
        <f t="shared" si="19"/>
        <v>106.04361329531943</v>
      </c>
      <c r="R27" s="34">
        <f t="shared" si="20"/>
        <v>110.34382765888921</v>
      </c>
      <c r="S27" s="34">
        <f t="shared" si="21"/>
        <v>103.41394044269158</v>
      </c>
      <c r="T27" s="34">
        <f t="shared" si="22"/>
        <v>108.31536407258452</v>
      </c>
      <c r="U27" s="152">
        <f t="shared" si="12"/>
        <v>9.3953488990919334E-2</v>
      </c>
      <c r="V27" s="153">
        <f t="shared" si="13"/>
        <v>9.8534118436438597E-2</v>
      </c>
      <c r="W27" s="153">
        <f t="shared" si="14"/>
        <v>0.10183405275437757</v>
      </c>
      <c r="X27" s="154">
        <f t="shared" si="15"/>
        <v>9.0988913083767164E-2</v>
      </c>
      <c r="Y27" s="154">
        <f t="shared" si="16"/>
        <v>9.1112736988092774E-2</v>
      </c>
      <c r="Z27" s="249">
        <f t="shared" si="17"/>
        <v>9.3800981568071887E-2</v>
      </c>
      <c r="AD27" t="str">
        <f t="shared" si="23"/>
        <v>NO</v>
      </c>
      <c r="AE27" s="124" t="s">
        <v>247</v>
      </c>
      <c r="AF27" s="391">
        <v>847722</v>
      </c>
      <c r="AG27" s="391">
        <v>981409</v>
      </c>
      <c r="AH27" s="391">
        <v>881334</v>
      </c>
      <c r="AI27" s="391">
        <v>993827</v>
      </c>
      <c r="AJ27" s="391">
        <v>831194</v>
      </c>
      <c r="AK27" s="391">
        <v>979034</v>
      </c>
      <c r="AL27" s="391">
        <v>929206</v>
      </c>
      <c r="AM27" s="391">
        <v>1006865</v>
      </c>
    </row>
    <row r="28" spans="1:39" ht="13.5" thickBot="1">
      <c r="A28" s="39" t="s">
        <v>33</v>
      </c>
      <c r="B28" s="435" t="s">
        <v>33</v>
      </c>
      <c r="C28" s="35" t="s">
        <v>32</v>
      </c>
      <c r="D28" s="39" t="s">
        <v>31</v>
      </c>
      <c r="E28" s="41">
        <v>538604</v>
      </c>
      <c r="F28" s="43">
        <v>656717</v>
      </c>
      <c r="G28" s="43">
        <v>675776</v>
      </c>
      <c r="H28" s="44">
        <v>699344</v>
      </c>
      <c r="I28" s="44">
        <v>776352</v>
      </c>
      <c r="J28" s="44">
        <v>726932</v>
      </c>
      <c r="K28" s="44">
        <v>1146397</v>
      </c>
      <c r="L28" s="46">
        <v>1153041</v>
      </c>
      <c r="M28" s="46">
        <v>1180656</v>
      </c>
      <c r="N28" s="46">
        <v>1235700</v>
      </c>
      <c r="O28" s="46">
        <v>1289229</v>
      </c>
      <c r="P28" s="46">
        <f t="shared" si="18"/>
        <v>111.0114621702624</v>
      </c>
      <c r="Q28" s="46">
        <f t="shared" ref="Q28:Q91" si="24">IF($H28=0,"-",+J28/$H28*100)</f>
        <v>103.94483973552357</v>
      </c>
      <c r="R28" s="46">
        <f t="shared" ref="R28:R91" si="25">IF($H28=0,"-",+K28/$H28*100)</f>
        <v>163.92462078748085</v>
      </c>
      <c r="S28" s="46">
        <f t="shared" ref="S28:S91" si="26">IF($H28=0,"-",+L28/$H28*100)</f>
        <v>164.8746539614267</v>
      </c>
      <c r="T28" s="46">
        <f t="shared" ref="T28:T91" si="27">IF($H28=0,"-",+M28/$H28*100)</f>
        <v>168.82335445789195</v>
      </c>
      <c r="U28" s="158">
        <f t="shared" si="12"/>
        <v>1.6266797246273577E-3</v>
      </c>
      <c r="V28" s="158">
        <f t="shared" si="13"/>
        <v>1.692335704801051E-3</v>
      </c>
      <c r="W28" s="158">
        <f t="shared" si="14"/>
        <v>1.7282262041008443E-3</v>
      </c>
      <c r="X28" s="159">
        <f t="shared" si="15"/>
        <v>2.3403120086249295E-3</v>
      </c>
      <c r="Y28" s="159">
        <f t="shared" si="16"/>
        <v>2.5150292739652227E-3</v>
      </c>
      <c r="Z28" s="251">
        <f t="shared" si="17"/>
        <v>2.5312729937132837E-3</v>
      </c>
      <c r="AA28" s="400" t="s">
        <v>33</v>
      </c>
      <c r="AB28" s="401">
        <v>1235700</v>
      </c>
      <c r="AC28" s="401">
        <v>1289229</v>
      </c>
      <c r="AD28" t="str">
        <f t="shared" si="23"/>
        <v>Y</v>
      </c>
      <c r="AE28" s="124" t="s">
        <v>147</v>
      </c>
      <c r="AF28" s="391">
        <v>4906716</v>
      </c>
      <c r="AG28" s="391">
        <v>4444140</v>
      </c>
      <c r="AH28" s="391">
        <v>4643342</v>
      </c>
      <c r="AI28" s="391">
        <v>4882486</v>
      </c>
      <c r="AJ28" s="391">
        <v>4821823</v>
      </c>
      <c r="AK28" s="391">
        <v>4371667</v>
      </c>
      <c r="AL28" s="391">
        <v>4413357</v>
      </c>
      <c r="AM28" s="391">
        <v>4518903</v>
      </c>
    </row>
    <row r="29" spans="1:39" ht="13.5" thickBot="1">
      <c r="A29" s="39" t="s">
        <v>31</v>
      </c>
      <c r="B29" s="435" t="s">
        <v>31</v>
      </c>
      <c r="C29" s="35" t="s">
        <v>34</v>
      </c>
      <c r="D29" s="39" t="s">
        <v>31</v>
      </c>
      <c r="E29" s="41">
        <v>12753374</v>
      </c>
      <c r="F29" s="43">
        <v>12605651</v>
      </c>
      <c r="G29" s="43">
        <v>17892546</v>
      </c>
      <c r="H29" s="44">
        <v>18809619</v>
      </c>
      <c r="I29" s="44">
        <v>22478206</v>
      </c>
      <c r="J29" s="44">
        <v>20568515</v>
      </c>
      <c r="K29" s="44">
        <v>20518646</v>
      </c>
      <c r="L29" s="46">
        <v>18303305</v>
      </c>
      <c r="M29" s="46">
        <v>18994701</v>
      </c>
      <c r="N29" s="46">
        <v>18140126</v>
      </c>
      <c r="O29" s="46">
        <v>19923400</v>
      </c>
      <c r="P29" s="46">
        <f t="shared" si="18"/>
        <v>119.50378154921692</v>
      </c>
      <c r="Q29" s="46">
        <f t="shared" si="24"/>
        <v>109.3510453348364</v>
      </c>
      <c r="R29" s="46">
        <f t="shared" si="25"/>
        <v>109.08592034745628</v>
      </c>
      <c r="S29" s="46">
        <f t="shared" si="26"/>
        <v>97.308217673095882</v>
      </c>
      <c r="T29" s="46">
        <f t="shared" si="27"/>
        <v>100.98397527350235</v>
      </c>
      <c r="U29" s="158">
        <f t="shared" si="12"/>
        <v>4.3751323891054357E-2</v>
      </c>
      <c r="V29" s="158">
        <f t="shared" si="13"/>
        <v>4.8999256257049914E-2</v>
      </c>
      <c r="W29" s="158">
        <f t="shared" si="14"/>
        <v>4.8900098774632673E-2</v>
      </c>
      <c r="X29" s="159">
        <f t="shared" si="15"/>
        <v>4.1887787245189823E-2</v>
      </c>
      <c r="Y29" s="159">
        <f t="shared" si="16"/>
        <v>3.9923426734447459E-2</v>
      </c>
      <c r="Z29" s="251">
        <f t="shared" si="17"/>
        <v>4.0723778700111381E-2</v>
      </c>
      <c r="AA29" s="400" t="s">
        <v>31</v>
      </c>
      <c r="AB29" s="401">
        <v>18140126</v>
      </c>
      <c r="AC29" s="401">
        <v>19923400</v>
      </c>
      <c r="AD29" t="str">
        <f t="shared" si="23"/>
        <v>Y</v>
      </c>
      <c r="AE29" s="124" t="s">
        <v>316</v>
      </c>
      <c r="AF29" s="391">
        <v>701014</v>
      </c>
      <c r="AG29" s="391">
        <v>588804</v>
      </c>
      <c r="AH29" s="391">
        <v>610635</v>
      </c>
      <c r="AI29" s="391">
        <v>778205</v>
      </c>
      <c r="AJ29" s="391">
        <v>669495</v>
      </c>
      <c r="AK29" s="391">
        <v>829746</v>
      </c>
      <c r="AL29" s="391">
        <v>723538</v>
      </c>
      <c r="AM29" s="391">
        <v>804104</v>
      </c>
    </row>
    <row r="30" spans="1:39" ht="13.5" thickBot="1">
      <c r="A30" s="39" t="s">
        <v>36</v>
      </c>
      <c r="B30" s="435" t="s">
        <v>36</v>
      </c>
      <c r="C30" s="35" t="s">
        <v>35</v>
      </c>
      <c r="D30" s="39" t="s">
        <v>31</v>
      </c>
      <c r="E30" s="41">
        <v>286256</v>
      </c>
      <c r="F30" s="43">
        <v>302381</v>
      </c>
      <c r="G30" s="43">
        <v>309314</v>
      </c>
      <c r="H30" s="44">
        <v>830383</v>
      </c>
      <c r="I30" s="44">
        <v>1002234</v>
      </c>
      <c r="J30" s="44">
        <v>982028</v>
      </c>
      <c r="K30" s="44">
        <v>1000977</v>
      </c>
      <c r="L30" s="46">
        <v>993878</v>
      </c>
      <c r="M30" s="46">
        <v>1181982</v>
      </c>
      <c r="N30" s="46">
        <v>1161223</v>
      </c>
      <c r="O30" s="46">
        <v>1511554</v>
      </c>
      <c r="P30" s="46">
        <f t="shared" si="18"/>
        <v>120.69538995860947</v>
      </c>
      <c r="Q30" s="46">
        <f t="shared" si="24"/>
        <v>118.26205497944923</v>
      </c>
      <c r="R30" s="46">
        <f t="shared" si="25"/>
        <v>120.54401402726211</v>
      </c>
      <c r="S30" s="46">
        <f t="shared" si="26"/>
        <v>119.68910731553994</v>
      </c>
      <c r="T30" s="46">
        <f t="shared" si="27"/>
        <v>142.34178686220696</v>
      </c>
      <c r="U30" s="158">
        <f t="shared" si="12"/>
        <v>1.9314774842927648E-3</v>
      </c>
      <c r="V30" s="158">
        <f t="shared" si="13"/>
        <v>2.1847259783778191E-3</v>
      </c>
      <c r="W30" s="158">
        <f t="shared" si="14"/>
        <v>2.3346977747034717E-3</v>
      </c>
      <c r="X30" s="159">
        <f t="shared" si="15"/>
        <v>2.0434443682750009E-3</v>
      </c>
      <c r="Y30" s="159">
        <f t="shared" si="16"/>
        <v>2.1678606959769928E-3</v>
      </c>
      <c r="Z30" s="251">
        <f t="shared" si="17"/>
        <v>2.534115877660567E-3</v>
      </c>
      <c r="AA30" s="400" t="s">
        <v>36</v>
      </c>
      <c r="AB30" s="401">
        <v>1161223</v>
      </c>
      <c r="AC30" s="401">
        <v>1511554</v>
      </c>
      <c r="AD30" t="str">
        <f t="shared" si="23"/>
        <v>Y</v>
      </c>
      <c r="AE30" s="124" t="s">
        <v>264</v>
      </c>
      <c r="AF30" s="391">
        <v>1056805</v>
      </c>
      <c r="AG30" s="391">
        <v>1673602</v>
      </c>
      <c r="AH30" s="391">
        <v>1479440</v>
      </c>
      <c r="AI30" s="391">
        <v>1572269</v>
      </c>
      <c r="AJ30" s="391">
        <v>1688798</v>
      </c>
      <c r="AK30" s="391">
        <v>1284051</v>
      </c>
      <c r="AL30" s="391">
        <v>1394596</v>
      </c>
      <c r="AM30" s="391">
        <v>1903934</v>
      </c>
    </row>
    <row r="31" spans="1:39" ht="13.5" thickBot="1">
      <c r="A31" s="39" t="s">
        <v>38</v>
      </c>
      <c r="B31" s="435" t="s">
        <v>38</v>
      </c>
      <c r="C31" s="35" t="s">
        <v>37</v>
      </c>
      <c r="D31" s="39" t="s">
        <v>31</v>
      </c>
      <c r="E31" s="41">
        <v>634687</v>
      </c>
      <c r="F31" s="43">
        <v>803683</v>
      </c>
      <c r="G31" s="43">
        <v>789411</v>
      </c>
      <c r="H31" s="44">
        <v>857160</v>
      </c>
      <c r="I31" s="44">
        <v>857878</v>
      </c>
      <c r="J31" s="44">
        <v>968541</v>
      </c>
      <c r="K31" s="44">
        <v>1095673</v>
      </c>
      <c r="L31" s="46">
        <v>1109264</v>
      </c>
      <c r="M31" s="46">
        <v>1215270</v>
      </c>
      <c r="N31" s="46">
        <v>1196228</v>
      </c>
      <c r="O31" s="46">
        <v>1100712</v>
      </c>
      <c r="P31" s="46">
        <f t="shared" si="18"/>
        <v>100.08376499136685</v>
      </c>
      <c r="Q31" s="46">
        <f t="shared" si="24"/>
        <v>112.99419011619767</v>
      </c>
      <c r="R31" s="46">
        <f t="shared" si="25"/>
        <v>127.82596014746372</v>
      </c>
      <c r="S31" s="46">
        <f t="shared" si="26"/>
        <v>129.41154510243129</v>
      </c>
      <c r="T31" s="46">
        <f t="shared" si="27"/>
        <v>141.77866442671149</v>
      </c>
      <c r="U31" s="158">
        <f t="shared" si="12"/>
        <v>1.9937609999679498E-3</v>
      </c>
      <c r="V31" s="158">
        <f t="shared" si="13"/>
        <v>1.8700506597050257E-3</v>
      </c>
      <c r="W31" s="158">
        <f t="shared" si="14"/>
        <v>2.3026334456951077E-3</v>
      </c>
      <c r="X31" s="159">
        <f t="shared" si="15"/>
        <v>2.2367615053302675E-3</v>
      </c>
      <c r="Y31" s="159">
        <f t="shared" si="16"/>
        <v>2.4195422648073737E-3</v>
      </c>
      <c r="Z31" s="251">
        <f t="shared" si="17"/>
        <v>2.6054838420928217E-3</v>
      </c>
      <c r="AA31" s="400" t="s">
        <v>38</v>
      </c>
      <c r="AB31" s="401">
        <v>1196228</v>
      </c>
      <c r="AC31" s="401">
        <v>1100712</v>
      </c>
      <c r="AD31" t="str">
        <f t="shared" si="23"/>
        <v>Y</v>
      </c>
      <c r="AE31" s="124" t="s">
        <v>204</v>
      </c>
      <c r="AF31" s="391">
        <v>2555411</v>
      </c>
      <c r="AG31" s="391">
        <v>2155986</v>
      </c>
      <c r="AH31" s="391">
        <v>2439027</v>
      </c>
      <c r="AI31" s="391">
        <v>2375837</v>
      </c>
      <c r="AJ31" s="391">
        <v>2377776</v>
      </c>
      <c r="AK31" s="391">
        <v>2387023</v>
      </c>
      <c r="AL31" s="391">
        <v>4234033</v>
      </c>
      <c r="AM31" s="391">
        <v>3340726</v>
      </c>
    </row>
    <row r="32" spans="1:39" ht="21.75" thickBot="1">
      <c r="A32" s="39" t="s">
        <v>40</v>
      </c>
      <c r="B32" s="435" t="s">
        <v>40</v>
      </c>
      <c r="C32" s="35" t="s">
        <v>39</v>
      </c>
      <c r="D32" s="39" t="s">
        <v>40</v>
      </c>
      <c r="E32" s="41">
        <v>260322</v>
      </c>
      <c r="F32" s="43">
        <v>342578</v>
      </c>
      <c r="G32" s="43">
        <v>316158</v>
      </c>
      <c r="H32" s="44">
        <v>322714</v>
      </c>
      <c r="I32" s="44">
        <v>451909</v>
      </c>
      <c r="J32" s="44">
        <v>207364</v>
      </c>
      <c r="K32" s="44">
        <v>240053</v>
      </c>
      <c r="L32" s="46">
        <v>294603</v>
      </c>
      <c r="M32" s="46">
        <v>209888</v>
      </c>
      <c r="N32" s="46">
        <v>216451</v>
      </c>
      <c r="O32" s="46">
        <v>263129</v>
      </c>
      <c r="P32" s="46">
        <f t="shared" si="18"/>
        <v>140.0338999857459</v>
      </c>
      <c r="Q32" s="46">
        <f t="shared" si="24"/>
        <v>64.256276455313383</v>
      </c>
      <c r="R32" s="46">
        <f t="shared" si="25"/>
        <v>74.385678960317804</v>
      </c>
      <c r="S32" s="46">
        <f t="shared" si="26"/>
        <v>91.289191048420577</v>
      </c>
      <c r="T32" s="46">
        <f t="shared" si="27"/>
        <v>65.038393128280774</v>
      </c>
      <c r="U32" s="158">
        <f t="shared" si="12"/>
        <v>7.5063533919414926E-4</v>
      </c>
      <c r="V32" s="158">
        <f t="shared" si="13"/>
        <v>9.8509662629958855E-4</v>
      </c>
      <c r="W32" s="158">
        <f t="shared" si="14"/>
        <v>4.9299232746277157E-4</v>
      </c>
      <c r="X32" s="159">
        <f t="shared" si="15"/>
        <v>4.90056166063275E-4</v>
      </c>
      <c r="Y32" s="159">
        <f t="shared" si="16"/>
        <v>6.4259221415194823E-4</v>
      </c>
      <c r="Z32" s="251">
        <f t="shared" si="17"/>
        <v>4.4999036646109763E-4</v>
      </c>
      <c r="AA32" s="400" t="s">
        <v>40</v>
      </c>
      <c r="AB32" s="401">
        <v>216451</v>
      </c>
      <c r="AC32" s="401">
        <v>263129</v>
      </c>
      <c r="AD32" t="str">
        <f t="shared" si="23"/>
        <v>Y</v>
      </c>
      <c r="AE32" s="124" t="s">
        <v>267</v>
      </c>
      <c r="AF32" s="391">
        <v>2314205</v>
      </c>
      <c r="AG32" s="391">
        <v>2623527</v>
      </c>
      <c r="AH32" s="391">
        <v>2845477</v>
      </c>
      <c r="AI32" s="391">
        <v>3305015</v>
      </c>
      <c r="AJ32" s="391">
        <v>2947817</v>
      </c>
      <c r="AK32" s="391">
        <v>3240854</v>
      </c>
      <c r="AL32" s="391">
        <v>3213530</v>
      </c>
      <c r="AM32" s="391">
        <v>3171319</v>
      </c>
    </row>
    <row r="33" spans="1:39" ht="13.5" thickBot="1">
      <c r="A33" s="39" t="s">
        <v>42</v>
      </c>
      <c r="B33" s="435" t="s">
        <v>42</v>
      </c>
      <c r="C33" s="35" t="s">
        <v>41</v>
      </c>
      <c r="D33" s="39" t="s">
        <v>31</v>
      </c>
      <c r="E33" s="41">
        <v>6804794</v>
      </c>
      <c r="F33" s="43">
        <v>8914402</v>
      </c>
      <c r="G33" s="43">
        <v>9083528</v>
      </c>
      <c r="H33" s="44">
        <v>10132809</v>
      </c>
      <c r="I33" s="44">
        <v>9640042</v>
      </c>
      <c r="J33" s="44">
        <v>9098113</v>
      </c>
      <c r="K33" s="44">
        <v>9340036</v>
      </c>
      <c r="L33" s="46">
        <v>9168760</v>
      </c>
      <c r="M33" s="46">
        <v>9904210</v>
      </c>
      <c r="N33" s="46">
        <v>10371040</v>
      </c>
      <c r="O33" s="46">
        <v>10097681</v>
      </c>
      <c r="P33" s="46">
        <f t="shared" si="18"/>
        <v>95.136916130561616</v>
      </c>
      <c r="Q33" s="46">
        <f t="shared" si="24"/>
        <v>89.788655840645973</v>
      </c>
      <c r="R33" s="46">
        <f t="shared" si="25"/>
        <v>92.176177405495352</v>
      </c>
      <c r="S33" s="46">
        <f t="shared" si="26"/>
        <v>90.485866258803455</v>
      </c>
      <c r="T33" s="46">
        <f t="shared" si="27"/>
        <v>97.743972081186968</v>
      </c>
      <c r="U33" s="158">
        <f t="shared" si="12"/>
        <v>2.356899459181978E-2</v>
      </c>
      <c r="V33" s="158">
        <f t="shared" si="13"/>
        <v>2.1013905126001781E-2</v>
      </c>
      <c r="W33" s="158">
        <f t="shared" si="14"/>
        <v>2.1630079972364054E-2</v>
      </c>
      <c r="X33" s="159">
        <f t="shared" si="15"/>
        <v>1.9067215294343194E-2</v>
      </c>
      <c r="Y33" s="159">
        <f t="shared" si="16"/>
        <v>1.9999028487244927E-2</v>
      </c>
      <c r="Z33" s="251">
        <f t="shared" si="17"/>
        <v>2.1234177691948412E-2</v>
      </c>
      <c r="AA33" s="400" t="s">
        <v>42</v>
      </c>
      <c r="AB33" s="401">
        <v>10371040</v>
      </c>
      <c r="AC33" s="401">
        <v>10097681</v>
      </c>
      <c r="AD33" t="str">
        <f t="shared" si="23"/>
        <v>Y</v>
      </c>
      <c r="AE33" s="124" t="s">
        <v>268</v>
      </c>
      <c r="AF33" s="391">
        <v>2672510</v>
      </c>
      <c r="AG33" s="391">
        <v>3339854</v>
      </c>
      <c r="AH33" s="391">
        <v>3540764</v>
      </c>
      <c r="AI33" s="391">
        <v>3971839</v>
      </c>
      <c r="AJ33" s="391">
        <v>3857887</v>
      </c>
      <c r="AK33" s="391">
        <v>4528712</v>
      </c>
      <c r="AL33" s="391">
        <v>4455293</v>
      </c>
      <c r="AM33" s="391">
        <v>4616217</v>
      </c>
    </row>
    <row r="34" spans="1:39" ht="13.5" thickBot="1">
      <c r="A34" s="39" t="s">
        <v>44</v>
      </c>
      <c r="B34" s="435" t="s">
        <v>44</v>
      </c>
      <c r="C34" s="35" t="s">
        <v>43</v>
      </c>
      <c r="D34" s="39" t="s">
        <v>31</v>
      </c>
      <c r="E34" s="41">
        <v>993799</v>
      </c>
      <c r="F34" s="43">
        <v>1454794</v>
      </c>
      <c r="G34" s="43">
        <v>1349944</v>
      </c>
      <c r="H34" s="44">
        <v>1234149</v>
      </c>
      <c r="I34" s="44">
        <v>1617307</v>
      </c>
      <c r="J34" s="44">
        <v>2464273</v>
      </c>
      <c r="K34" s="44">
        <v>2256060</v>
      </c>
      <c r="L34" s="46">
        <v>2079069</v>
      </c>
      <c r="M34" s="46">
        <v>2132681</v>
      </c>
      <c r="N34" s="46">
        <v>2669355</v>
      </c>
      <c r="O34" s="46">
        <v>2802584</v>
      </c>
      <c r="P34" s="46">
        <f t="shared" si="18"/>
        <v>131.04633233102322</v>
      </c>
      <c r="Q34" s="46">
        <f t="shared" si="24"/>
        <v>199.67386433890883</v>
      </c>
      <c r="R34" s="46">
        <f t="shared" si="25"/>
        <v>182.80288684753623</v>
      </c>
      <c r="S34" s="46">
        <f t="shared" si="26"/>
        <v>168.46174975630981</v>
      </c>
      <c r="T34" s="46">
        <f t="shared" si="27"/>
        <v>172.80579573455068</v>
      </c>
      <c r="U34" s="158">
        <f t="shared" si="12"/>
        <v>2.8706404222659078E-3</v>
      </c>
      <c r="V34" s="158">
        <f t="shared" si="13"/>
        <v>3.5254966583774801E-3</v>
      </c>
      <c r="W34" s="158">
        <f t="shared" si="14"/>
        <v>5.8586238776917234E-3</v>
      </c>
      <c r="X34" s="159">
        <f t="shared" si="15"/>
        <v>4.6056333976609836E-3</v>
      </c>
      <c r="Y34" s="159">
        <f t="shared" si="16"/>
        <v>4.5348945940288351E-3</v>
      </c>
      <c r="Z34" s="251">
        <f t="shared" si="17"/>
        <v>4.572371477810166E-3</v>
      </c>
      <c r="AA34" s="400" t="s">
        <v>44</v>
      </c>
      <c r="AB34" s="401">
        <v>2669355</v>
      </c>
      <c r="AC34" s="401">
        <v>2802584</v>
      </c>
      <c r="AD34" t="str">
        <f t="shared" si="23"/>
        <v>Y</v>
      </c>
      <c r="AE34" s="124" t="s">
        <v>137</v>
      </c>
      <c r="AF34" s="391">
        <v>4655975</v>
      </c>
      <c r="AG34" s="391">
        <v>4381023</v>
      </c>
      <c r="AH34" s="391">
        <v>5070613</v>
      </c>
      <c r="AI34" s="391">
        <v>5374835</v>
      </c>
      <c r="AJ34" s="391">
        <v>5134795</v>
      </c>
      <c r="AK34" s="391">
        <v>5957343</v>
      </c>
      <c r="AL34" s="391">
        <v>6530963</v>
      </c>
      <c r="AM34" s="391">
        <v>6887106</v>
      </c>
    </row>
    <row r="35" spans="1:39" ht="13.5" thickBot="1">
      <c r="A35" s="39" t="s">
        <v>46</v>
      </c>
      <c r="B35" s="435" t="s">
        <v>46</v>
      </c>
      <c r="C35" s="35" t="s">
        <v>45</v>
      </c>
      <c r="D35" s="39" t="s">
        <v>50</v>
      </c>
      <c r="E35" s="41">
        <v>1921703</v>
      </c>
      <c r="F35" s="43">
        <v>1893763</v>
      </c>
      <c r="G35" s="43">
        <v>1823639</v>
      </c>
      <c r="H35" s="44">
        <v>2172234</v>
      </c>
      <c r="I35" s="44">
        <v>2491301</v>
      </c>
      <c r="J35" s="44">
        <v>2231236</v>
      </c>
      <c r="K35" s="44">
        <v>2465076</v>
      </c>
      <c r="L35" s="46">
        <v>2586664</v>
      </c>
      <c r="M35" s="46">
        <v>2353950</v>
      </c>
      <c r="N35" s="46">
        <v>2614704</v>
      </c>
      <c r="O35" s="46">
        <v>2262957</v>
      </c>
      <c r="P35" s="46">
        <f t="shared" si="18"/>
        <v>114.68842675328716</v>
      </c>
      <c r="Q35" s="46">
        <f t="shared" si="24"/>
        <v>102.71618987641295</v>
      </c>
      <c r="R35" s="46">
        <f t="shared" si="25"/>
        <v>113.48114429660893</v>
      </c>
      <c r="S35" s="46">
        <f t="shared" si="26"/>
        <v>119.07851548221784</v>
      </c>
      <c r="T35" s="46">
        <f t="shared" si="27"/>
        <v>108.36539709810269</v>
      </c>
      <c r="U35" s="158">
        <f t="shared" si="12"/>
        <v>5.0526336179994163E-3</v>
      </c>
      <c r="V35" s="158">
        <f t="shared" si="13"/>
        <v>5.4306778802741063E-3</v>
      </c>
      <c r="W35" s="158">
        <f t="shared" si="14"/>
        <v>5.3045959219475162E-3</v>
      </c>
      <c r="X35" s="159">
        <f t="shared" si="15"/>
        <v>5.0323290840547444E-3</v>
      </c>
      <c r="Y35" s="159">
        <f t="shared" si="16"/>
        <v>5.6420679593457467E-3</v>
      </c>
      <c r="Z35" s="251">
        <f t="shared" si="17"/>
        <v>5.046762192841424E-3</v>
      </c>
      <c r="AA35" s="400" t="s">
        <v>46</v>
      </c>
      <c r="AB35" s="401">
        <v>2614704</v>
      </c>
      <c r="AC35" s="401">
        <v>2262957</v>
      </c>
      <c r="AD35" t="str">
        <f t="shared" si="23"/>
        <v>Y</v>
      </c>
      <c r="AE35" s="124" t="s">
        <v>196</v>
      </c>
      <c r="AF35" s="391">
        <v>2791625</v>
      </c>
      <c r="AG35" s="391">
        <v>3500435</v>
      </c>
      <c r="AH35" s="391">
        <v>3832012</v>
      </c>
      <c r="AI35" s="391">
        <v>4149921</v>
      </c>
      <c r="AJ35" s="391">
        <v>3786044</v>
      </c>
      <c r="AK35" s="391">
        <v>4366078</v>
      </c>
      <c r="AL35" s="391">
        <v>4463066</v>
      </c>
      <c r="AM35" s="391">
        <v>4318716</v>
      </c>
    </row>
    <row r="36" spans="1:39" ht="13.5" thickBot="1">
      <c r="A36" s="39" t="s">
        <v>48</v>
      </c>
      <c r="B36" s="435" t="s">
        <v>48</v>
      </c>
      <c r="C36" s="35" t="s">
        <v>47</v>
      </c>
      <c r="D36" s="39" t="s">
        <v>31</v>
      </c>
      <c r="E36" s="41">
        <v>126930</v>
      </c>
      <c r="F36" s="43">
        <v>143609</v>
      </c>
      <c r="G36" s="43">
        <v>178171</v>
      </c>
      <c r="H36" s="44">
        <v>232287</v>
      </c>
      <c r="I36" s="44">
        <v>268067</v>
      </c>
      <c r="J36" s="44">
        <v>367607</v>
      </c>
      <c r="K36" s="44">
        <v>413852</v>
      </c>
      <c r="L36" s="46">
        <v>403467</v>
      </c>
      <c r="M36" s="46">
        <v>411012</v>
      </c>
      <c r="N36" s="46">
        <v>523667</v>
      </c>
      <c r="O36" s="46">
        <v>578110</v>
      </c>
      <c r="P36" s="46">
        <f t="shared" si="18"/>
        <v>115.40335877599695</v>
      </c>
      <c r="Q36" s="46">
        <f t="shared" si="24"/>
        <v>158.25552011089729</v>
      </c>
      <c r="R36" s="46">
        <f t="shared" si="25"/>
        <v>178.1640815026239</v>
      </c>
      <c r="S36" s="46">
        <f t="shared" si="26"/>
        <v>173.69331904066951</v>
      </c>
      <c r="T36" s="46">
        <f t="shared" si="27"/>
        <v>176.94145604360122</v>
      </c>
      <c r="U36" s="158">
        <f t="shared" si="12"/>
        <v>5.4030141560450229E-4</v>
      </c>
      <c r="V36" s="158">
        <f t="shared" si="13"/>
        <v>5.8434750651624955E-4</v>
      </c>
      <c r="W36" s="158">
        <f t="shared" si="14"/>
        <v>8.739580183715934E-4</v>
      </c>
      <c r="X36" s="159">
        <f t="shared" si="15"/>
        <v>8.4485811232360558E-4</v>
      </c>
      <c r="Y36" s="159">
        <f t="shared" si="16"/>
        <v>8.8004790469630009E-4</v>
      </c>
      <c r="Z36" s="251">
        <f t="shared" si="17"/>
        <v>8.8119111383170386E-4</v>
      </c>
      <c r="AA36" s="400" t="s">
        <v>48</v>
      </c>
      <c r="AB36" s="401">
        <v>523667</v>
      </c>
      <c r="AC36" s="401">
        <v>578110</v>
      </c>
      <c r="AD36" t="str">
        <f t="shared" si="23"/>
        <v>Y</v>
      </c>
      <c r="AE36" s="124" t="s">
        <v>153</v>
      </c>
      <c r="AF36" s="391">
        <v>2716306</v>
      </c>
      <c r="AG36" s="391">
        <v>2492942</v>
      </c>
      <c r="AH36" s="391">
        <v>2532164</v>
      </c>
      <c r="AI36" s="391">
        <v>3406282</v>
      </c>
      <c r="AJ36" s="391">
        <v>3270476</v>
      </c>
      <c r="AK36" s="391">
        <v>3692417</v>
      </c>
      <c r="AL36" s="391">
        <v>3626676</v>
      </c>
      <c r="AM36" s="391">
        <v>4077139</v>
      </c>
    </row>
    <row r="37" spans="1:39" ht="13.5" thickBot="1">
      <c r="A37" s="39" t="s">
        <v>50</v>
      </c>
      <c r="B37" s="435" t="s">
        <v>50</v>
      </c>
      <c r="C37" s="35" t="s">
        <v>49</v>
      </c>
      <c r="D37" s="39" t="s">
        <v>50</v>
      </c>
      <c r="E37" s="41">
        <v>1393207</v>
      </c>
      <c r="F37" s="43">
        <v>1506450</v>
      </c>
      <c r="G37" s="43">
        <v>1980187</v>
      </c>
      <c r="H37" s="44">
        <v>2497510</v>
      </c>
      <c r="I37" s="44">
        <v>3172346</v>
      </c>
      <c r="J37" s="44">
        <v>2787015</v>
      </c>
      <c r="K37" s="44">
        <v>3067852</v>
      </c>
      <c r="L37" s="46">
        <v>3051021</v>
      </c>
      <c r="M37" s="46">
        <v>3094760</v>
      </c>
      <c r="N37" s="46">
        <v>3209021</v>
      </c>
      <c r="O37" s="46">
        <v>3240429</v>
      </c>
      <c r="P37" s="46">
        <f t="shared" si="18"/>
        <v>127.02035227086176</v>
      </c>
      <c r="Q37" s="46">
        <f t="shared" si="24"/>
        <v>111.59174537839689</v>
      </c>
      <c r="R37" s="46">
        <f t="shared" si="25"/>
        <v>122.83642507937907</v>
      </c>
      <c r="S37" s="46">
        <f t="shared" si="26"/>
        <v>122.16251386380836</v>
      </c>
      <c r="T37" s="46">
        <f t="shared" si="27"/>
        <v>123.91381816289024</v>
      </c>
      <c r="U37" s="158">
        <f t="shared" si="12"/>
        <v>5.8092281896378207E-3</v>
      </c>
      <c r="V37" s="158">
        <f t="shared" si="13"/>
        <v>6.915258032159117E-3</v>
      </c>
      <c r="W37" s="158">
        <f t="shared" si="14"/>
        <v>6.625918729980404E-3</v>
      </c>
      <c r="X37" s="159">
        <f t="shared" si="15"/>
        <v>6.262866071948904E-3</v>
      </c>
      <c r="Y37" s="159">
        <f t="shared" si="16"/>
        <v>6.6549299898985793E-3</v>
      </c>
      <c r="Z37" s="251">
        <f t="shared" si="17"/>
        <v>6.6350252825752142E-3</v>
      </c>
      <c r="AA37" s="400" t="s">
        <v>50</v>
      </c>
      <c r="AB37" s="401">
        <v>3209021</v>
      </c>
      <c r="AC37" s="401">
        <v>3240429</v>
      </c>
      <c r="AD37" t="str">
        <f t="shared" si="23"/>
        <v>Y</v>
      </c>
      <c r="AE37" s="124" t="s">
        <v>156</v>
      </c>
      <c r="AF37" s="391">
        <v>1403097</v>
      </c>
      <c r="AG37" s="391">
        <v>1830618</v>
      </c>
      <c r="AH37" s="391">
        <v>1780174</v>
      </c>
      <c r="AI37" s="391">
        <v>1914839</v>
      </c>
      <c r="AJ37" s="391">
        <v>1894456</v>
      </c>
      <c r="AK37" s="391">
        <v>2351215</v>
      </c>
      <c r="AL37" s="391">
        <v>2314805</v>
      </c>
      <c r="AM37" s="391">
        <v>2154031</v>
      </c>
    </row>
    <row r="38" spans="1:39" ht="13.5" thickBot="1">
      <c r="A38" s="39" t="s">
        <v>52</v>
      </c>
      <c r="B38" s="435" t="s">
        <v>52</v>
      </c>
      <c r="C38" s="35" t="s">
        <v>51</v>
      </c>
      <c r="D38" s="39" t="s">
        <v>31</v>
      </c>
      <c r="E38" s="41">
        <v>428651</v>
      </c>
      <c r="F38" s="43">
        <v>442877</v>
      </c>
      <c r="G38" s="43">
        <v>484814</v>
      </c>
      <c r="H38" s="44">
        <v>898265</v>
      </c>
      <c r="I38" s="44">
        <v>642074</v>
      </c>
      <c r="J38" s="44">
        <v>652574</v>
      </c>
      <c r="K38" s="44">
        <v>692929</v>
      </c>
      <c r="L38" s="46">
        <v>678033</v>
      </c>
      <c r="M38" s="46">
        <v>720606</v>
      </c>
      <c r="N38" s="46">
        <v>575120</v>
      </c>
      <c r="O38" s="46">
        <v>621425</v>
      </c>
      <c r="P38" s="46">
        <f t="shared" si="18"/>
        <v>71.479351861644389</v>
      </c>
      <c r="Q38" s="46">
        <f t="shared" si="24"/>
        <v>72.648271946474594</v>
      </c>
      <c r="R38" s="46">
        <f t="shared" si="25"/>
        <v>77.140821472505323</v>
      </c>
      <c r="S38" s="46">
        <f t="shared" si="26"/>
        <v>75.482513512159557</v>
      </c>
      <c r="T38" s="46">
        <f t="shared" si="27"/>
        <v>80.221983490395374</v>
      </c>
      <c r="U38" s="158">
        <f t="shared" si="12"/>
        <v>2.0893715579777526E-3</v>
      </c>
      <c r="V38" s="158">
        <f t="shared" si="13"/>
        <v>1.3996289767069963E-3</v>
      </c>
      <c r="W38" s="158">
        <f t="shared" si="14"/>
        <v>1.5514456467935164E-3</v>
      </c>
      <c r="X38" s="159">
        <f t="shared" si="15"/>
        <v>1.4145798181820642E-3</v>
      </c>
      <c r="Y38" s="159">
        <f t="shared" si="16"/>
        <v>1.4789351321544176E-3</v>
      </c>
      <c r="Z38" s="251">
        <f t="shared" si="17"/>
        <v>1.5449466287451676E-3</v>
      </c>
      <c r="AA38" s="400" t="s">
        <v>52</v>
      </c>
      <c r="AB38" s="401">
        <v>575120</v>
      </c>
      <c r="AC38" s="401">
        <v>621425</v>
      </c>
      <c r="AD38" t="str">
        <f t="shared" si="23"/>
        <v>Y</v>
      </c>
      <c r="AE38" s="124" t="s">
        <v>249</v>
      </c>
      <c r="AF38" s="391">
        <v>670037</v>
      </c>
      <c r="AG38" s="391">
        <v>669453</v>
      </c>
      <c r="AH38" s="391">
        <v>594419</v>
      </c>
      <c r="AI38" s="391">
        <v>527254</v>
      </c>
      <c r="AJ38" s="391">
        <v>624284</v>
      </c>
      <c r="AK38" s="391">
        <v>785335</v>
      </c>
      <c r="AL38" s="391">
        <v>848739</v>
      </c>
      <c r="AM38" s="391">
        <v>830206</v>
      </c>
    </row>
    <row r="39" spans="1:39" ht="13.5" thickBot="1">
      <c r="A39" s="39" t="s">
        <v>54</v>
      </c>
      <c r="B39" s="435" t="s">
        <v>54</v>
      </c>
      <c r="C39" s="35" t="s">
        <v>53</v>
      </c>
      <c r="D39" s="39" t="s">
        <v>31</v>
      </c>
      <c r="E39" s="41">
        <v>102539</v>
      </c>
      <c r="F39" s="43">
        <v>122114</v>
      </c>
      <c r="G39" s="43">
        <v>127925</v>
      </c>
      <c r="H39" s="44">
        <v>130651</v>
      </c>
      <c r="I39" s="44">
        <v>209318</v>
      </c>
      <c r="J39" s="44">
        <v>228324</v>
      </c>
      <c r="K39" s="44">
        <v>213667</v>
      </c>
      <c r="L39" s="46">
        <v>301988</v>
      </c>
      <c r="M39" s="46">
        <v>335386</v>
      </c>
      <c r="N39" s="46">
        <v>322846</v>
      </c>
      <c r="O39" s="46">
        <v>372989</v>
      </c>
      <c r="P39" s="46">
        <f t="shared" si="18"/>
        <v>160.21155597737484</v>
      </c>
      <c r="Q39" s="46">
        <f t="shared" si="24"/>
        <v>174.75870831451729</v>
      </c>
      <c r="R39" s="46">
        <f t="shared" si="25"/>
        <v>163.54027141009254</v>
      </c>
      <c r="S39" s="46">
        <f t="shared" si="26"/>
        <v>231.14097863774484</v>
      </c>
      <c r="T39" s="46">
        <f t="shared" si="27"/>
        <v>256.70373743790708</v>
      </c>
      <c r="U39" s="158">
        <f t="shared" si="12"/>
        <v>3.0389526856924333E-4</v>
      </c>
      <c r="V39" s="158">
        <f t="shared" si="13"/>
        <v>4.5628313581667386E-4</v>
      </c>
      <c r="W39" s="158">
        <f t="shared" si="14"/>
        <v>5.4282315240644402E-4</v>
      </c>
      <c r="X39" s="159">
        <f t="shared" si="15"/>
        <v>4.3619046974727155E-4</v>
      </c>
      <c r="Y39" s="159">
        <f t="shared" si="16"/>
        <v>6.587004801964628E-4</v>
      </c>
      <c r="Z39" s="251">
        <f t="shared" si="17"/>
        <v>7.1905239482925032E-4</v>
      </c>
      <c r="AA39" s="400" t="s">
        <v>54</v>
      </c>
      <c r="AB39" s="401">
        <v>322846</v>
      </c>
      <c r="AC39" s="401">
        <v>372989</v>
      </c>
      <c r="AD39" t="str">
        <f t="shared" si="23"/>
        <v>Y</v>
      </c>
      <c r="AE39" s="124" t="s">
        <v>40</v>
      </c>
      <c r="AF39" s="391">
        <v>342578</v>
      </c>
      <c r="AG39" s="391">
        <v>316158</v>
      </c>
      <c r="AH39" s="391">
        <v>322714</v>
      </c>
      <c r="AI39" s="391">
        <v>451909</v>
      </c>
      <c r="AJ39" s="391">
        <v>207364</v>
      </c>
      <c r="AK39" s="391">
        <v>240053</v>
      </c>
      <c r="AL39" s="391">
        <v>294603</v>
      </c>
      <c r="AM39" s="391">
        <v>209888</v>
      </c>
    </row>
    <row r="40" spans="1:39" ht="13.5" thickBot="1">
      <c r="A40" s="49" t="s">
        <v>56</v>
      </c>
      <c r="B40" s="435" t="s">
        <v>56</v>
      </c>
      <c r="C40" s="35" t="s">
        <v>55</v>
      </c>
      <c r="D40" s="39" t="s">
        <v>50</v>
      </c>
      <c r="E40" s="51">
        <v>1249937</v>
      </c>
      <c r="F40" s="52">
        <v>1469722</v>
      </c>
      <c r="G40" s="52">
        <v>1685783</v>
      </c>
      <c r="H40" s="53">
        <v>1575466</v>
      </c>
      <c r="I40" s="53">
        <v>1595085</v>
      </c>
      <c r="J40" s="53">
        <v>1551241</v>
      </c>
      <c r="K40" s="53">
        <v>2119513</v>
      </c>
      <c r="L40" s="55">
        <v>1648477</v>
      </c>
      <c r="M40" s="55">
        <v>2016280</v>
      </c>
      <c r="N40" s="55">
        <v>2210819</v>
      </c>
      <c r="O40" s="55">
        <v>2501469</v>
      </c>
      <c r="P40" s="55">
        <f t="shared" si="18"/>
        <v>101.24528234820683</v>
      </c>
      <c r="Q40" s="55">
        <f t="shared" si="24"/>
        <v>98.462359708175228</v>
      </c>
      <c r="R40" s="55">
        <f t="shared" si="25"/>
        <v>134.5324494467034</v>
      </c>
      <c r="S40" s="55">
        <f t="shared" si="26"/>
        <v>104.63424789871696</v>
      </c>
      <c r="T40" s="55">
        <f t="shared" si="27"/>
        <v>127.97991197525049</v>
      </c>
      <c r="U40" s="160">
        <f t="shared" si="12"/>
        <v>3.6645464879083325E-3</v>
      </c>
      <c r="V40" s="160">
        <f t="shared" si="13"/>
        <v>3.4770558943527994E-3</v>
      </c>
      <c r="W40" s="160">
        <f t="shared" si="14"/>
        <v>3.6879589082274519E-3</v>
      </c>
      <c r="X40" s="161">
        <f t="shared" si="15"/>
        <v>4.3268795420230953E-3</v>
      </c>
      <c r="Y40" s="161">
        <f t="shared" si="16"/>
        <v>3.5956812571785119E-3</v>
      </c>
      <c r="Z40" s="252">
        <f t="shared" si="17"/>
        <v>4.3228130054513928E-3</v>
      </c>
      <c r="AA40" s="400" t="s">
        <v>56</v>
      </c>
      <c r="AB40" s="401">
        <v>2210819</v>
      </c>
      <c r="AC40" s="401">
        <v>2501469</v>
      </c>
      <c r="AD40" t="str">
        <f t="shared" si="23"/>
        <v>Y</v>
      </c>
      <c r="AE40" s="124" t="s">
        <v>161</v>
      </c>
      <c r="AF40" s="391">
        <v>4841648</v>
      </c>
      <c r="AG40" s="391">
        <v>4774014</v>
      </c>
      <c r="AH40" s="391">
        <v>5065317</v>
      </c>
      <c r="AI40" s="391">
        <v>6104918</v>
      </c>
      <c r="AJ40" s="391">
        <v>5236945</v>
      </c>
      <c r="AK40" s="391">
        <v>5784051</v>
      </c>
      <c r="AL40" s="391">
        <v>6135571</v>
      </c>
      <c r="AM40" s="391">
        <v>5745948</v>
      </c>
    </row>
    <row r="41" spans="1:39" ht="13.5" thickBot="1">
      <c r="A41" s="27" t="s">
        <v>58</v>
      </c>
      <c r="B41" s="434" t="s">
        <v>58</v>
      </c>
      <c r="C41" s="56" t="s">
        <v>57</v>
      </c>
      <c r="D41" s="382"/>
      <c r="E41" s="29">
        <v>19742558</v>
      </c>
      <c r="F41" s="31">
        <v>25837312</v>
      </c>
      <c r="G41" s="31">
        <v>27580889</v>
      </c>
      <c r="H41" s="32">
        <v>28436857</v>
      </c>
      <c r="I41" s="32">
        <v>30706695</v>
      </c>
      <c r="J41" s="32">
        <v>29325907</v>
      </c>
      <c r="K41" s="32">
        <v>32605100</v>
      </c>
      <c r="L41" s="34">
        <v>31779188</v>
      </c>
      <c r="M41" s="34">
        <v>33504981</v>
      </c>
      <c r="N41" s="34">
        <f>SUM(N42:N53)</f>
        <v>36743638</v>
      </c>
      <c r="O41" s="34">
        <f>SUM(O42:O53)</f>
        <v>37661117</v>
      </c>
      <c r="P41" s="34">
        <f t="shared" si="18"/>
        <v>107.98202839364421</v>
      </c>
      <c r="Q41" s="34">
        <f t="shared" si="24"/>
        <v>103.12640036133389</v>
      </c>
      <c r="R41" s="34">
        <f t="shared" si="25"/>
        <v>114.65788923157014</v>
      </c>
      <c r="S41" s="34">
        <f t="shared" si="26"/>
        <v>111.75351762678977</v>
      </c>
      <c r="T41" s="34">
        <f t="shared" si="27"/>
        <v>117.82237748707603</v>
      </c>
      <c r="U41" s="152">
        <f t="shared" si="12"/>
        <v>6.6144356302517152E-2</v>
      </c>
      <c r="V41" s="153">
        <f t="shared" si="13"/>
        <v>6.6936178853066533E-2</v>
      </c>
      <c r="W41" s="153">
        <f t="shared" si="14"/>
        <v>6.9720140173254688E-2</v>
      </c>
      <c r="X41" s="154">
        <f t="shared" si="15"/>
        <v>6.6561677213405737E-2</v>
      </c>
      <c r="Y41" s="154">
        <f t="shared" si="16"/>
        <v>6.9317212590744234E-2</v>
      </c>
      <c r="Z41" s="249">
        <f t="shared" si="17"/>
        <v>7.1833161869483311E-2</v>
      </c>
      <c r="AA41" s="400"/>
      <c r="AB41" s="401"/>
      <c r="AC41" s="401"/>
      <c r="AD41" t="str">
        <f t="shared" si="23"/>
        <v>NO</v>
      </c>
      <c r="AE41" s="124" t="s">
        <v>290</v>
      </c>
      <c r="AF41" s="391">
        <v>530583</v>
      </c>
      <c r="AG41" s="391">
        <v>650402</v>
      </c>
      <c r="AH41" s="391">
        <v>655577</v>
      </c>
      <c r="AI41" s="391">
        <v>753833</v>
      </c>
      <c r="AJ41" s="391">
        <v>739829</v>
      </c>
      <c r="AK41" s="391">
        <v>811625</v>
      </c>
      <c r="AL41" s="391">
        <v>1070622</v>
      </c>
      <c r="AM41" s="391">
        <v>908494</v>
      </c>
    </row>
    <row r="42" spans="1:39" ht="13.5" thickBot="1">
      <c r="A42" s="39" t="s">
        <v>60</v>
      </c>
      <c r="B42" s="435" t="s">
        <v>60</v>
      </c>
      <c r="C42" s="35" t="s">
        <v>59</v>
      </c>
      <c r="D42" s="39" t="s">
        <v>79</v>
      </c>
      <c r="E42" s="41">
        <v>184801</v>
      </c>
      <c r="F42" s="43">
        <v>189986</v>
      </c>
      <c r="G42" s="43">
        <v>271989</v>
      </c>
      <c r="H42" s="44">
        <v>454595</v>
      </c>
      <c r="I42" s="44">
        <v>753702</v>
      </c>
      <c r="J42" s="44">
        <v>680120</v>
      </c>
      <c r="K42" s="44">
        <v>834138</v>
      </c>
      <c r="L42" s="46">
        <v>760387</v>
      </c>
      <c r="M42" s="46">
        <v>766524</v>
      </c>
      <c r="N42" s="46">
        <v>774120</v>
      </c>
      <c r="O42" s="46">
        <v>746147</v>
      </c>
      <c r="P42" s="46">
        <f t="shared" si="18"/>
        <v>165.79636819586665</v>
      </c>
      <c r="Q42" s="46">
        <f t="shared" si="24"/>
        <v>149.6100924999175</v>
      </c>
      <c r="R42" s="46">
        <f t="shared" si="25"/>
        <v>183.49035955080896</v>
      </c>
      <c r="S42" s="46">
        <f t="shared" si="26"/>
        <v>167.26690790703813</v>
      </c>
      <c r="T42" s="46">
        <f t="shared" si="27"/>
        <v>168.61690075781738</v>
      </c>
      <c r="U42" s="158">
        <f t="shared" si="12"/>
        <v>1.0573915975785504E-3</v>
      </c>
      <c r="V42" s="158">
        <f t="shared" si="13"/>
        <v>1.6429619623314704E-3</v>
      </c>
      <c r="W42" s="158">
        <f t="shared" si="14"/>
        <v>1.616934191826837E-3</v>
      </c>
      <c r="X42" s="159">
        <f t="shared" si="15"/>
        <v>1.7028509131220525E-3</v>
      </c>
      <c r="Y42" s="159">
        <f t="shared" si="16"/>
        <v>1.6585668372092527E-3</v>
      </c>
      <c r="Z42" s="251">
        <f t="shared" si="17"/>
        <v>1.6433927411820895E-3</v>
      </c>
      <c r="AA42" s="400" t="s">
        <v>60</v>
      </c>
      <c r="AB42" s="401">
        <v>774120</v>
      </c>
      <c r="AC42" s="401">
        <v>746147</v>
      </c>
      <c r="AD42" t="str">
        <f t="shared" si="23"/>
        <v>Y</v>
      </c>
      <c r="AE42" s="124" t="s">
        <v>122</v>
      </c>
      <c r="AF42" s="391">
        <v>2500610</v>
      </c>
      <c r="AG42" s="391">
        <v>2639771</v>
      </c>
      <c r="AH42" s="391">
        <v>2881830</v>
      </c>
      <c r="AI42" s="391">
        <v>3131827</v>
      </c>
      <c r="AJ42" s="391">
        <v>3257582</v>
      </c>
      <c r="AK42" s="391">
        <v>3449516</v>
      </c>
      <c r="AL42" s="391">
        <v>3792309</v>
      </c>
      <c r="AM42" s="391">
        <v>3659819</v>
      </c>
    </row>
    <row r="43" spans="1:39" ht="13.5" thickBot="1">
      <c r="A43" s="39" t="s">
        <v>62</v>
      </c>
      <c r="B43" s="435" t="s">
        <v>62</v>
      </c>
      <c r="C43" s="35" t="s">
        <v>61</v>
      </c>
      <c r="D43" s="39" t="s">
        <v>58</v>
      </c>
      <c r="E43" s="41">
        <v>503148</v>
      </c>
      <c r="F43" s="43">
        <v>671160</v>
      </c>
      <c r="G43" s="43">
        <v>761396</v>
      </c>
      <c r="H43" s="44">
        <v>716903</v>
      </c>
      <c r="I43" s="44">
        <v>640994</v>
      </c>
      <c r="J43" s="44">
        <v>831450</v>
      </c>
      <c r="K43" s="44">
        <v>893830</v>
      </c>
      <c r="L43" s="46">
        <v>977060</v>
      </c>
      <c r="M43" s="46">
        <v>915964</v>
      </c>
      <c r="N43" s="46">
        <v>1129249</v>
      </c>
      <c r="O43" s="46">
        <v>1250366</v>
      </c>
      <c r="P43" s="46">
        <f t="shared" si="18"/>
        <v>89.411538241575215</v>
      </c>
      <c r="Q43" s="46">
        <f t="shared" si="24"/>
        <v>115.97803329041724</v>
      </c>
      <c r="R43" s="46">
        <f t="shared" si="25"/>
        <v>124.67934992600114</v>
      </c>
      <c r="S43" s="46">
        <f t="shared" si="26"/>
        <v>136.28900981025328</v>
      </c>
      <c r="T43" s="46">
        <f t="shared" si="27"/>
        <v>127.7667969027888</v>
      </c>
      <c r="U43" s="158">
        <f t="shared" si="12"/>
        <v>1.6675220987447188E-3</v>
      </c>
      <c r="V43" s="158">
        <f t="shared" si="13"/>
        <v>1.3972747320329501E-3</v>
      </c>
      <c r="W43" s="158">
        <f t="shared" si="14"/>
        <v>1.9767098950103272E-3</v>
      </c>
      <c r="X43" s="159">
        <f t="shared" si="15"/>
        <v>1.8247091388665716E-3</v>
      </c>
      <c r="Y43" s="159">
        <f t="shared" si="16"/>
        <v>2.1311770374344541E-3</v>
      </c>
      <c r="Z43" s="251">
        <f t="shared" si="17"/>
        <v>1.9637853332499849E-3</v>
      </c>
      <c r="AA43" s="400" t="s">
        <v>62</v>
      </c>
      <c r="AB43" s="401">
        <v>1129249</v>
      </c>
      <c r="AC43" s="401">
        <v>1250366</v>
      </c>
      <c r="AD43" t="str">
        <f t="shared" si="23"/>
        <v>Y</v>
      </c>
      <c r="AE43" s="124" t="s">
        <v>172</v>
      </c>
      <c r="AF43" s="391">
        <v>7787323</v>
      </c>
      <c r="AG43" s="391">
        <v>8275975</v>
      </c>
      <c r="AH43" s="391">
        <v>8434786</v>
      </c>
      <c r="AI43" s="391">
        <v>9434343</v>
      </c>
      <c r="AJ43" s="391">
        <v>8522708</v>
      </c>
      <c r="AK43" s="391">
        <v>9550822</v>
      </c>
      <c r="AL43" s="391">
        <v>10472648</v>
      </c>
      <c r="AM43" s="391">
        <v>10277248</v>
      </c>
    </row>
    <row r="44" spans="1:39" ht="13.5" thickBot="1">
      <c r="A44" s="39" t="s">
        <v>64</v>
      </c>
      <c r="B44" s="435" t="s">
        <v>64</v>
      </c>
      <c r="C44" s="35" t="s">
        <v>63</v>
      </c>
      <c r="D44" s="39" t="s">
        <v>58</v>
      </c>
      <c r="E44" s="41">
        <v>604721</v>
      </c>
      <c r="F44" s="43">
        <v>607597</v>
      </c>
      <c r="G44" s="43">
        <v>660183</v>
      </c>
      <c r="H44" s="44">
        <v>755432</v>
      </c>
      <c r="I44" s="44">
        <v>732790</v>
      </c>
      <c r="J44" s="44">
        <v>653753</v>
      </c>
      <c r="K44" s="44">
        <v>748660</v>
      </c>
      <c r="L44" s="46">
        <v>699235</v>
      </c>
      <c r="M44" s="46">
        <v>657980</v>
      </c>
      <c r="N44" s="46">
        <v>742978</v>
      </c>
      <c r="O44" s="46">
        <v>772368</v>
      </c>
      <c r="P44" s="46">
        <f t="shared" si="18"/>
        <v>97.002774571371091</v>
      </c>
      <c r="Q44" s="46">
        <f t="shared" si="24"/>
        <v>86.540284234716026</v>
      </c>
      <c r="R44" s="46">
        <f t="shared" si="25"/>
        <v>99.103559287930608</v>
      </c>
      <c r="S44" s="46">
        <f t="shared" si="26"/>
        <v>92.560945260460244</v>
      </c>
      <c r="T44" s="46">
        <f t="shared" si="27"/>
        <v>87.099831619523655</v>
      </c>
      <c r="U44" s="158">
        <f t="shared" ref="U44:U75" si="28">+H44/H$3</f>
        <v>1.757140860198549E-3</v>
      </c>
      <c r="V44" s="158">
        <f t="shared" ref="V44:V75" si="29">+I44/I$3</f>
        <v>1.5973768099021607E-3</v>
      </c>
      <c r="W44" s="158">
        <f t="shared" ref="W44:W75" si="30">+J44/J$3</f>
        <v>1.5542486306965979E-3</v>
      </c>
      <c r="X44" s="159">
        <f t="shared" ref="X44:X75" si="31">+K44/K$3</f>
        <v>1.5283518609845803E-3</v>
      </c>
      <c r="Y44" s="159">
        <f t="shared" ref="Y44:Y75" si="32">+L44/L$3</f>
        <v>1.5251812332614993E-3</v>
      </c>
      <c r="Z44" s="251">
        <f t="shared" ref="Z44:Z75" si="33">+M44/M$3</f>
        <v>1.4106793209905904E-3</v>
      </c>
      <c r="AA44" s="400" t="s">
        <v>64</v>
      </c>
      <c r="AB44" s="401">
        <v>742978</v>
      </c>
      <c r="AC44" s="401">
        <v>772368</v>
      </c>
      <c r="AD44" t="str">
        <f t="shared" si="23"/>
        <v>Y</v>
      </c>
      <c r="AE44" s="124" t="s">
        <v>178</v>
      </c>
      <c r="AF44" s="391">
        <v>910656</v>
      </c>
      <c r="AG44" s="391">
        <v>1080229</v>
      </c>
      <c r="AH44" s="391">
        <v>1118225</v>
      </c>
      <c r="AI44" s="391">
        <v>1182682</v>
      </c>
      <c r="AJ44" s="391">
        <v>1304999</v>
      </c>
      <c r="AK44" s="391">
        <v>1234987</v>
      </c>
      <c r="AL44" s="391">
        <v>1501466</v>
      </c>
      <c r="AM44" s="391">
        <v>1529871</v>
      </c>
    </row>
    <row r="45" spans="1:39" ht="13.5" thickBot="1">
      <c r="A45" s="39" t="s">
        <v>66</v>
      </c>
      <c r="B45" s="435" t="s">
        <v>66</v>
      </c>
      <c r="C45" s="35" t="s">
        <v>65</v>
      </c>
      <c r="D45" s="39" t="s">
        <v>79</v>
      </c>
      <c r="E45" s="41">
        <v>172836</v>
      </c>
      <c r="F45" s="43">
        <v>230463</v>
      </c>
      <c r="G45" s="43">
        <v>285121</v>
      </c>
      <c r="H45" s="44">
        <v>450621</v>
      </c>
      <c r="I45" s="44">
        <v>427151</v>
      </c>
      <c r="J45" s="44">
        <v>552220</v>
      </c>
      <c r="K45" s="44">
        <v>516286</v>
      </c>
      <c r="L45" s="46">
        <v>576000</v>
      </c>
      <c r="M45" s="46">
        <v>497692</v>
      </c>
      <c r="N45" s="46">
        <v>580671</v>
      </c>
      <c r="O45" s="46">
        <v>672930</v>
      </c>
      <c r="P45" s="46">
        <f t="shared" si="18"/>
        <v>94.791631992295081</v>
      </c>
      <c r="Q45" s="46">
        <f t="shared" si="24"/>
        <v>122.54644146633203</v>
      </c>
      <c r="R45" s="46">
        <f t="shared" si="25"/>
        <v>114.57211270668699</v>
      </c>
      <c r="S45" s="46">
        <f t="shared" si="26"/>
        <v>127.82360342727037</v>
      </c>
      <c r="T45" s="46">
        <f t="shared" si="27"/>
        <v>110.44580700855042</v>
      </c>
      <c r="U45" s="158">
        <f t="shared" si="28"/>
        <v>1.0481480418668132E-3</v>
      </c>
      <c r="V45" s="158">
        <f t="shared" si="29"/>
        <v>9.3112774700325853E-4</v>
      </c>
      <c r="W45" s="158">
        <f t="shared" si="30"/>
        <v>1.312861552976851E-3</v>
      </c>
      <c r="X45" s="159">
        <f t="shared" si="31"/>
        <v>1.053971988486476E-3</v>
      </c>
      <c r="Y45" s="159">
        <f t="shared" si="32"/>
        <v>1.2563793150494808E-3</v>
      </c>
      <c r="Z45" s="251">
        <f t="shared" si="33"/>
        <v>1.0670291082136979E-3</v>
      </c>
      <c r="AA45" s="400" t="s">
        <v>66</v>
      </c>
      <c r="AB45" s="401">
        <v>580671</v>
      </c>
      <c r="AC45" s="401">
        <v>672930</v>
      </c>
      <c r="AD45" t="str">
        <f t="shared" ref="AD45:AD76" si="34">IF(AA45=A45,"Y","NO")</f>
        <v>Y</v>
      </c>
      <c r="AE45" s="124" t="s">
        <v>183</v>
      </c>
      <c r="AF45" s="391">
        <v>4954661</v>
      </c>
      <c r="AG45" s="391">
        <v>5841898</v>
      </c>
      <c r="AH45" s="391">
        <v>6290582</v>
      </c>
      <c r="AI45" s="391">
        <v>8018971</v>
      </c>
      <c r="AJ45" s="391">
        <v>7411190</v>
      </c>
      <c r="AK45" s="391">
        <v>7083809</v>
      </c>
      <c r="AL45" s="391">
        <v>7993217</v>
      </c>
      <c r="AM45" s="391">
        <v>8926720</v>
      </c>
    </row>
    <row r="46" spans="1:39" ht="13.5" thickBot="1">
      <c r="A46" s="39" t="s">
        <v>58</v>
      </c>
      <c r="B46" s="435" t="s">
        <v>58</v>
      </c>
      <c r="C46" s="35" t="s">
        <v>67</v>
      </c>
      <c r="D46" s="39" t="s">
        <v>58</v>
      </c>
      <c r="E46" s="41">
        <v>16132256</v>
      </c>
      <c r="F46" s="43">
        <v>21763023</v>
      </c>
      <c r="G46" s="43">
        <v>22559301</v>
      </c>
      <c r="H46" s="44">
        <v>23200154</v>
      </c>
      <c r="I46" s="44">
        <v>24855261</v>
      </c>
      <c r="J46" s="44">
        <v>23301921</v>
      </c>
      <c r="K46" s="44">
        <v>25975977</v>
      </c>
      <c r="L46" s="46">
        <v>25508116</v>
      </c>
      <c r="M46" s="46">
        <v>27253001</v>
      </c>
      <c r="N46" s="46">
        <v>29912866</v>
      </c>
      <c r="O46" s="46">
        <v>29869389</v>
      </c>
      <c r="P46" s="46">
        <f t="shared" si="18"/>
        <v>107.13403454132245</v>
      </c>
      <c r="Q46" s="46">
        <f t="shared" si="24"/>
        <v>100.43864795035414</v>
      </c>
      <c r="R46" s="46">
        <f t="shared" si="25"/>
        <v>111.96467488965807</v>
      </c>
      <c r="S46" s="46">
        <f t="shared" si="26"/>
        <v>109.94804603452202</v>
      </c>
      <c r="T46" s="46">
        <f t="shared" si="27"/>
        <v>117.4690521450849</v>
      </c>
      <c r="U46" s="158">
        <f t="shared" si="28"/>
        <v>5.3963743336658772E-2</v>
      </c>
      <c r="V46" s="158">
        <f t="shared" si="29"/>
        <v>5.4180894288221162E-2</v>
      </c>
      <c r="W46" s="158">
        <f t="shared" si="30"/>
        <v>5.539856613560519E-2</v>
      </c>
      <c r="X46" s="159">
        <f t="shared" si="31"/>
        <v>5.3028654915238768E-2</v>
      </c>
      <c r="Y46" s="159">
        <f t="shared" si="32"/>
        <v>5.5638661993546355E-2</v>
      </c>
      <c r="Z46" s="251">
        <f t="shared" si="33"/>
        <v>5.8429199893060398E-2</v>
      </c>
      <c r="AA46" s="400" t="s">
        <v>58</v>
      </c>
      <c r="AB46" s="401">
        <v>29912866</v>
      </c>
      <c r="AC46" s="401">
        <v>29869389</v>
      </c>
      <c r="AD46" t="str">
        <f t="shared" si="34"/>
        <v>Y</v>
      </c>
      <c r="AE46" s="124" t="s">
        <v>15</v>
      </c>
      <c r="AF46" s="391">
        <v>1329203</v>
      </c>
      <c r="AG46" s="391">
        <v>1350797</v>
      </c>
      <c r="AH46" s="391">
        <v>1468025</v>
      </c>
      <c r="AI46" s="391">
        <v>1634985</v>
      </c>
      <c r="AJ46" s="391">
        <v>1507026</v>
      </c>
      <c r="AK46" s="391">
        <v>1516790</v>
      </c>
      <c r="AL46" s="391">
        <v>1588750</v>
      </c>
      <c r="AM46" s="391">
        <v>1794527</v>
      </c>
    </row>
    <row r="47" spans="1:39" ht="13.5" thickBot="1">
      <c r="A47" s="39" t="s">
        <v>69</v>
      </c>
      <c r="B47" s="435" t="s">
        <v>69</v>
      </c>
      <c r="C47" s="35" t="s">
        <v>68</v>
      </c>
      <c r="D47" s="39" t="s">
        <v>79</v>
      </c>
      <c r="E47" s="41">
        <v>92316</v>
      </c>
      <c r="F47" s="43">
        <v>144003</v>
      </c>
      <c r="G47" s="43">
        <v>155780</v>
      </c>
      <c r="H47" s="44">
        <v>161308</v>
      </c>
      <c r="I47" s="44">
        <v>156420</v>
      </c>
      <c r="J47" s="44">
        <v>155196</v>
      </c>
      <c r="K47" s="44">
        <v>167783</v>
      </c>
      <c r="L47" s="46">
        <v>173284</v>
      </c>
      <c r="M47" s="46">
        <v>182030</v>
      </c>
      <c r="N47" s="46">
        <v>154865</v>
      </c>
      <c r="O47" s="46">
        <v>293577</v>
      </c>
      <c r="P47" s="46">
        <f t="shared" si="18"/>
        <v>96.969772112976415</v>
      </c>
      <c r="Q47" s="46">
        <f t="shared" si="24"/>
        <v>96.21097527710964</v>
      </c>
      <c r="R47" s="46">
        <f t="shared" si="25"/>
        <v>104.01406005901752</v>
      </c>
      <c r="S47" s="46">
        <f t="shared" si="26"/>
        <v>107.42430629602995</v>
      </c>
      <c r="T47" s="46">
        <f t="shared" si="27"/>
        <v>112.846232052967</v>
      </c>
      <c r="U47" s="158">
        <f t="shared" si="28"/>
        <v>3.7520369520606427E-4</v>
      </c>
      <c r="V47" s="158">
        <f t="shared" si="29"/>
        <v>3.4097310362436164E-4</v>
      </c>
      <c r="W47" s="158">
        <f t="shared" si="30"/>
        <v>3.6896682766976094E-4</v>
      </c>
      <c r="X47" s="159">
        <f t="shared" si="31"/>
        <v>3.4252058383188076E-4</v>
      </c>
      <c r="Y47" s="159">
        <f t="shared" si="32"/>
        <v>3.7796950213373994E-4</v>
      </c>
      <c r="Z47" s="251">
        <f t="shared" si="33"/>
        <v>3.9026407611161005E-4</v>
      </c>
      <c r="AA47" s="400" t="s">
        <v>69</v>
      </c>
      <c r="AB47" s="401">
        <v>154865</v>
      </c>
      <c r="AC47" s="401">
        <v>293577</v>
      </c>
      <c r="AD47" t="str">
        <f t="shared" si="34"/>
        <v>Y</v>
      </c>
      <c r="AE47" s="124" t="s">
        <v>189</v>
      </c>
      <c r="AF47" s="391">
        <v>7266054</v>
      </c>
      <c r="AG47" s="391">
        <v>7870583</v>
      </c>
      <c r="AH47" s="391">
        <v>8779670</v>
      </c>
      <c r="AI47" s="391">
        <v>9476452</v>
      </c>
      <c r="AJ47" s="391">
        <v>8656277</v>
      </c>
      <c r="AK47" s="391">
        <v>6372111</v>
      </c>
      <c r="AL47" s="391">
        <v>5844723</v>
      </c>
      <c r="AM47" s="391">
        <v>5719200</v>
      </c>
    </row>
    <row r="48" spans="1:39" ht="13.5" thickBot="1">
      <c r="A48" s="39" t="s">
        <v>71</v>
      </c>
      <c r="B48" s="435" t="s">
        <v>71</v>
      </c>
      <c r="C48" s="35" t="s">
        <v>70</v>
      </c>
      <c r="D48" s="39" t="s">
        <v>79</v>
      </c>
      <c r="E48" s="41">
        <v>192900</v>
      </c>
      <c r="F48" s="43">
        <v>198647</v>
      </c>
      <c r="G48" s="43">
        <v>371925</v>
      </c>
      <c r="H48" s="44">
        <v>326543</v>
      </c>
      <c r="I48" s="44">
        <v>566498</v>
      </c>
      <c r="J48" s="44">
        <v>338604</v>
      </c>
      <c r="K48" s="44">
        <v>405376</v>
      </c>
      <c r="L48" s="46">
        <v>318262</v>
      </c>
      <c r="M48" s="46">
        <v>360530</v>
      </c>
      <c r="N48" s="46">
        <v>330924</v>
      </c>
      <c r="O48" s="46">
        <v>422369</v>
      </c>
      <c r="P48" s="46">
        <f t="shared" si="18"/>
        <v>173.48343097233749</v>
      </c>
      <c r="Q48" s="46">
        <f t="shared" si="24"/>
        <v>103.69354112628353</v>
      </c>
      <c r="R48" s="46">
        <f t="shared" si="25"/>
        <v>124.14169037462142</v>
      </c>
      <c r="S48" s="46">
        <f t="shared" si="26"/>
        <v>97.464039957984099</v>
      </c>
      <c r="T48" s="46">
        <f t="shared" si="27"/>
        <v>110.40812389179986</v>
      </c>
      <c r="U48" s="158">
        <f t="shared" si="28"/>
        <v>7.5954162374881505E-4</v>
      </c>
      <c r="V48" s="158">
        <f t="shared" si="29"/>
        <v>1.2348841660720727E-3</v>
      </c>
      <c r="W48" s="158">
        <f t="shared" si="30"/>
        <v>8.0500556532572831E-4</v>
      </c>
      <c r="X48" s="159">
        <f t="shared" si="31"/>
        <v>8.2755478321064997E-4</v>
      </c>
      <c r="Y48" s="159">
        <f t="shared" si="32"/>
        <v>6.9419755827478797E-4</v>
      </c>
      <c r="Z48" s="251">
        <f t="shared" si="33"/>
        <v>7.7295999209206598E-4</v>
      </c>
      <c r="AA48" s="400" t="s">
        <v>435</v>
      </c>
      <c r="AB48" s="401">
        <v>330924</v>
      </c>
      <c r="AC48" s="401">
        <v>422369</v>
      </c>
      <c r="AD48" t="str">
        <f t="shared" si="34"/>
        <v>NO</v>
      </c>
      <c r="AE48" s="124" t="s">
        <v>200</v>
      </c>
      <c r="AF48" s="391">
        <v>26245554</v>
      </c>
      <c r="AG48" s="391">
        <v>30118818</v>
      </c>
      <c r="AH48" s="391">
        <v>29588941</v>
      </c>
      <c r="AI48" s="391">
        <v>30287069</v>
      </c>
      <c r="AJ48" s="391">
        <v>33358611</v>
      </c>
      <c r="AK48" s="391">
        <v>32880082</v>
      </c>
      <c r="AL48" s="391">
        <v>34103193</v>
      </c>
      <c r="AM48" s="391">
        <v>35268327</v>
      </c>
    </row>
    <row r="49" spans="1:39" ht="13.5" thickBot="1">
      <c r="A49" s="39" t="s">
        <v>73</v>
      </c>
      <c r="B49" s="435" t="s">
        <v>75</v>
      </c>
      <c r="C49" s="433" t="s">
        <v>74</v>
      </c>
      <c r="D49" s="39" t="s">
        <v>79</v>
      </c>
      <c r="E49" s="41">
        <v>544593</v>
      </c>
      <c r="F49" s="43">
        <v>709666</v>
      </c>
      <c r="G49" s="43">
        <v>1014931</v>
      </c>
      <c r="H49" s="44">
        <v>895110</v>
      </c>
      <c r="I49" s="44">
        <v>876970</v>
      </c>
      <c r="J49" s="44">
        <v>1068446</v>
      </c>
      <c r="K49" s="44">
        <v>1088942</v>
      </c>
      <c r="L49" s="46">
        <v>950078</v>
      </c>
      <c r="M49" s="46">
        <v>1026986</v>
      </c>
      <c r="N49" s="46">
        <v>1117570</v>
      </c>
      <c r="O49" s="46">
        <v>1496670</v>
      </c>
      <c r="P49" s="46">
        <f t="shared" si="18"/>
        <v>97.973433432762462</v>
      </c>
      <c r="Q49" s="46">
        <f t="shared" si="24"/>
        <v>119.36477081029146</v>
      </c>
      <c r="R49" s="46">
        <f t="shared" si="25"/>
        <v>121.65454525142161</v>
      </c>
      <c r="S49" s="46">
        <f t="shared" si="26"/>
        <v>106.14092122755862</v>
      </c>
      <c r="T49" s="46">
        <f t="shared" si="27"/>
        <v>114.73293785121382</v>
      </c>
      <c r="U49" s="158">
        <f t="shared" si="28"/>
        <v>2.0820330028014744E-3</v>
      </c>
      <c r="V49" s="158">
        <f t="shared" si="29"/>
        <v>1.9116684738873318E-3</v>
      </c>
      <c r="W49" s="158">
        <f t="shared" si="30"/>
        <v>2.5401500757522449E-3</v>
      </c>
      <c r="X49" s="159">
        <f t="shared" si="31"/>
        <v>2.2230205062435163E-3</v>
      </c>
      <c r="Y49" s="159">
        <f t="shared" si="32"/>
        <v>2.0723235188951053E-3</v>
      </c>
      <c r="Z49" s="251">
        <f t="shared" si="33"/>
        <v>2.2018114732162719E-3</v>
      </c>
      <c r="AA49" s="400" t="s">
        <v>75</v>
      </c>
      <c r="AB49" s="401">
        <v>1117570</v>
      </c>
      <c r="AC49" s="401">
        <v>1496670</v>
      </c>
      <c r="AD49" t="str">
        <f t="shared" si="34"/>
        <v>NO</v>
      </c>
      <c r="AE49" s="124" t="s">
        <v>79</v>
      </c>
      <c r="AF49" s="391">
        <v>2795532</v>
      </c>
      <c r="AG49" s="391">
        <v>3600009</v>
      </c>
      <c r="AH49" s="391">
        <v>3764368</v>
      </c>
      <c r="AI49" s="391">
        <v>4477650</v>
      </c>
      <c r="AJ49" s="391">
        <v>4538783</v>
      </c>
      <c r="AK49" s="391">
        <v>4986633</v>
      </c>
      <c r="AL49" s="391">
        <v>4594777</v>
      </c>
      <c r="AM49" s="391">
        <v>4678036</v>
      </c>
    </row>
    <row r="50" spans="1:39" ht="13.5" thickBot="1">
      <c r="A50" s="39" t="s">
        <v>75</v>
      </c>
      <c r="B50" s="435" t="s">
        <v>73</v>
      </c>
      <c r="C50" s="433" t="s">
        <v>72</v>
      </c>
      <c r="D50" s="39" t="s">
        <v>79</v>
      </c>
      <c r="E50" s="41">
        <v>323811</v>
      </c>
      <c r="F50" s="43">
        <v>305743</v>
      </c>
      <c r="G50" s="43">
        <v>362551</v>
      </c>
      <c r="H50" s="44">
        <v>330389</v>
      </c>
      <c r="I50" s="44">
        <v>393388</v>
      </c>
      <c r="J50" s="44">
        <v>375558</v>
      </c>
      <c r="K50" s="44">
        <v>362699</v>
      </c>
      <c r="L50" s="46">
        <v>372541</v>
      </c>
      <c r="M50" s="46">
        <v>377558</v>
      </c>
      <c r="N50" s="46">
        <v>414253</v>
      </c>
      <c r="O50" s="46">
        <v>488139</v>
      </c>
      <c r="P50" s="46">
        <f t="shared" si="18"/>
        <v>119.06812878152724</v>
      </c>
      <c r="Q50" s="46">
        <f t="shared" si="24"/>
        <v>113.67146000623507</v>
      </c>
      <c r="R50" s="46">
        <f t="shared" si="25"/>
        <v>109.77938127480031</v>
      </c>
      <c r="S50" s="46">
        <f t="shared" si="26"/>
        <v>112.75829401099915</v>
      </c>
      <c r="T50" s="46">
        <f t="shared" si="27"/>
        <v>114.27680703655388</v>
      </c>
      <c r="U50" s="158">
        <f t="shared" si="28"/>
        <v>7.6848745043913737E-4</v>
      </c>
      <c r="V50" s="158">
        <f t="shared" si="29"/>
        <v>8.5752926280897824E-4</v>
      </c>
      <c r="W50" s="158">
        <f t="shared" si="30"/>
        <v>8.9286092338720121E-4</v>
      </c>
      <c r="X50" s="159">
        <f t="shared" si="31"/>
        <v>7.4043182703396242E-4</v>
      </c>
      <c r="Y50" s="159">
        <f t="shared" si="32"/>
        <v>8.1259167779140383E-4</v>
      </c>
      <c r="Z50" s="251">
        <f t="shared" si="33"/>
        <v>8.0946725291736123E-4</v>
      </c>
      <c r="AA50" s="400" t="s">
        <v>436</v>
      </c>
      <c r="AB50" s="401">
        <v>414253</v>
      </c>
      <c r="AC50" s="401">
        <v>488139</v>
      </c>
      <c r="AD50" t="str">
        <f t="shared" si="34"/>
        <v>NO</v>
      </c>
      <c r="AE50" s="124" t="s">
        <v>218</v>
      </c>
      <c r="AF50" s="391">
        <v>4105482</v>
      </c>
      <c r="AG50" s="391">
        <v>3863740</v>
      </c>
      <c r="AH50" s="391">
        <v>3805310</v>
      </c>
      <c r="AI50" s="391">
        <v>4483064</v>
      </c>
      <c r="AJ50" s="391">
        <v>4601231</v>
      </c>
      <c r="AK50" s="391">
        <v>4784463</v>
      </c>
      <c r="AL50" s="391">
        <v>5352008</v>
      </c>
      <c r="AM50" s="391">
        <v>5976832</v>
      </c>
    </row>
    <row r="51" spans="1:39" ht="13.5" thickBot="1">
      <c r="A51" s="39" t="s">
        <v>77</v>
      </c>
      <c r="B51" s="435" t="s">
        <v>77</v>
      </c>
      <c r="C51" s="35" t="s">
        <v>76</v>
      </c>
      <c r="D51" s="39" t="s">
        <v>79</v>
      </c>
      <c r="E51" s="41">
        <v>248733</v>
      </c>
      <c r="F51" s="43">
        <v>300900</v>
      </c>
      <c r="G51" s="43">
        <v>308531</v>
      </c>
      <c r="H51" s="44">
        <v>302981</v>
      </c>
      <c r="I51" s="44">
        <v>416667</v>
      </c>
      <c r="J51" s="44">
        <v>325317</v>
      </c>
      <c r="K51" s="44">
        <v>323437</v>
      </c>
      <c r="L51" s="46">
        <v>319500</v>
      </c>
      <c r="M51" s="46">
        <v>356449</v>
      </c>
      <c r="N51" s="46">
        <v>494307</v>
      </c>
      <c r="O51" s="46">
        <v>460356</v>
      </c>
      <c r="P51" s="46">
        <f t="shared" si="18"/>
        <v>137.52248490829459</v>
      </c>
      <c r="Q51" s="46">
        <f t="shared" si="24"/>
        <v>107.37207943732446</v>
      </c>
      <c r="R51" s="46">
        <f t="shared" si="25"/>
        <v>106.751578481819</v>
      </c>
      <c r="S51" s="46">
        <f t="shared" si="26"/>
        <v>105.45215706595464</v>
      </c>
      <c r="T51" s="46">
        <f t="shared" si="27"/>
        <v>117.64731121753509</v>
      </c>
      <c r="U51" s="158">
        <f t="shared" si="28"/>
        <v>7.0473622372869645E-4</v>
      </c>
      <c r="V51" s="158">
        <f t="shared" si="29"/>
        <v>9.0827413481557281E-4</v>
      </c>
      <c r="W51" s="158">
        <f t="shared" si="30"/>
        <v>7.7341672128820079E-4</v>
      </c>
      <c r="X51" s="159">
        <f t="shared" si="31"/>
        <v>6.6028042216930208E-4</v>
      </c>
      <c r="Y51" s="159">
        <f t="shared" si="32"/>
        <v>6.9689790131650887E-4</v>
      </c>
      <c r="Z51" s="251">
        <f t="shared" si="33"/>
        <v>7.6421051291494411E-4</v>
      </c>
      <c r="AA51" s="400" t="s">
        <v>77</v>
      </c>
      <c r="AB51" s="401">
        <v>494307</v>
      </c>
      <c r="AC51" s="401">
        <v>460356</v>
      </c>
      <c r="AD51" t="str">
        <f t="shared" si="34"/>
        <v>Y</v>
      </c>
      <c r="AE51" s="124" t="s">
        <v>17</v>
      </c>
      <c r="AF51" s="391">
        <v>4520796</v>
      </c>
      <c r="AG51" s="391">
        <v>5445629</v>
      </c>
      <c r="AH51" s="391">
        <v>5100016</v>
      </c>
      <c r="AI51" s="391">
        <v>4287972</v>
      </c>
      <c r="AJ51" s="391">
        <v>4612232</v>
      </c>
      <c r="AK51" s="391">
        <v>4727208</v>
      </c>
      <c r="AL51" s="391">
        <v>4715536</v>
      </c>
      <c r="AM51" s="391">
        <v>5039927</v>
      </c>
    </row>
    <row r="52" spans="1:39" ht="13.5" thickBot="1">
      <c r="A52" s="39" t="s">
        <v>79</v>
      </c>
      <c r="B52" s="435" t="s">
        <v>79</v>
      </c>
      <c r="C52" s="35" t="s">
        <v>78</v>
      </c>
      <c r="D52" s="39" t="s">
        <v>79</v>
      </c>
      <c r="E52" s="41">
        <v>526543</v>
      </c>
      <c r="F52" s="43">
        <v>469346</v>
      </c>
      <c r="G52" s="43">
        <v>549504</v>
      </c>
      <c r="H52" s="44">
        <v>520739</v>
      </c>
      <c r="I52" s="44">
        <v>544349</v>
      </c>
      <c r="J52" s="44">
        <v>678981</v>
      </c>
      <c r="K52" s="44">
        <v>879598</v>
      </c>
      <c r="L52" s="46">
        <v>757589</v>
      </c>
      <c r="M52" s="46">
        <v>678212</v>
      </c>
      <c r="N52" s="46">
        <v>657470</v>
      </c>
      <c r="O52" s="46">
        <v>742999</v>
      </c>
      <c r="P52" s="46">
        <f t="shared" si="18"/>
        <v>104.53394118742787</v>
      </c>
      <c r="Q52" s="46">
        <f t="shared" si="24"/>
        <v>130.38796786874039</v>
      </c>
      <c r="R52" s="46">
        <f t="shared" si="25"/>
        <v>168.91340959674616</v>
      </c>
      <c r="S52" s="46">
        <f t="shared" si="26"/>
        <v>145.48343796028337</v>
      </c>
      <c r="T52" s="46">
        <f t="shared" si="27"/>
        <v>130.24029312189023</v>
      </c>
      <c r="U52" s="158">
        <f t="shared" si="28"/>
        <v>1.2112430693946407E-3</v>
      </c>
      <c r="V52" s="158">
        <f t="shared" si="29"/>
        <v>1.186602531548508E-3</v>
      </c>
      <c r="W52" s="158">
        <f t="shared" si="30"/>
        <v>1.6142263049179228E-3</v>
      </c>
      <c r="X52" s="159">
        <f t="shared" si="31"/>
        <v>1.7956552242918212E-3</v>
      </c>
      <c r="Y52" s="159">
        <f t="shared" si="32"/>
        <v>1.6524638001892728E-3</v>
      </c>
      <c r="Z52" s="251">
        <f t="shared" si="33"/>
        <v>1.4540558127111314E-3</v>
      </c>
      <c r="AA52" s="400" t="s">
        <v>79</v>
      </c>
      <c r="AB52" s="401">
        <v>657470</v>
      </c>
      <c r="AC52" s="401">
        <v>742999</v>
      </c>
      <c r="AD52" t="str">
        <f t="shared" si="34"/>
        <v>Y</v>
      </c>
      <c r="AE52" s="124" t="s">
        <v>251</v>
      </c>
      <c r="AF52" s="391">
        <v>210369</v>
      </c>
      <c r="AG52" s="391">
        <v>187080</v>
      </c>
      <c r="AH52" s="391">
        <v>190327</v>
      </c>
      <c r="AI52" s="391">
        <v>267614</v>
      </c>
      <c r="AJ52" s="391">
        <v>198744</v>
      </c>
      <c r="AK52" s="391">
        <v>179846</v>
      </c>
      <c r="AL52" s="391">
        <v>280040</v>
      </c>
      <c r="AM52" s="391">
        <v>176229</v>
      </c>
    </row>
    <row r="53" spans="1:39" ht="13.5" thickBot="1">
      <c r="A53" s="49" t="s">
        <v>81</v>
      </c>
      <c r="B53" s="435" t="s">
        <v>81</v>
      </c>
      <c r="C53" s="35" t="s">
        <v>80</v>
      </c>
      <c r="D53" s="39" t="s">
        <v>79</v>
      </c>
      <c r="E53" s="51">
        <v>215900</v>
      </c>
      <c r="F53" s="52">
        <v>246778</v>
      </c>
      <c r="G53" s="52">
        <v>279677</v>
      </c>
      <c r="H53" s="53">
        <v>322082</v>
      </c>
      <c r="I53" s="53">
        <v>342505</v>
      </c>
      <c r="J53" s="53">
        <v>364341</v>
      </c>
      <c r="K53" s="53">
        <v>408374</v>
      </c>
      <c r="L53" s="55">
        <v>367136</v>
      </c>
      <c r="M53" s="55">
        <v>432055</v>
      </c>
      <c r="N53" s="55">
        <v>434365</v>
      </c>
      <c r="O53" s="55">
        <v>445807</v>
      </c>
      <c r="P53" s="55">
        <f t="shared" si="18"/>
        <v>106.34093181239561</v>
      </c>
      <c r="Q53" s="55">
        <f t="shared" si="24"/>
        <v>113.1205717798573</v>
      </c>
      <c r="R53" s="55">
        <f t="shared" si="25"/>
        <v>126.79193497308138</v>
      </c>
      <c r="S53" s="55">
        <f t="shared" si="26"/>
        <v>113.98836321185289</v>
      </c>
      <c r="T53" s="55">
        <f t="shared" si="27"/>
        <v>134.14441042964214</v>
      </c>
      <c r="U53" s="160">
        <f t="shared" si="28"/>
        <v>7.4916530215091376E-4</v>
      </c>
      <c r="V53" s="160">
        <f t="shared" si="29"/>
        <v>7.4661164081870593E-4</v>
      </c>
      <c r="W53" s="160">
        <f t="shared" si="30"/>
        <v>8.6619334879783222E-4</v>
      </c>
      <c r="X53" s="161">
        <f t="shared" si="31"/>
        <v>8.3367504992615737E-4</v>
      </c>
      <c r="Y53" s="161">
        <f t="shared" si="32"/>
        <v>8.0080221564237178E-4</v>
      </c>
      <c r="Z53" s="252">
        <f t="shared" si="33"/>
        <v>9.2630635282317021E-4</v>
      </c>
      <c r="AA53" s="400" t="s">
        <v>81</v>
      </c>
      <c r="AB53" s="401">
        <v>434365</v>
      </c>
      <c r="AC53" s="401">
        <v>445807</v>
      </c>
      <c r="AD53" t="str">
        <f t="shared" si="34"/>
        <v>Y</v>
      </c>
      <c r="AE53" s="124" t="s">
        <v>225</v>
      </c>
      <c r="AF53" s="391">
        <v>9462271</v>
      </c>
      <c r="AG53" s="391">
        <v>9509610</v>
      </c>
      <c r="AH53" s="391">
        <v>10619713</v>
      </c>
      <c r="AI53" s="391">
        <v>10572196</v>
      </c>
      <c r="AJ53" s="391">
        <v>11776192</v>
      </c>
      <c r="AK53" s="391">
        <v>11885220</v>
      </c>
      <c r="AL53" s="391">
        <v>12188143</v>
      </c>
      <c r="AM53" s="391">
        <v>12448035</v>
      </c>
    </row>
    <row r="54" spans="1:39" ht="21.75" thickBot="1">
      <c r="A54" s="27" t="s">
        <v>83</v>
      </c>
      <c r="B54" s="434" t="s">
        <v>83</v>
      </c>
      <c r="C54" s="56" t="s">
        <v>82</v>
      </c>
      <c r="D54" s="382"/>
      <c r="E54" s="29">
        <v>9733369</v>
      </c>
      <c r="F54" s="31">
        <v>11105684</v>
      </c>
      <c r="G54" s="31">
        <v>11437248</v>
      </c>
      <c r="H54" s="32">
        <v>12424553</v>
      </c>
      <c r="I54" s="32">
        <v>13600872</v>
      </c>
      <c r="J54" s="32">
        <v>11990889</v>
      </c>
      <c r="K54" s="32">
        <v>12659552</v>
      </c>
      <c r="L54" s="34">
        <v>13255761</v>
      </c>
      <c r="M54" s="34">
        <v>13599193</v>
      </c>
      <c r="N54" s="34">
        <f>SUM(N55:N64)</f>
        <v>13843227</v>
      </c>
      <c r="O54" s="34">
        <f>SUM(O55:O64)</f>
        <v>15486221</v>
      </c>
      <c r="P54" s="34">
        <f t="shared" si="18"/>
        <v>109.46769674530745</v>
      </c>
      <c r="Q54" s="34">
        <f t="shared" si="24"/>
        <v>96.509620909500725</v>
      </c>
      <c r="R54" s="34">
        <f t="shared" si="25"/>
        <v>101.89140808526471</v>
      </c>
      <c r="S54" s="34">
        <f t="shared" si="26"/>
        <v>106.69004349693707</v>
      </c>
      <c r="T54" s="34">
        <f t="shared" si="27"/>
        <v>109.45418318067459</v>
      </c>
      <c r="U54" s="152">
        <f t="shared" si="28"/>
        <v>2.8899609423485455E-2</v>
      </c>
      <c r="V54" s="153">
        <f t="shared" si="29"/>
        <v>2.9647944878133735E-2</v>
      </c>
      <c r="W54" s="153">
        <f t="shared" si="30"/>
        <v>2.8507437532347687E-2</v>
      </c>
      <c r="X54" s="154">
        <f t="shared" si="31"/>
        <v>2.5843840806816266E-2</v>
      </c>
      <c r="Y54" s="154">
        <f t="shared" si="32"/>
        <v>2.8913652648679896E-2</v>
      </c>
      <c r="Z54" s="249">
        <f t="shared" si="33"/>
        <v>2.9156053903249324E-2</v>
      </c>
      <c r="AA54" s="400"/>
      <c r="AB54" s="401"/>
      <c r="AC54" s="401"/>
      <c r="AD54" t="str">
        <f t="shared" si="34"/>
        <v>NO</v>
      </c>
      <c r="AE54" s="124" t="s">
        <v>19</v>
      </c>
      <c r="AF54" s="391">
        <v>1660691</v>
      </c>
      <c r="AG54" s="391">
        <v>1555719</v>
      </c>
      <c r="AH54" s="391">
        <v>1630772</v>
      </c>
      <c r="AI54" s="391">
        <v>1794799</v>
      </c>
      <c r="AJ54" s="391">
        <v>1806964</v>
      </c>
      <c r="AK54" s="391">
        <v>1573659</v>
      </c>
      <c r="AL54" s="391">
        <v>1753486</v>
      </c>
      <c r="AM54" s="391">
        <v>1711540</v>
      </c>
    </row>
    <row r="55" spans="1:39" ht="21.75" thickBot="1">
      <c r="A55" s="39" t="s">
        <v>83</v>
      </c>
      <c r="B55" s="435" t="s">
        <v>83</v>
      </c>
      <c r="C55" s="35" t="s">
        <v>84</v>
      </c>
      <c r="D55" s="39" t="s">
        <v>83</v>
      </c>
      <c r="E55" s="41">
        <v>5103145</v>
      </c>
      <c r="F55" s="43">
        <v>5921631</v>
      </c>
      <c r="G55" s="43">
        <v>6157330</v>
      </c>
      <c r="H55" s="44">
        <v>6310283</v>
      </c>
      <c r="I55" s="44">
        <v>7026951</v>
      </c>
      <c r="J55" s="44">
        <v>5744538</v>
      </c>
      <c r="K55" s="44">
        <v>5628310</v>
      </c>
      <c r="L55" s="46">
        <v>6146565</v>
      </c>
      <c r="M55" s="46">
        <v>6109208</v>
      </c>
      <c r="N55" s="46">
        <v>6268780</v>
      </c>
      <c r="O55" s="46">
        <v>6545683</v>
      </c>
      <c r="P55" s="46">
        <f t="shared" si="18"/>
        <v>111.35714515497959</v>
      </c>
      <c r="Q55" s="46">
        <f t="shared" si="24"/>
        <v>91.034554234730834</v>
      </c>
      <c r="R55" s="46">
        <f t="shared" si="25"/>
        <v>89.192671707433718</v>
      </c>
      <c r="S55" s="46">
        <f t="shared" si="26"/>
        <v>97.405536328560856</v>
      </c>
      <c r="T55" s="46">
        <f t="shared" si="27"/>
        <v>96.813534353372106</v>
      </c>
      <c r="U55" s="158">
        <f t="shared" si="28"/>
        <v>1.4677768612815291E-2</v>
      </c>
      <c r="V55" s="158">
        <f t="shared" si="29"/>
        <v>1.5317742561605369E-2</v>
      </c>
      <c r="W55" s="158">
        <f t="shared" si="30"/>
        <v>1.3657207416997816E-2</v>
      </c>
      <c r="X55" s="159">
        <f t="shared" si="31"/>
        <v>1.1489912727670935E-2</v>
      </c>
      <c r="Y55" s="159">
        <f t="shared" si="32"/>
        <v>1.3406974174665125E-2</v>
      </c>
      <c r="Z55" s="251">
        <f t="shared" si="33"/>
        <v>1.3097865274370471E-2</v>
      </c>
      <c r="AA55" s="400" t="s">
        <v>83</v>
      </c>
      <c r="AB55" s="401">
        <v>6268780</v>
      </c>
      <c r="AC55" s="401">
        <v>6545683</v>
      </c>
      <c r="AD55" t="str">
        <f t="shared" si="34"/>
        <v>Y</v>
      </c>
      <c r="AE55" s="124" t="s">
        <v>127</v>
      </c>
      <c r="AF55" s="391">
        <v>1878753</v>
      </c>
      <c r="AG55" s="391">
        <v>1855640</v>
      </c>
      <c r="AH55" s="391">
        <v>1726768</v>
      </c>
      <c r="AI55" s="391">
        <v>1797499</v>
      </c>
      <c r="AJ55" s="391">
        <v>1964778</v>
      </c>
      <c r="AK55" s="391">
        <v>2145069</v>
      </c>
      <c r="AL55" s="391">
        <v>2174129</v>
      </c>
      <c r="AM55" s="391">
        <v>2315157</v>
      </c>
    </row>
    <row r="56" spans="1:39" ht="21.75" thickBot="1">
      <c r="A56" s="39" t="s">
        <v>86</v>
      </c>
      <c r="B56" s="435" t="s">
        <v>86</v>
      </c>
      <c r="C56" s="35" t="s">
        <v>85</v>
      </c>
      <c r="D56" s="39" t="s">
        <v>83</v>
      </c>
      <c r="E56" s="41">
        <v>1812312</v>
      </c>
      <c r="F56" s="43">
        <v>2216775</v>
      </c>
      <c r="G56" s="43">
        <v>1792720</v>
      </c>
      <c r="H56" s="44">
        <v>2050971</v>
      </c>
      <c r="I56" s="44">
        <v>2479965</v>
      </c>
      <c r="J56" s="44">
        <v>2181270</v>
      </c>
      <c r="K56" s="44">
        <v>2305072</v>
      </c>
      <c r="L56" s="46">
        <v>2267719</v>
      </c>
      <c r="M56" s="46">
        <v>2469529</v>
      </c>
      <c r="N56" s="46">
        <v>2269863</v>
      </c>
      <c r="O56" s="46">
        <v>2740435</v>
      </c>
      <c r="P56" s="46">
        <f t="shared" si="18"/>
        <v>120.91662924536719</v>
      </c>
      <c r="Q56" s="46">
        <f t="shared" si="24"/>
        <v>106.35303960904372</v>
      </c>
      <c r="R56" s="46">
        <f t="shared" si="25"/>
        <v>112.38930243284766</v>
      </c>
      <c r="S56" s="46">
        <f t="shared" si="26"/>
        <v>110.56806751533786</v>
      </c>
      <c r="T56" s="46">
        <f t="shared" si="27"/>
        <v>120.40779708733082</v>
      </c>
      <c r="U56" s="158">
        <f t="shared" si="28"/>
        <v>4.7705749123445641E-3</v>
      </c>
      <c r="V56" s="158">
        <f t="shared" si="29"/>
        <v>5.4059670306213399E-3</v>
      </c>
      <c r="W56" s="158">
        <f t="shared" si="30"/>
        <v>5.1858055116834161E-3</v>
      </c>
      <c r="X56" s="159">
        <f t="shared" si="31"/>
        <v>4.7056889387752099E-3</v>
      </c>
      <c r="Y56" s="159">
        <f t="shared" si="32"/>
        <v>4.9463806318484262E-3</v>
      </c>
      <c r="Z56" s="251">
        <f t="shared" si="33"/>
        <v>5.2945583344274471E-3</v>
      </c>
      <c r="AA56" s="400" t="s">
        <v>86</v>
      </c>
      <c r="AB56" s="401">
        <v>2269863</v>
      </c>
      <c r="AC56" s="401">
        <v>2740435</v>
      </c>
      <c r="AD56" t="str">
        <f t="shared" si="34"/>
        <v>Y</v>
      </c>
      <c r="AE56" s="124" t="s">
        <v>232</v>
      </c>
      <c r="AF56" s="391">
        <v>2464718</v>
      </c>
      <c r="AG56" s="391">
        <v>3008588</v>
      </c>
      <c r="AH56" s="391">
        <v>3392120</v>
      </c>
      <c r="AI56" s="391">
        <v>4131778</v>
      </c>
      <c r="AJ56" s="391">
        <v>4077676</v>
      </c>
      <c r="AK56" s="391">
        <v>4025597</v>
      </c>
      <c r="AL56" s="391">
        <v>3812766</v>
      </c>
      <c r="AM56" s="391">
        <v>3778279</v>
      </c>
    </row>
    <row r="57" spans="1:39" ht="21.75" thickBot="1">
      <c r="A57" s="39" t="s">
        <v>88</v>
      </c>
      <c r="B57" s="435" t="s">
        <v>88</v>
      </c>
      <c r="C57" s="35" t="s">
        <v>87</v>
      </c>
      <c r="D57" s="39" t="s">
        <v>83</v>
      </c>
      <c r="E57" s="41">
        <v>268928</v>
      </c>
      <c r="F57" s="43">
        <v>296287</v>
      </c>
      <c r="G57" s="43">
        <v>270919</v>
      </c>
      <c r="H57" s="44">
        <v>304306</v>
      </c>
      <c r="I57" s="44">
        <v>310472</v>
      </c>
      <c r="J57" s="44">
        <v>292121</v>
      </c>
      <c r="K57" s="44">
        <v>374634</v>
      </c>
      <c r="L57" s="46">
        <v>366336</v>
      </c>
      <c r="M57" s="46">
        <v>325819</v>
      </c>
      <c r="N57" s="46">
        <v>353778</v>
      </c>
      <c r="O57" s="46">
        <v>367512</v>
      </c>
      <c r="P57" s="46">
        <f t="shared" si="18"/>
        <v>102.02624989319962</v>
      </c>
      <c r="Q57" s="46">
        <f t="shared" si="24"/>
        <v>95.995806852313137</v>
      </c>
      <c r="R57" s="46">
        <f t="shared" si="25"/>
        <v>123.11094753307526</v>
      </c>
      <c r="S57" s="46">
        <f t="shared" si="26"/>
        <v>120.38408707025165</v>
      </c>
      <c r="T57" s="46">
        <f t="shared" si="27"/>
        <v>107.06952869808678</v>
      </c>
      <c r="U57" s="158">
        <f t="shared" si="28"/>
        <v>7.078181843019354E-4</v>
      </c>
      <c r="V57" s="158">
        <f t="shared" si="29"/>
        <v>6.76784307815259E-4</v>
      </c>
      <c r="W57" s="158">
        <f t="shared" si="30"/>
        <v>6.9449572582874709E-4</v>
      </c>
      <c r="X57" s="159">
        <f t="shared" si="31"/>
        <v>7.6479653125330219E-4</v>
      </c>
      <c r="Y57" s="159">
        <f t="shared" si="32"/>
        <v>7.9905724437146972E-4</v>
      </c>
      <c r="Z57" s="251">
        <f t="shared" si="33"/>
        <v>6.9854118010552468E-4</v>
      </c>
      <c r="AA57" s="400" t="s">
        <v>88</v>
      </c>
      <c r="AB57" s="401">
        <v>353778</v>
      </c>
      <c r="AC57" s="401">
        <v>367512</v>
      </c>
      <c r="AD57" t="str">
        <f t="shared" si="34"/>
        <v>Y</v>
      </c>
      <c r="AE57" s="124" t="s">
        <v>243</v>
      </c>
      <c r="AF57" s="391">
        <v>2532605</v>
      </c>
      <c r="AG57" s="391">
        <v>3055190</v>
      </c>
      <c r="AH57" s="391">
        <v>3209798</v>
      </c>
      <c r="AI57" s="391">
        <v>3793618</v>
      </c>
      <c r="AJ57" s="391">
        <v>2707075</v>
      </c>
      <c r="AK57" s="391">
        <v>2600287</v>
      </c>
      <c r="AL57" s="391">
        <v>2793676</v>
      </c>
      <c r="AM57" s="391">
        <v>2832638</v>
      </c>
    </row>
    <row r="58" spans="1:39" ht="21.75" thickBot="1">
      <c r="A58" s="39" t="s">
        <v>90</v>
      </c>
      <c r="B58" s="435" t="s">
        <v>90</v>
      </c>
      <c r="C58" s="35" t="s">
        <v>89</v>
      </c>
      <c r="D58" s="39" t="s">
        <v>83</v>
      </c>
      <c r="E58" s="41">
        <v>67277</v>
      </c>
      <c r="F58" s="43">
        <v>80367</v>
      </c>
      <c r="G58" s="43">
        <v>87119</v>
      </c>
      <c r="H58" s="44">
        <v>82409</v>
      </c>
      <c r="I58" s="44">
        <v>128452</v>
      </c>
      <c r="J58" s="44">
        <v>125921</v>
      </c>
      <c r="K58" s="44">
        <v>149971</v>
      </c>
      <c r="L58" s="46">
        <v>163978</v>
      </c>
      <c r="M58" s="46">
        <v>156464</v>
      </c>
      <c r="N58" s="46">
        <v>177115</v>
      </c>
      <c r="O58" s="46">
        <v>169859</v>
      </c>
      <c r="P58" s="46">
        <f t="shared" si="18"/>
        <v>155.87132473394897</v>
      </c>
      <c r="Q58" s="46">
        <f t="shared" si="24"/>
        <v>152.80005824606536</v>
      </c>
      <c r="R58" s="46">
        <f t="shared" si="25"/>
        <v>181.98376390928175</v>
      </c>
      <c r="S58" s="46">
        <f t="shared" si="26"/>
        <v>198.98069385625357</v>
      </c>
      <c r="T58" s="46">
        <f t="shared" si="27"/>
        <v>189.86275770850273</v>
      </c>
      <c r="U58" s="158">
        <f t="shared" si="28"/>
        <v>1.9168399160758644E-4</v>
      </c>
      <c r="V58" s="158">
        <f t="shared" si="29"/>
        <v>2.8000688599128307E-4</v>
      </c>
      <c r="W58" s="158">
        <f t="shared" si="30"/>
        <v>2.993677150635581E-4</v>
      </c>
      <c r="X58" s="159">
        <f t="shared" si="31"/>
        <v>3.0615827871626437E-4</v>
      </c>
      <c r="Y58" s="159">
        <f t="shared" si="32"/>
        <v>3.5767112382497181E-4</v>
      </c>
      <c r="Z58" s="251">
        <f t="shared" si="33"/>
        <v>3.3545172996059415E-4</v>
      </c>
      <c r="AA58" s="400" t="s">
        <v>90</v>
      </c>
      <c r="AB58" s="401">
        <v>177115</v>
      </c>
      <c r="AC58" s="401">
        <v>169859</v>
      </c>
      <c r="AD58" t="str">
        <f t="shared" si="34"/>
        <v>Y</v>
      </c>
      <c r="AE58" s="124" t="s">
        <v>50</v>
      </c>
      <c r="AF58" s="391">
        <v>4869935</v>
      </c>
      <c r="AG58" s="391">
        <v>5489609</v>
      </c>
      <c r="AH58" s="391">
        <v>6245210</v>
      </c>
      <c r="AI58" s="391">
        <v>7258732</v>
      </c>
      <c r="AJ58" s="391">
        <v>6569492</v>
      </c>
      <c r="AK58" s="391">
        <v>7652441</v>
      </c>
      <c r="AL58" s="391">
        <v>7286162</v>
      </c>
      <c r="AM58" s="391">
        <v>7464990</v>
      </c>
    </row>
    <row r="59" spans="1:39" ht="21.75" thickBot="1">
      <c r="A59" s="39" t="s">
        <v>92</v>
      </c>
      <c r="B59" s="435" t="s">
        <v>92</v>
      </c>
      <c r="C59" s="35" t="s">
        <v>91</v>
      </c>
      <c r="D59" s="39" t="s">
        <v>83</v>
      </c>
      <c r="E59" s="41">
        <v>389899</v>
      </c>
      <c r="F59" s="43">
        <v>386284</v>
      </c>
      <c r="G59" s="43">
        <v>407717</v>
      </c>
      <c r="H59" s="44">
        <v>473710</v>
      </c>
      <c r="I59" s="44">
        <v>454710</v>
      </c>
      <c r="J59" s="44">
        <v>383227</v>
      </c>
      <c r="K59" s="44">
        <v>457520</v>
      </c>
      <c r="L59" s="46">
        <v>438102</v>
      </c>
      <c r="M59" s="46">
        <v>521736</v>
      </c>
      <c r="N59" s="46">
        <v>603560</v>
      </c>
      <c r="O59" s="46">
        <v>808578</v>
      </c>
      <c r="P59" s="46">
        <f t="shared" si="18"/>
        <v>95.989107259715851</v>
      </c>
      <c r="Q59" s="46">
        <f t="shared" si="24"/>
        <v>80.899073272677384</v>
      </c>
      <c r="R59" s="46">
        <f t="shared" si="25"/>
        <v>96.582297186042098</v>
      </c>
      <c r="S59" s="46">
        <f t="shared" si="26"/>
        <v>92.483164805471702</v>
      </c>
      <c r="T59" s="46">
        <f t="shared" si="27"/>
        <v>110.13827024973084</v>
      </c>
      <c r="U59" s="158">
        <f t="shared" si="28"/>
        <v>1.1018532401124849E-3</v>
      </c>
      <c r="V59" s="158">
        <f t="shared" si="29"/>
        <v>9.9120240345885102E-4</v>
      </c>
      <c r="W59" s="158">
        <f t="shared" si="30"/>
        <v>9.1109339459392944E-4</v>
      </c>
      <c r="X59" s="159">
        <f t="shared" si="31"/>
        <v>9.340041453231977E-4</v>
      </c>
      <c r="Y59" s="159">
        <f t="shared" si="32"/>
        <v>9.5559425465591597E-4</v>
      </c>
      <c r="Z59" s="251">
        <f t="shared" si="33"/>
        <v>1.1185783552940009E-3</v>
      </c>
      <c r="AA59" s="400" t="s">
        <v>92</v>
      </c>
      <c r="AB59" s="401">
        <v>603560</v>
      </c>
      <c r="AC59" s="401">
        <v>808578</v>
      </c>
      <c r="AD59" t="str">
        <f t="shared" si="34"/>
        <v>Y</v>
      </c>
      <c r="AE59" s="124" t="s">
        <v>419</v>
      </c>
      <c r="AF59" s="391">
        <v>146417707</v>
      </c>
      <c r="AG59" s="391">
        <v>163805009</v>
      </c>
      <c r="AH59" s="391">
        <v>180637425</v>
      </c>
      <c r="AI59" s="391">
        <v>185285413</v>
      </c>
      <c r="AJ59" s="391">
        <v>157475449</v>
      </c>
      <c r="AK59" s="391">
        <v>171570859</v>
      </c>
      <c r="AL59" s="391">
        <v>174843047</v>
      </c>
      <c r="AM59" s="391">
        <v>175988625</v>
      </c>
    </row>
    <row r="60" spans="1:39" ht="13.5" thickBot="1">
      <c r="A60" s="39" t="s">
        <v>94</v>
      </c>
      <c r="B60" s="435" t="s">
        <v>94</v>
      </c>
      <c r="C60" s="35" t="s">
        <v>93</v>
      </c>
      <c r="D60" s="39" t="s">
        <v>196</v>
      </c>
      <c r="E60" s="41">
        <v>398332</v>
      </c>
      <c r="F60" s="43">
        <v>412736</v>
      </c>
      <c r="G60" s="43">
        <v>591455</v>
      </c>
      <c r="H60" s="44">
        <v>713494</v>
      </c>
      <c r="I60" s="44">
        <v>804489</v>
      </c>
      <c r="J60" s="44">
        <v>810892</v>
      </c>
      <c r="K60" s="44">
        <v>834635</v>
      </c>
      <c r="L60" s="46">
        <v>870059</v>
      </c>
      <c r="M60" s="46">
        <v>845400</v>
      </c>
      <c r="N60" s="46">
        <v>970298</v>
      </c>
      <c r="O60" s="46">
        <v>1101727</v>
      </c>
      <c r="P60" s="46">
        <f t="shared" si="18"/>
        <v>112.75343590836083</v>
      </c>
      <c r="Q60" s="46">
        <f t="shared" si="24"/>
        <v>113.65085060280815</v>
      </c>
      <c r="R60" s="46">
        <f t="shared" si="25"/>
        <v>116.97855903483421</v>
      </c>
      <c r="S60" s="46">
        <f t="shared" si="26"/>
        <v>121.94342208904349</v>
      </c>
      <c r="T60" s="46">
        <f t="shared" si="27"/>
        <v>118.4873313580773</v>
      </c>
      <c r="U60" s="158">
        <f t="shared" si="28"/>
        <v>1.6595927375415705E-3</v>
      </c>
      <c r="V60" s="158">
        <f t="shared" si="29"/>
        <v>1.7536703181284942E-3</v>
      </c>
      <c r="W60" s="158">
        <f t="shared" si="30"/>
        <v>1.9278347948580362E-3</v>
      </c>
      <c r="X60" s="159">
        <f t="shared" si="31"/>
        <v>1.7038655137083124E-3</v>
      </c>
      <c r="Y60" s="159">
        <f t="shared" si="32"/>
        <v>1.8977849487372155E-3</v>
      </c>
      <c r="Z60" s="251">
        <f t="shared" si="33"/>
        <v>1.8124993129965121E-3</v>
      </c>
      <c r="AA60" s="400" t="s">
        <v>94</v>
      </c>
      <c r="AB60" s="401">
        <v>970298</v>
      </c>
      <c r="AC60" s="401">
        <v>1101727</v>
      </c>
      <c r="AD60" t="str">
        <f t="shared" si="34"/>
        <v>Y</v>
      </c>
      <c r="AE60" s="124" t="s">
        <v>277</v>
      </c>
      <c r="AF60" s="391">
        <v>12059675</v>
      </c>
      <c r="AG60" s="391">
        <v>12081520</v>
      </c>
      <c r="AH60" s="391">
        <v>12355646</v>
      </c>
      <c r="AI60" s="391">
        <v>14157627</v>
      </c>
      <c r="AJ60" s="391">
        <v>15089528</v>
      </c>
      <c r="AK60" s="391">
        <v>16292141</v>
      </c>
      <c r="AL60" s="391">
        <v>18787400</v>
      </c>
      <c r="AM60" s="391">
        <v>20589118</v>
      </c>
    </row>
    <row r="61" spans="1:39" ht="13.5" thickBot="1">
      <c r="A61" s="39" t="s">
        <v>96</v>
      </c>
      <c r="B61" s="435" t="s">
        <v>96</v>
      </c>
      <c r="C61" s="35" t="s">
        <v>95</v>
      </c>
      <c r="D61" s="39" t="s">
        <v>66</v>
      </c>
      <c r="E61" s="41">
        <v>241065</v>
      </c>
      <c r="F61" s="43">
        <v>242205</v>
      </c>
      <c r="G61" s="43">
        <v>319978</v>
      </c>
      <c r="H61" s="44">
        <v>355958</v>
      </c>
      <c r="I61" s="44">
        <v>349760</v>
      </c>
      <c r="J61" s="44">
        <v>401302</v>
      </c>
      <c r="K61" s="44">
        <v>474525</v>
      </c>
      <c r="L61" s="46">
        <v>404655</v>
      </c>
      <c r="M61" s="46">
        <v>446215</v>
      </c>
      <c r="N61" s="46">
        <v>514675</v>
      </c>
      <c r="O61" s="46">
        <v>504041</v>
      </c>
      <c r="P61" s="46">
        <f t="shared" si="18"/>
        <v>98.258783339607476</v>
      </c>
      <c r="Q61" s="46">
        <f t="shared" si="24"/>
        <v>112.73858151804426</v>
      </c>
      <c r="R61" s="46">
        <f t="shared" si="25"/>
        <v>133.30926682361402</v>
      </c>
      <c r="S61" s="46">
        <f t="shared" si="26"/>
        <v>113.68054658133823</v>
      </c>
      <c r="T61" s="46">
        <f t="shared" si="27"/>
        <v>125.35608133543845</v>
      </c>
      <c r="U61" s="158">
        <f t="shared" si="28"/>
        <v>8.2796114847472058E-4</v>
      </c>
      <c r="V61" s="158">
        <f t="shared" si="29"/>
        <v>7.624264974022294E-4</v>
      </c>
      <c r="W61" s="158">
        <f t="shared" si="30"/>
        <v>9.5406534883328434E-4</v>
      </c>
      <c r="X61" s="159">
        <f t="shared" si="31"/>
        <v>9.6871900039231156E-4</v>
      </c>
      <c r="Y61" s="159">
        <f t="shared" si="32"/>
        <v>8.8263918703358963E-4</v>
      </c>
      <c r="Z61" s="251">
        <f t="shared" si="33"/>
        <v>9.5666475153624163E-4</v>
      </c>
      <c r="AA61" s="400" t="s">
        <v>96</v>
      </c>
      <c r="AB61" s="401">
        <v>514675</v>
      </c>
      <c r="AC61" s="401">
        <v>504041</v>
      </c>
      <c r="AD61" t="str">
        <f t="shared" si="34"/>
        <v>Y</v>
      </c>
      <c r="AE61" s="124" t="s">
        <v>158</v>
      </c>
      <c r="AF61" s="391">
        <v>2032835</v>
      </c>
      <c r="AG61" s="391">
        <v>1805018</v>
      </c>
      <c r="AH61" s="391">
        <v>1695391</v>
      </c>
      <c r="AI61" s="391">
        <v>2028581</v>
      </c>
      <c r="AJ61" s="391">
        <v>1807931</v>
      </c>
      <c r="AK61" s="391">
        <v>1860964</v>
      </c>
      <c r="AL61" s="391">
        <v>2090740</v>
      </c>
      <c r="AM61" s="391">
        <v>2184820</v>
      </c>
    </row>
    <row r="62" spans="1:39" ht="13.5" thickBot="1">
      <c r="A62" s="39" t="s">
        <v>98</v>
      </c>
      <c r="B62" s="435" t="s">
        <v>98</v>
      </c>
      <c r="C62" s="35" t="s">
        <v>97</v>
      </c>
      <c r="D62" s="39" t="s">
        <v>196</v>
      </c>
      <c r="E62" s="41">
        <v>1169594</v>
      </c>
      <c r="F62" s="43">
        <v>1135805</v>
      </c>
      <c r="G62" s="43">
        <v>1386598</v>
      </c>
      <c r="H62" s="44">
        <v>1555083</v>
      </c>
      <c r="I62" s="44">
        <v>1504798</v>
      </c>
      <c r="J62" s="44">
        <v>1480340</v>
      </c>
      <c r="K62" s="44">
        <v>1831339</v>
      </c>
      <c r="L62" s="46">
        <v>1859137</v>
      </c>
      <c r="M62" s="46">
        <v>1913376</v>
      </c>
      <c r="N62" s="46">
        <v>1927238</v>
      </c>
      <c r="O62" s="46">
        <v>2551691</v>
      </c>
      <c r="P62" s="46">
        <f t="shared" si="18"/>
        <v>96.766410538858693</v>
      </c>
      <c r="Q62" s="46">
        <f t="shared" si="24"/>
        <v>95.193632751435132</v>
      </c>
      <c r="R62" s="46">
        <f t="shared" si="25"/>
        <v>117.76471095111964</v>
      </c>
      <c r="S62" s="46">
        <f t="shared" si="26"/>
        <v>119.55226827121123</v>
      </c>
      <c r="T62" s="46">
        <f t="shared" si="27"/>
        <v>123.04012068809189</v>
      </c>
      <c r="U62" s="158">
        <f t="shared" si="28"/>
        <v>3.6171354672560078E-3</v>
      </c>
      <c r="V62" s="158">
        <f t="shared" si="29"/>
        <v>3.2802432194587146E-3</v>
      </c>
      <c r="W62" s="158">
        <f t="shared" si="30"/>
        <v>3.5193971086410337E-3</v>
      </c>
      <c r="X62" s="159">
        <f t="shared" si="31"/>
        <v>3.7385867666813242E-3</v>
      </c>
      <c r="Y62" s="159">
        <f t="shared" si="32"/>
        <v>4.0551758170887962E-3</v>
      </c>
      <c r="Z62" s="251">
        <f t="shared" si="33"/>
        <v>4.1021914898320489E-3</v>
      </c>
      <c r="AA62" s="400" t="s">
        <v>98</v>
      </c>
      <c r="AB62" s="401">
        <v>1927238</v>
      </c>
      <c r="AC62" s="401">
        <v>2551691</v>
      </c>
      <c r="AD62" t="str">
        <f t="shared" si="34"/>
        <v>Y</v>
      </c>
      <c r="AE62" s="124" t="s">
        <v>288</v>
      </c>
      <c r="AF62" s="391">
        <v>2853704</v>
      </c>
      <c r="AG62" s="391">
        <v>2610179</v>
      </c>
      <c r="AH62" s="391">
        <v>2935342</v>
      </c>
      <c r="AI62" s="391">
        <v>3510037</v>
      </c>
      <c r="AJ62" s="391">
        <v>3566335</v>
      </c>
      <c r="AK62" s="391">
        <v>3706608</v>
      </c>
      <c r="AL62" s="391">
        <v>4289386</v>
      </c>
      <c r="AM62" s="391">
        <v>3854347</v>
      </c>
    </row>
    <row r="63" spans="1:39" ht="21.75" thickBot="1">
      <c r="A63" s="39" t="s">
        <v>100</v>
      </c>
      <c r="B63" s="435" t="s">
        <v>100</v>
      </c>
      <c r="C63" s="35" t="s">
        <v>99</v>
      </c>
      <c r="D63" s="39" t="s">
        <v>83</v>
      </c>
      <c r="E63" s="41">
        <v>245405</v>
      </c>
      <c r="F63" s="43">
        <v>342563</v>
      </c>
      <c r="G63" s="43">
        <v>357009</v>
      </c>
      <c r="H63" s="44">
        <v>452576</v>
      </c>
      <c r="I63" s="44">
        <v>428912</v>
      </c>
      <c r="J63" s="44">
        <v>446404</v>
      </c>
      <c r="K63" s="44">
        <v>481104</v>
      </c>
      <c r="L63" s="46">
        <v>583736</v>
      </c>
      <c r="M63" s="46">
        <v>606474</v>
      </c>
      <c r="N63" s="46">
        <v>574809</v>
      </c>
      <c r="O63" s="46">
        <v>541943</v>
      </c>
      <c r="P63" s="46">
        <f t="shared" si="18"/>
        <v>94.771264936717813</v>
      </c>
      <c r="Q63" s="46">
        <f t="shared" si="24"/>
        <v>98.636251148978289</v>
      </c>
      <c r="R63" s="46">
        <f t="shared" si="25"/>
        <v>106.30347168210422</v>
      </c>
      <c r="S63" s="46">
        <f t="shared" si="26"/>
        <v>128.98076787103162</v>
      </c>
      <c r="T63" s="46">
        <f t="shared" si="27"/>
        <v>134.00489641518774</v>
      </c>
      <c r="U63" s="158">
        <f t="shared" si="28"/>
        <v>1.0526953874673279E-3</v>
      </c>
      <c r="V63" s="158">
        <f t="shared" si="29"/>
        <v>9.3496647373566167E-4</v>
      </c>
      <c r="W63" s="158">
        <f t="shared" si="30"/>
        <v>1.0612919646066392E-3</v>
      </c>
      <c r="X63" s="159">
        <f t="shared" si="31"/>
        <v>9.8214969909855669E-4</v>
      </c>
      <c r="Y63" s="159">
        <f t="shared" si="32"/>
        <v>1.2732531872391036E-3</v>
      </c>
      <c r="Z63" s="251">
        <f t="shared" si="33"/>
        <v>1.3002527896265044E-3</v>
      </c>
      <c r="AA63" s="400" t="s">
        <v>100</v>
      </c>
      <c r="AB63" s="401">
        <v>574809</v>
      </c>
      <c r="AC63" s="401">
        <v>541943</v>
      </c>
      <c r="AD63" t="str">
        <f t="shared" si="34"/>
        <v>Y</v>
      </c>
      <c r="AE63" s="124" t="s">
        <v>303</v>
      </c>
      <c r="AF63" s="391">
        <v>2252994</v>
      </c>
      <c r="AG63" s="391">
        <v>2511783</v>
      </c>
      <c r="AH63" s="391">
        <v>2487332</v>
      </c>
      <c r="AI63" s="391">
        <v>3260999</v>
      </c>
      <c r="AJ63" s="391">
        <v>3250705</v>
      </c>
      <c r="AK63" s="391">
        <v>3580046</v>
      </c>
      <c r="AL63" s="391">
        <v>3887441</v>
      </c>
      <c r="AM63" s="391">
        <v>3465848</v>
      </c>
    </row>
    <row r="64" spans="1:39" ht="13.5" thickBot="1">
      <c r="A64" s="49" t="s">
        <v>102</v>
      </c>
      <c r="B64" s="435" t="s">
        <v>102</v>
      </c>
      <c r="C64" s="35" t="s">
        <v>101</v>
      </c>
      <c r="D64" s="39" t="s">
        <v>127</v>
      </c>
      <c r="E64" s="51">
        <v>37412</v>
      </c>
      <c r="F64" s="52">
        <v>71031</v>
      </c>
      <c r="G64" s="52">
        <v>66403</v>
      </c>
      <c r="H64" s="53">
        <v>125763</v>
      </c>
      <c r="I64" s="53">
        <v>112363</v>
      </c>
      <c r="J64" s="53">
        <v>124874</v>
      </c>
      <c r="K64" s="53">
        <v>122442</v>
      </c>
      <c r="L64" s="55">
        <v>155474</v>
      </c>
      <c r="M64" s="55">
        <v>204972</v>
      </c>
      <c r="N64" s="55">
        <v>183111</v>
      </c>
      <c r="O64" s="55">
        <v>154752</v>
      </c>
      <c r="P64" s="55">
        <f t="shared" si="18"/>
        <v>89.345037888727205</v>
      </c>
      <c r="Q64" s="55">
        <f t="shared" si="24"/>
        <v>99.293114827095408</v>
      </c>
      <c r="R64" s="55">
        <f t="shared" si="25"/>
        <v>97.359318718542028</v>
      </c>
      <c r="S64" s="55">
        <f t="shared" si="26"/>
        <v>123.62459546925567</v>
      </c>
      <c r="T64" s="55">
        <f t="shared" si="27"/>
        <v>162.98275327401541</v>
      </c>
      <c r="U64" s="160">
        <f t="shared" si="28"/>
        <v>2.9252574156396623E-4</v>
      </c>
      <c r="V64" s="160">
        <f t="shared" si="29"/>
        <v>2.4493517991653333E-4</v>
      </c>
      <c r="W64" s="160">
        <f t="shared" si="30"/>
        <v>2.9687855124122865E-4</v>
      </c>
      <c r="X64" s="161">
        <f t="shared" si="31"/>
        <v>2.4995920519685035E-4</v>
      </c>
      <c r="Y64" s="161">
        <f t="shared" si="32"/>
        <v>3.391220792152829E-4</v>
      </c>
      <c r="Z64" s="252">
        <f t="shared" si="33"/>
        <v>4.3945068509997765E-4</v>
      </c>
      <c r="AA64" s="400" t="s">
        <v>102</v>
      </c>
      <c r="AB64" s="401">
        <v>183111</v>
      </c>
      <c r="AC64" s="401">
        <v>154752</v>
      </c>
      <c r="AD64" t="str">
        <f t="shared" si="34"/>
        <v>Y</v>
      </c>
      <c r="AE64" s="124" t="s">
        <v>293</v>
      </c>
      <c r="AF64" s="391">
        <v>8600927</v>
      </c>
      <c r="AG64" s="391">
        <v>9465363</v>
      </c>
      <c r="AH64" s="391">
        <v>9237603</v>
      </c>
      <c r="AI64" s="391">
        <v>9814620</v>
      </c>
      <c r="AJ64" s="391">
        <v>9045986</v>
      </c>
      <c r="AK64" s="391">
        <v>10022848</v>
      </c>
      <c r="AL64" s="391">
        <v>9806825</v>
      </c>
      <c r="AM64" s="391">
        <v>9772567</v>
      </c>
    </row>
    <row r="65" spans="1:39" ht="13.5" thickBot="1">
      <c r="A65" s="27" t="s">
        <v>104</v>
      </c>
      <c r="B65" s="434" t="s">
        <v>104</v>
      </c>
      <c r="C65" s="431" t="s">
        <v>103</v>
      </c>
      <c r="D65" s="382"/>
      <c r="E65" s="29">
        <v>2408793</v>
      </c>
      <c r="F65" s="31">
        <v>2859703</v>
      </c>
      <c r="G65" s="31">
        <v>3066910</v>
      </c>
      <c r="H65" s="32">
        <v>3970897</v>
      </c>
      <c r="I65" s="32">
        <v>3960115</v>
      </c>
      <c r="J65" s="32">
        <v>3343899</v>
      </c>
      <c r="K65" s="32">
        <v>3443315</v>
      </c>
      <c r="L65" s="34">
        <v>3613480</v>
      </c>
      <c r="M65" s="34">
        <v>3247133</v>
      </c>
      <c r="N65" s="34">
        <f>SUM(N66:N76)</f>
        <v>3431324</v>
      </c>
      <c r="O65" s="34">
        <f>SUM(O66:O76)</f>
        <v>3458245</v>
      </c>
      <c r="P65" s="34">
        <f t="shared" si="18"/>
        <v>99.728474447964771</v>
      </c>
      <c r="Q65" s="34">
        <f t="shared" si="24"/>
        <v>84.210167123448429</v>
      </c>
      <c r="R65" s="34">
        <f t="shared" si="25"/>
        <v>86.713782805245259</v>
      </c>
      <c r="S65" s="34">
        <f t="shared" si="26"/>
        <v>90.999086604361693</v>
      </c>
      <c r="T65" s="34">
        <f t="shared" si="27"/>
        <v>81.773286992838152</v>
      </c>
      <c r="U65" s="152">
        <f t="shared" si="28"/>
        <v>9.2363381089758424E-3</v>
      </c>
      <c r="V65" s="153">
        <f t="shared" si="29"/>
        <v>8.6324811549634891E-3</v>
      </c>
      <c r="W65" s="153">
        <f t="shared" si="30"/>
        <v>7.9498685924771634E-3</v>
      </c>
      <c r="X65" s="154">
        <f t="shared" si="31"/>
        <v>7.0293549651458875E-3</v>
      </c>
      <c r="Y65" s="154">
        <f t="shared" si="32"/>
        <v>7.881773484973955E-3</v>
      </c>
      <c r="Z65" s="249">
        <f t="shared" si="33"/>
        <v>6.9617060938115729E-3</v>
      </c>
      <c r="AA65" s="400"/>
      <c r="AB65" s="401"/>
      <c r="AC65" s="401"/>
      <c r="AD65" t="str">
        <f t="shared" si="34"/>
        <v>NO</v>
      </c>
      <c r="AE65" s="124" t="s">
        <v>304</v>
      </c>
      <c r="AF65" s="391">
        <v>6224143</v>
      </c>
      <c r="AG65" s="391">
        <v>6744404</v>
      </c>
      <c r="AH65" s="391">
        <v>7100731</v>
      </c>
      <c r="AI65" s="391">
        <v>7663422</v>
      </c>
      <c r="AJ65" s="391">
        <v>7353283</v>
      </c>
      <c r="AK65" s="391">
        <v>7383212</v>
      </c>
      <c r="AL65" s="391">
        <v>7856402</v>
      </c>
      <c r="AM65" s="391">
        <v>7860315</v>
      </c>
    </row>
    <row r="66" spans="1:39" ht="13.5" thickBot="1">
      <c r="A66" s="39" t="s">
        <v>105</v>
      </c>
      <c r="B66" s="435" t="s">
        <v>105</v>
      </c>
      <c r="C66" s="432" t="s">
        <v>443</v>
      </c>
      <c r="D66" s="39" t="s">
        <v>104</v>
      </c>
      <c r="E66" s="41">
        <v>115394</v>
      </c>
      <c r="F66" s="43">
        <v>169727</v>
      </c>
      <c r="G66" s="43">
        <v>259305</v>
      </c>
      <c r="H66" s="44">
        <v>267299</v>
      </c>
      <c r="I66" s="44">
        <v>167156</v>
      </c>
      <c r="J66" s="44">
        <v>160254</v>
      </c>
      <c r="K66" s="44">
        <v>174396</v>
      </c>
      <c r="L66" s="46">
        <v>167008</v>
      </c>
      <c r="M66" s="46">
        <v>158786</v>
      </c>
      <c r="N66" s="46">
        <v>139965</v>
      </c>
      <c r="O66" s="46">
        <v>150707</v>
      </c>
      <c r="P66" s="46">
        <f t="shared" si="18"/>
        <v>62.53521337528386</v>
      </c>
      <c r="Q66" s="46">
        <f t="shared" si="24"/>
        <v>59.953086244243337</v>
      </c>
      <c r="R66" s="46">
        <f t="shared" si="25"/>
        <v>65.243790661394172</v>
      </c>
      <c r="S66" s="46">
        <f t="shared" si="26"/>
        <v>62.479844668330223</v>
      </c>
      <c r="T66" s="46">
        <f t="shared" si="27"/>
        <v>59.403888529324831</v>
      </c>
      <c r="U66" s="162">
        <f t="shared" si="28"/>
        <v>6.2173960699336535E-4</v>
      </c>
      <c r="V66" s="158">
        <f t="shared" si="29"/>
        <v>3.6437603956932484E-4</v>
      </c>
      <c r="W66" s="158">
        <f t="shared" si="30"/>
        <v>3.8099184258221777E-4</v>
      </c>
      <c r="X66" s="159">
        <f t="shared" si="31"/>
        <v>3.5602069183376548E-4</v>
      </c>
      <c r="Y66" s="159">
        <f t="shared" si="32"/>
        <v>3.6428020251351331E-4</v>
      </c>
      <c r="Z66" s="251">
        <f t="shared" si="33"/>
        <v>3.404299928004071E-4</v>
      </c>
      <c r="AA66" s="400" t="s">
        <v>105</v>
      </c>
      <c r="AB66" s="401">
        <v>139965</v>
      </c>
      <c r="AC66" s="401">
        <v>150707</v>
      </c>
      <c r="AD66" t="str">
        <f t="shared" si="34"/>
        <v>Y</v>
      </c>
      <c r="AE66" s="124" t="s">
        <v>314</v>
      </c>
      <c r="AF66" s="391">
        <v>9482756</v>
      </c>
      <c r="AG66" s="391">
        <v>10905884</v>
      </c>
      <c r="AH66" s="391">
        <v>9679537</v>
      </c>
      <c r="AI66" s="391">
        <v>8344762</v>
      </c>
      <c r="AJ66" s="391">
        <v>9590463</v>
      </c>
      <c r="AK66" s="391">
        <v>9481303</v>
      </c>
      <c r="AL66" s="391">
        <v>10324402</v>
      </c>
      <c r="AM66" s="391">
        <v>9575385</v>
      </c>
    </row>
    <row r="67" spans="1:39" ht="13.5" thickBot="1">
      <c r="A67" s="66" t="s">
        <v>106</v>
      </c>
      <c r="B67" s="435" t="s">
        <v>106</v>
      </c>
      <c r="C67" s="433" t="s">
        <v>444</v>
      </c>
      <c r="D67" s="39" t="s">
        <v>104</v>
      </c>
      <c r="E67" s="68">
        <v>0</v>
      </c>
      <c r="F67" s="69">
        <v>0</v>
      </c>
      <c r="G67" s="69">
        <v>0</v>
      </c>
      <c r="H67" s="70">
        <v>21502</v>
      </c>
      <c r="I67" s="70">
        <v>24939</v>
      </c>
      <c r="J67" s="70">
        <v>15876</v>
      </c>
      <c r="K67" s="44">
        <v>23556</v>
      </c>
      <c r="L67" s="46">
        <v>18936</v>
      </c>
      <c r="M67" s="46">
        <v>17552</v>
      </c>
      <c r="N67" s="46">
        <v>18657</v>
      </c>
      <c r="O67" s="46">
        <v>24169</v>
      </c>
      <c r="P67" s="46">
        <f t="shared" si="18"/>
        <v>115.98455957585341</v>
      </c>
      <c r="Q67" s="46">
        <f t="shared" si="24"/>
        <v>73.834992093758729</v>
      </c>
      <c r="R67" s="46">
        <f t="shared" si="25"/>
        <v>109.55259975816203</v>
      </c>
      <c r="S67" s="46">
        <f t="shared" si="26"/>
        <v>88.066226397544412</v>
      </c>
      <c r="T67" s="46">
        <f t="shared" si="27"/>
        <v>81.629615849688392</v>
      </c>
      <c r="U67" s="156">
        <f t="shared" si="28"/>
        <v>5.0013823581724368E-5</v>
      </c>
      <c r="V67" s="156">
        <f t="shared" si="29"/>
        <v>5.4363433264850755E-5</v>
      </c>
      <c r="W67" s="156">
        <f t="shared" si="30"/>
        <v>3.7743996985006861E-5</v>
      </c>
      <c r="X67" s="156">
        <f t="shared" si="31"/>
        <v>4.8088393178950089E-5</v>
      </c>
      <c r="Y67" s="156">
        <f t="shared" si="32"/>
        <v>4.1303469982251678E-5</v>
      </c>
      <c r="Z67" s="251">
        <f t="shared" si="33"/>
        <v>3.7630693094055812E-5</v>
      </c>
      <c r="AA67" s="400" t="s">
        <v>106</v>
      </c>
      <c r="AB67" s="401">
        <v>18657</v>
      </c>
      <c r="AC67" s="401">
        <v>24169</v>
      </c>
      <c r="AD67" t="str">
        <f t="shared" si="34"/>
        <v>Y</v>
      </c>
      <c r="AE67" s="124" t="s">
        <v>421</v>
      </c>
      <c r="AF67" s="391">
        <v>395732855</v>
      </c>
      <c r="AG67" s="391">
        <v>437693979</v>
      </c>
      <c r="AH67" s="391">
        <v>468213141</v>
      </c>
      <c r="AI67" s="391">
        <v>498276759</v>
      </c>
      <c r="AJ67" s="391">
        <v>463196000</v>
      </c>
      <c r="AK67" s="391">
        <v>489847933</v>
      </c>
      <c r="AL67" s="391">
        <v>504210745</v>
      </c>
      <c r="AM67" s="391">
        <v>512628121</v>
      </c>
    </row>
    <row r="68" spans="1:39" ht="13.5" thickBot="1">
      <c r="A68" s="66" t="s">
        <v>107</v>
      </c>
      <c r="B68" s="435" t="s">
        <v>107</v>
      </c>
      <c r="C68" s="432" t="s">
        <v>445</v>
      </c>
      <c r="D68" s="39" t="s">
        <v>104</v>
      </c>
      <c r="E68" s="68">
        <v>25338</v>
      </c>
      <c r="F68" s="69">
        <v>28024</v>
      </c>
      <c r="G68" s="69">
        <v>35125</v>
      </c>
      <c r="H68" s="70">
        <v>68011</v>
      </c>
      <c r="I68" s="70">
        <v>121534</v>
      </c>
      <c r="J68" s="70">
        <v>114170</v>
      </c>
      <c r="K68" s="44">
        <v>138113</v>
      </c>
      <c r="L68" s="46">
        <v>155929</v>
      </c>
      <c r="M68" s="46">
        <v>139863</v>
      </c>
      <c r="N68" s="46">
        <v>128561</v>
      </c>
      <c r="O68" s="46">
        <v>130293</v>
      </c>
      <c r="P68" s="46">
        <f t="shared" si="18"/>
        <v>178.69756362941288</v>
      </c>
      <c r="Q68" s="46">
        <f t="shared" si="24"/>
        <v>167.86990339797973</v>
      </c>
      <c r="R68" s="46">
        <f t="shared" si="25"/>
        <v>203.07450265398245</v>
      </c>
      <c r="S68" s="46">
        <f t="shared" si="26"/>
        <v>229.27026510417434</v>
      </c>
      <c r="T68" s="46">
        <f t="shared" si="27"/>
        <v>205.64761582685156</v>
      </c>
      <c r="U68" s="156">
        <f t="shared" si="28"/>
        <v>1.5819412871438267E-4</v>
      </c>
      <c r="V68" s="156">
        <f t="shared" si="29"/>
        <v>2.649266409403092E-4</v>
      </c>
      <c r="W68" s="156">
        <f t="shared" si="30"/>
        <v>2.7143059560205549E-4</v>
      </c>
      <c r="X68" s="156">
        <f t="shared" si="31"/>
        <v>2.8195076613704931E-4</v>
      </c>
      <c r="Y68" s="156">
        <f t="shared" si="32"/>
        <v>3.4011453162560847E-4</v>
      </c>
      <c r="Z68" s="251">
        <f t="shared" si="33"/>
        <v>2.9985993779705602E-4</v>
      </c>
      <c r="AA68" s="400" t="s">
        <v>107</v>
      </c>
      <c r="AB68" s="401">
        <v>128561</v>
      </c>
      <c r="AC68" s="401">
        <v>130293</v>
      </c>
      <c r="AD68" t="str">
        <f t="shared" si="34"/>
        <v>Y</v>
      </c>
    </row>
    <row r="69" spans="1:39" ht="13.5" thickBot="1">
      <c r="A69" s="39" t="s">
        <v>104</v>
      </c>
      <c r="B69" s="435" t="s">
        <v>104</v>
      </c>
      <c r="C69" s="433" t="s">
        <v>446</v>
      </c>
      <c r="D69" s="39" t="s">
        <v>104</v>
      </c>
      <c r="E69" s="41">
        <v>1969265</v>
      </c>
      <c r="F69" s="43">
        <v>2333394</v>
      </c>
      <c r="G69" s="43">
        <v>2552674</v>
      </c>
      <c r="H69" s="44">
        <v>3220800</v>
      </c>
      <c r="I69" s="44">
        <v>3082131</v>
      </c>
      <c r="J69" s="44">
        <v>2601920</v>
      </c>
      <c r="K69" s="44">
        <v>2568286</v>
      </c>
      <c r="L69" s="46">
        <v>2745462</v>
      </c>
      <c r="M69" s="46">
        <v>2413888</v>
      </c>
      <c r="N69" s="46">
        <v>2565297</v>
      </c>
      <c r="O69" s="46">
        <v>2626250</v>
      </c>
      <c r="P69" s="46">
        <f t="shared" si="18"/>
        <v>95.694578986587189</v>
      </c>
      <c r="Q69" s="46">
        <f t="shared" si="24"/>
        <v>80.784898161947339</v>
      </c>
      <c r="R69" s="46">
        <f t="shared" si="25"/>
        <v>79.740623447590664</v>
      </c>
      <c r="S69" s="46">
        <f t="shared" si="26"/>
        <v>85.241616989567817</v>
      </c>
      <c r="T69" s="46">
        <f t="shared" si="27"/>
        <v>74.946845504222551</v>
      </c>
      <c r="U69" s="158">
        <f t="shared" si="28"/>
        <v>7.4916065013495414E-3</v>
      </c>
      <c r="V69" s="158">
        <f t="shared" si="29"/>
        <v>6.7186023069099694E-3</v>
      </c>
      <c r="W69" s="158">
        <f t="shared" si="30"/>
        <v>6.1858692765954298E-3</v>
      </c>
      <c r="X69" s="159">
        <f t="shared" si="31"/>
        <v>5.2430271253180935E-3</v>
      </c>
      <c r="Y69" s="159">
        <f t="shared" si="32"/>
        <v>5.9884403941916275E-3</v>
      </c>
      <c r="Z69" s="251">
        <f t="shared" si="33"/>
        <v>5.1752665503318248E-3</v>
      </c>
      <c r="AA69" s="400" t="s">
        <v>104</v>
      </c>
      <c r="AB69" s="401">
        <v>2565297</v>
      </c>
      <c r="AC69" s="401">
        <v>2626250</v>
      </c>
      <c r="AD69" t="str">
        <f t="shared" si="34"/>
        <v>Y</v>
      </c>
    </row>
    <row r="70" spans="1:39" ht="13.5" thickBot="1">
      <c r="A70" s="39" t="s">
        <v>108</v>
      </c>
      <c r="B70" s="435" t="s">
        <v>108</v>
      </c>
      <c r="C70" s="432" t="s">
        <v>447</v>
      </c>
      <c r="D70" s="39" t="s">
        <v>104</v>
      </c>
      <c r="E70" s="41">
        <v>23740</v>
      </c>
      <c r="F70" s="43">
        <v>22487</v>
      </c>
      <c r="G70" s="43">
        <v>23934</v>
      </c>
      <c r="H70" s="44">
        <v>38850</v>
      </c>
      <c r="I70" s="44">
        <v>93265</v>
      </c>
      <c r="J70" s="44">
        <v>62222</v>
      </c>
      <c r="K70" s="44">
        <v>79248</v>
      </c>
      <c r="L70" s="46">
        <v>62515</v>
      </c>
      <c r="M70" s="46">
        <v>70765</v>
      </c>
      <c r="N70" s="46">
        <v>59196</v>
      </c>
      <c r="O70" s="46">
        <v>59908</v>
      </c>
      <c r="P70" s="46">
        <f t="shared" si="18"/>
        <v>240.06435006435004</v>
      </c>
      <c r="Q70" s="46">
        <f t="shared" si="24"/>
        <v>160.15958815958814</v>
      </c>
      <c r="R70" s="46">
        <f t="shared" si="25"/>
        <v>203.98455598455598</v>
      </c>
      <c r="S70" s="46">
        <f t="shared" si="26"/>
        <v>160.91377091377092</v>
      </c>
      <c r="T70" s="46">
        <f t="shared" si="27"/>
        <v>182.14929214929214</v>
      </c>
      <c r="U70" s="158">
        <f t="shared" si="28"/>
        <v>9.0365410015347025E-5</v>
      </c>
      <c r="V70" s="158">
        <f t="shared" si="29"/>
        <v>2.0330428659714927E-4</v>
      </c>
      <c r="W70" s="158">
        <f t="shared" si="30"/>
        <v>1.4792812927696503E-4</v>
      </c>
      <c r="X70" s="159">
        <f t="shared" si="31"/>
        <v>1.6178081943646786E-4</v>
      </c>
      <c r="Y70" s="159">
        <f t="shared" si="32"/>
        <v>1.3635859875055258E-4</v>
      </c>
      <c r="Z70" s="251">
        <f t="shared" si="33"/>
        <v>1.5171695515045917E-4</v>
      </c>
      <c r="AA70" s="400" t="s">
        <v>108</v>
      </c>
      <c r="AB70" s="401">
        <v>59196</v>
      </c>
      <c r="AC70" s="401">
        <v>59908</v>
      </c>
      <c r="AD70" t="str">
        <f t="shared" si="34"/>
        <v>Y</v>
      </c>
    </row>
    <row r="71" spans="1:39" ht="13.5" thickBot="1">
      <c r="A71" s="39" t="s">
        <v>109</v>
      </c>
      <c r="B71" s="435" t="s">
        <v>109</v>
      </c>
      <c r="C71" s="433" t="s">
        <v>448</v>
      </c>
      <c r="D71" s="39" t="s">
        <v>104</v>
      </c>
      <c r="E71" s="41">
        <v>62136</v>
      </c>
      <c r="F71" s="43">
        <v>123283</v>
      </c>
      <c r="G71" s="43">
        <v>67461</v>
      </c>
      <c r="H71" s="44">
        <v>84331</v>
      </c>
      <c r="I71" s="44">
        <v>88667</v>
      </c>
      <c r="J71" s="44">
        <v>120125</v>
      </c>
      <c r="K71" s="44">
        <v>114556</v>
      </c>
      <c r="L71" s="46">
        <v>127944</v>
      </c>
      <c r="M71" s="46">
        <v>131404</v>
      </c>
      <c r="N71" s="46">
        <v>211522</v>
      </c>
      <c r="O71" s="46">
        <v>120321</v>
      </c>
      <c r="P71" s="46">
        <f t="shared" si="18"/>
        <v>105.14164423521599</v>
      </c>
      <c r="Q71" s="46">
        <f t="shared" si="24"/>
        <v>142.44465261884716</v>
      </c>
      <c r="R71" s="46">
        <f t="shared" si="25"/>
        <v>135.84091259441962</v>
      </c>
      <c r="S71" s="46">
        <f t="shared" si="26"/>
        <v>151.71645065278486</v>
      </c>
      <c r="T71" s="46">
        <f t="shared" si="27"/>
        <v>155.81933096963155</v>
      </c>
      <c r="U71" s="158">
        <f t="shared" si="28"/>
        <v>1.9615457894476781E-4</v>
      </c>
      <c r="V71" s="158">
        <f t="shared" si="29"/>
        <v>1.9328130788301542E-4</v>
      </c>
      <c r="W71" s="158">
        <f t="shared" si="30"/>
        <v>2.8558816060871435E-4</v>
      </c>
      <c r="X71" s="159">
        <f t="shared" si="31"/>
        <v>2.3386033150822749E-4</v>
      </c>
      <c r="Y71" s="159">
        <f t="shared" si="32"/>
        <v>2.7907325535536588E-4</v>
      </c>
      <c r="Z71" s="251">
        <f t="shared" si="33"/>
        <v>2.8172422489353404E-4</v>
      </c>
      <c r="AA71" s="400" t="s">
        <v>109</v>
      </c>
      <c r="AB71" s="401">
        <v>211522</v>
      </c>
      <c r="AC71" s="401">
        <v>120321</v>
      </c>
      <c r="AD71" t="str">
        <f t="shared" si="34"/>
        <v>Y</v>
      </c>
    </row>
    <row r="72" spans="1:39" ht="13.5" thickBot="1">
      <c r="A72" s="39" t="s">
        <v>110</v>
      </c>
      <c r="B72" s="435" t="s">
        <v>110</v>
      </c>
      <c r="C72" s="432" t="s">
        <v>449</v>
      </c>
      <c r="D72" s="39" t="s">
        <v>104</v>
      </c>
      <c r="E72" s="41">
        <v>67235</v>
      </c>
      <c r="F72" s="43">
        <v>75737</v>
      </c>
      <c r="G72" s="43">
        <v>103376</v>
      </c>
      <c r="H72" s="44">
        <v>118187</v>
      </c>
      <c r="I72" s="44">
        <v>219691</v>
      </c>
      <c r="J72" s="44">
        <v>110146</v>
      </c>
      <c r="K72" s="44">
        <v>136711</v>
      </c>
      <c r="L72" s="46">
        <v>128045</v>
      </c>
      <c r="M72" s="46">
        <v>117579</v>
      </c>
      <c r="N72" s="46">
        <v>95170</v>
      </c>
      <c r="O72" s="46">
        <v>108082</v>
      </c>
      <c r="P72" s="46">
        <f t="shared" si="18"/>
        <v>185.88423430664963</v>
      </c>
      <c r="Q72" s="46">
        <f t="shared" si="24"/>
        <v>93.196375235855044</v>
      </c>
      <c r="R72" s="46">
        <f t="shared" si="25"/>
        <v>115.6734666249249</v>
      </c>
      <c r="S72" s="46">
        <f t="shared" si="26"/>
        <v>108.34101889378695</v>
      </c>
      <c r="T72" s="46">
        <f t="shared" si="27"/>
        <v>99.485561017709216</v>
      </c>
      <c r="U72" s="158">
        <f t="shared" si="28"/>
        <v>2.749039051089786E-4</v>
      </c>
      <c r="V72" s="158">
        <f t="shared" si="29"/>
        <v>4.7889478396841601E-4</v>
      </c>
      <c r="W72" s="158">
        <f t="shared" si="30"/>
        <v>2.6186383798882371E-4</v>
      </c>
      <c r="X72" s="159">
        <f t="shared" si="31"/>
        <v>2.7908865341685538E-4</v>
      </c>
      <c r="Y72" s="159">
        <f t="shared" si="32"/>
        <v>2.7929355797831732E-4</v>
      </c>
      <c r="Z72" s="251">
        <f t="shared" si="33"/>
        <v>2.5208405100877324E-4</v>
      </c>
      <c r="AA72" s="400" t="s">
        <v>110</v>
      </c>
      <c r="AB72" s="401">
        <v>95170</v>
      </c>
      <c r="AC72" s="401">
        <v>108082</v>
      </c>
      <c r="AD72" t="str">
        <f t="shared" si="34"/>
        <v>Y</v>
      </c>
    </row>
    <row r="73" spans="1:39" ht="13.5" thickBot="1">
      <c r="A73" s="66" t="s">
        <v>111</v>
      </c>
      <c r="B73" s="435" t="s">
        <v>111</v>
      </c>
      <c r="C73" s="433" t="s">
        <v>450</v>
      </c>
      <c r="D73" s="39" t="s">
        <v>104</v>
      </c>
      <c r="E73" s="68">
        <v>6072</v>
      </c>
      <c r="F73" s="69">
        <v>6474</v>
      </c>
      <c r="G73" s="69">
        <v>4261</v>
      </c>
      <c r="H73" s="70">
        <v>24443</v>
      </c>
      <c r="I73" s="70">
        <v>25431</v>
      </c>
      <c r="J73" s="70">
        <v>22416</v>
      </c>
      <c r="K73" s="44">
        <v>29021</v>
      </c>
      <c r="L73" s="46">
        <v>25604</v>
      </c>
      <c r="M73" s="46">
        <v>26950</v>
      </c>
      <c r="N73" s="46">
        <v>28972</v>
      </c>
      <c r="O73" s="46">
        <v>34682</v>
      </c>
      <c r="P73" s="46">
        <f t="shared" si="18"/>
        <v>104.04205703064271</v>
      </c>
      <c r="Q73" s="46">
        <f t="shared" si="24"/>
        <v>91.707237245837263</v>
      </c>
      <c r="R73" s="46">
        <f t="shared" si="25"/>
        <v>118.72928854886879</v>
      </c>
      <c r="S73" s="46">
        <f t="shared" si="26"/>
        <v>104.74982612608927</v>
      </c>
      <c r="T73" s="46">
        <f t="shared" si="27"/>
        <v>110.25651515771386</v>
      </c>
      <c r="U73" s="156">
        <f t="shared" si="28"/>
        <v>5.6854613050325024E-5</v>
      </c>
      <c r="V73" s="156">
        <f t="shared" si="29"/>
        <v>5.5435922505249592E-5</v>
      </c>
      <c r="W73" s="156">
        <f t="shared" si="30"/>
        <v>5.3292355531362669E-5</v>
      </c>
      <c r="X73" s="156">
        <f t="shared" si="31"/>
        <v>5.9244916728065486E-5</v>
      </c>
      <c r="Y73" s="156">
        <f t="shared" si="32"/>
        <v>5.5847805525220321E-5</v>
      </c>
      <c r="Z73" s="251">
        <f t="shared" si="33"/>
        <v>5.7779579471559031E-5</v>
      </c>
      <c r="AA73" s="400" t="s">
        <v>111</v>
      </c>
      <c r="AB73" s="401">
        <v>28972</v>
      </c>
      <c r="AC73" s="401">
        <v>34682</v>
      </c>
      <c r="AD73" t="str">
        <f t="shared" si="34"/>
        <v>Y</v>
      </c>
    </row>
    <row r="74" spans="1:39" ht="13.5" thickBot="1">
      <c r="A74" s="66" t="s">
        <v>112</v>
      </c>
      <c r="B74" s="435" t="s">
        <v>112</v>
      </c>
      <c r="C74" s="432" t="s">
        <v>451</v>
      </c>
      <c r="D74" s="39" t="s">
        <v>104</v>
      </c>
      <c r="E74" s="68">
        <v>93402</v>
      </c>
      <c r="F74" s="69">
        <v>43871</v>
      </c>
      <c r="G74" s="69">
        <v>29520</v>
      </c>
      <c r="H74" s="70">
        <v>43568</v>
      </c>
      <c r="I74" s="70">
        <v>47743</v>
      </c>
      <c r="J74" s="70">
        <v>45712</v>
      </c>
      <c r="K74" s="44">
        <v>55182</v>
      </c>
      <c r="L74" s="46">
        <v>67246</v>
      </c>
      <c r="M74" s="46">
        <v>57437</v>
      </c>
      <c r="N74" s="46">
        <v>64258</v>
      </c>
      <c r="O74" s="46">
        <v>87805</v>
      </c>
      <c r="P74" s="46">
        <f t="shared" si="18"/>
        <v>109.58272126331252</v>
      </c>
      <c r="Q74" s="46">
        <f t="shared" si="24"/>
        <v>104.92104296731546</v>
      </c>
      <c r="R74" s="46">
        <f t="shared" si="25"/>
        <v>126.65717958134411</v>
      </c>
      <c r="S74" s="46">
        <f t="shared" si="26"/>
        <v>154.34722732280574</v>
      </c>
      <c r="T74" s="46">
        <f t="shared" si="27"/>
        <v>131.8329966948219</v>
      </c>
      <c r="U74" s="156">
        <f t="shared" si="28"/>
        <v>1.0133951566405764E-4</v>
      </c>
      <c r="V74" s="156">
        <f t="shared" si="29"/>
        <v>1.0407287358610087E-4</v>
      </c>
      <c r="W74" s="156">
        <f t="shared" si="30"/>
        <v>1.0867684493440624E-4</v>
      </c>
      <c r="X74" s="156">
        <f t="shared" si="31"/>
        <v>1.126512868229251E-4</v>
      </c>
      <c r="Y74" s="156">
        <f t="shared" si="32"/>
        <v>1.4667792260384963E-4</v>
      </c>
      <c r="Z74" s="251">
        <f t="shared" si="33"/>
        <v>1.2314232675725178E-4</v>
      </c>
      <c r="AA74" s="400" t="s">
        <v>112</v>
      </c>
      <c r="AB74" s="401">
        <v>64258</v>
      </c>
      <c r="AC74" s="401">
        <v>87805</v>
      </c>
      <c r="AD74" t="str">
        <f t="shared" si="34"/>
        <v>Y</v>
      </c>
    </row>
    <row r="75" spans="1:39" ht="13.5" thickBot="1">
      <c r="A75" s="66" t="s">
        <v>113</v>
      </c>
      <c r="B75" s="435" t="s">
        <v>113</v>
      </c>
      <c r="C75" s="433" t="s">
        <v>452</v>
      </c>
      <c r="D75" s="39" t="s">
        <v>104</v>
      </c>
      <c r="E75" s="68">
        <v>20297</v>
      </c>
      <c r="F75" s="69">
        <v>30186</v>
      </c>
      <c r="G75" s="69">
        <v>36117</v>
      </c>
      <c r="H75" s="70">
        <v>41428</v>
      </c>
      <c r="I75" s="70">
        <v>37318</v>
      </c>
      <c r="J75" s="70">
        <v>40299</v>
      </c>
      <c r="K75" s="44">
        <v>38145</v>
      </c>
      <c r="L75" s="46">
        <v>45465</v>
      </c>
      <c r="M75" s="46">
        <v>42511</v>
      </c>
      <c r="N75" s="46">
        <v>51184</v>
      </c>
      <c r="O75" s="46">
        <v>57592</v>
      </c>
      <c r="P75" s="46">
        <f t="shared" si="18"/>
        <v>90.079173505841453</v>
      </c>
      <c r="Q75" s="46">
        <f t="shared" si="24"/>
        <v>97.274789997103412</v>
      </c>
      <c r="R75" s="46">
        <f t="shared" si="25"/>
        <v>92.075407936661193</v>
      </c>
      <c r="S75" s="46">
        <f t="shared" si="26"/>
        <v>109.74461716713333</v>
      </c>
      <c r="T75" s="46">
        <f t="shared" si="27"/>
        <v>102.61417398860675</v>
      </c>
      <c r="U75" s="156">
        <f t="shared" si="28"/>
        <v>9.6361858587279189E-5</v>
      </c>
      <c r="V75" s="156">
        <f t="shared" si="29"/>
        <v>8.1347872913015775E-5</v>
      </c>
      <c r="W75" s="156">
        <f t="shared" si="30"/>
        <v>9.58078441987145E-5</v>
      </c>
      <c r="X75" s="156">
        <f t="shared" si="31"/>
        <v>7.7871105357915223E-5</v>
      </c>
      <c r="Y75" s="156">
        <f t="shared" si="32"/>
        <v>9.9168898539452502E-5</v>
      </c>
      <c r="Z75" s="251">
        <f t="shared" si="33"/>
        <v>9.1141658735267004E-5</v>
      </c>
      <c r="AA75" s="400" t="s">
        <v>113</v>
      </c>
      <c r="AB75" s="401">
        <v>51184</v>
      </c>
      <c r="AC75" s="401">
        <v>57592</v>
      </c>
      <c r="AD75" t="str">
        <f t="shared" si="34"/>
        <v>Y</v>
      </c>
    </row>
    <row r="76" spans="1:39" ht="13.5" thickBot="1">
      <c r="A76" s="49" t="s">
        <v>114</v>
      </c>
      <c r="B76" s="435" t="s">
        <v>114</v>
      </c>
      <c r="C76" s="432" t="s">
        <v>453</v>
      </c>
      <c r="D76" s="39" t="s">
        <v>104</v>
      </c>
      <c r="E76" s="51">
        <v>25914</v>
      </c>
      <c r="F76" s="52">
        <v>26520</v>
      </c>
      <c r="G76" s="52">
        <v>25035</v>
      </c>
      <c r="H76" s="53">
        <v>42478</v>
      </c>
      <c r="I76" s="53">
        <v>52240</v>
      </c>
      <c r="J76" s="53">
        <v>50759</v>
      </c>
      <c r="K76" s="53">
        <v>86101</v>
      </c>
      <c r="L76" s="55">
        <v>69326</v>
      </c>
      <c r="M76" s="55">
        <v>70398</v>
      </c>
      <c r="N76" s="55">
        <v>68542</v>
      </c>
      <c r="O76" s="55">
        <v>58436</v>
      </c>
      <c r="P76" s="55">
        <f t="shared" si="18"/>
        <v>122.98130797118509</v>
      </c>
      <c r="Q76" s="55">
        <f t="shared" si="24"/>
        <v>119.49479730684118</v>
      </c>
      <c r="R76" s="55">
        <f t="shared" si="25"/>
        <v>202.69551297142053</v>
      </c>
      <c r="S76" s="55">
        <f t="shared" si="26"/>
        <v>163.2044823202599</v>
      </c>
      <c r="T76" s="55">
        <f t="shared" si="27"/>
        <v>165.7281416262536</v>
      </c>
      <c r="U76" s="160">
        <f t="shared" ref="U76:U107" si="35">+H76/H$3</f>
        <v>9.8804166966072354E-5</v>
      </c>
      <c r="V76" s="160">
        <f t="shared" ref="V76:V107" si="36">+I76/I$3</f>
        <v>1.1387568682608779E-4</v>
      </c>
      <c r="W76" s="160">
        <f t="shared" ref="W76:W107" si="37">+J76/J$3</f>
        <v>1.2067570817346706E-4</v>
      </c>
      <c r="X76" s="161">
        <f t="shared" ref="X76:X107" si="38">+K76/K$3</f>
        <v>1.7577087540757266E-4</v>
      </c>
      <c r="Y76" s="161">
        <f t="shared" ref="Y76:Y107" si="39">+L76/L$3</f>
        <v>1.5121484790819496E-4</v>
      </c>
      <c r="Z76" s="252">
        <f t="shared" ref="Z76:Z107" si="40">+M76/M$3</f>
        <v>1.5093012377138452E-4</v>
      </c>
      <c r="AA76" s="400" t="s">
        <v>114</v>
      </c>
      <c r="AB76" s="401">
        <v>68542</v>
      </c>
      <c r="AC76" s="401">
        <v>58436</v>
      </c>
      <c r="AD76" t="str">
        <f t="shared" si="34"/>
        <v>Y</v>
      </c>
    </row>
    <row r="77" spans="1:39" ht="13.5" thickBot="1">
      <c r="A77" s="27" t="s">
        <v>115</v>
      </c>
      <c r="B77" s="434" t="s">
        <v>115</v>
      </c>
      <c r="C77" s="431" t="s">
        <v>454</v>
      </c>
      <c r="D77" s="382"/>
      <c r="E77" s="29">
        <v>5582863</v>
      </c>
      <c r="F77" s="31">
        <v>5729219</v>
      </c>
      <c r="G77" s="31">
        <v>5748825</v>
      </c>
      <c r="H77" s="32">
        <v>6937689</v>
      </c>
      <c r="I77" s="32">
        <v>6928076</v>
      </c>
      <c r="J77" s="32">
        <v>7066396</v>
      </c>
      <c r="K77" s="32">
        <v>6754429</v>
      </c>
      <c r="L77" s="34">
        <v>7327899</v>
      </c>
      <c r="M77" s="34">
        <v>7575642</v>
      </c>
      <c r="N77" s="34">
        <f>SUM(N78:N87)</f>
        <v>9829161</v>
      </c>
      <c r="O77" s="34">
        <f>SUM(O78:O87)</f>
        <v>8703286</v>
      </c>
      <c r="P77" s="34">
        <f t="shared" ref="P77:P140" si="41">IF($H77=0,"-",+I77/$H77*100)</f>
        <v>99.861438009112263</v>
      </c>
      <c r="Q77" s="34">
        <f t="shared" si="24"/>
        <v>101.85518549476633</v>
      </c>
      <c r="R77" s="34">
        <f t="shared" si="25"/>
        <v>97.358486377812554</v>
      </c>
      <c r="S77" s="34">
        <f t="shared" si="26"/>
        <v>105.62449541915183</v>
      </c>
      <c r="T77" s="34">
        <f t="shared" si="27"/>
        <v>109.19546840453644</v>
      </c>
      <c r="U77" s="152">
        <f t="shared" si="35"/>
        <v>1.6137119975391578E-2</v>
      </c>
      <c r="V77" s="153">
        <f t="shared" si="36"/>
        <v>1.5102209281840256E-2</v>
      </c>
      <c r="W77" s="153">
        <f t="shared" si="37"/>
        <v>1.6799825479898244E-2</v>
      </c>
      <c r="X77" s="154">
        <f t="shared" si="38"/>
        <v>1.3788828215796514E-2</v>
      </c>
      <c r="Y77" s="154">
        <f t="shared" si="39"/>
        <v>1.5983716538839888E-2</v>
      </c>
      <c r="Z77" s="249">
        <f t="shared" si="40"/>
        <v>1.624183335759111E-2</v>
      </c>
      <c r="AA77" s="400"/>
      <c r="AB77" s="401"/>
      <c r="AC77" s="401"/>
      <c r="AD77" t="str">
        <f t="shared" ref="AD77:AD108" si="42">IF(AA77=A77,"Y","NO")</f>
        <v>NO</v>
      </c>
    </row>
    <row r="78" spans="1:39" ht="13.5" thickBot="1">
      <c r="A78" s="39" t="s">
        <v>116</v>
      </c>
      <c r="B78" s="435" t="s">
        <v>116</v>
      </c>
      <c r="C78" s="432" t="s">
        <v>455</v>
      </c>
      <c r="D78" s="39" t="s">
        <v>122</v>
      </c>
      <c r="E78" s="41">
        <v>32049</v>
      </c>
      <c r="F78" s="43">
        <v>34714</v>
      </c>
      <c r="G78" s="43">
        <v>45289</v>
      </c>
      <c r="H78" s="44">
        <v>54306</v>
      </c>
      <c r="I78" s="44">
        <v>56747</v>
      </c>
      <c r="J78" s="44">
        <v>62740</v>
      </c>
      <c r="K78" s="44">
        <v>107908</v>
      </c>
      <c r="L78" s="46">
        <v>72313</v>
      </c>
      <c r="M78" s="46">
        <v>65294</v>
      </c>
      <c r="N78" s="46">
        <v>82874</v>
      </c>
      <c r="O78" s="46">
        <v>92156</v>
      </c>
      <c r="P78" s="46">
        <f t="shared" si="41"/>
        <v>104.49489927448164</v>
      </c>
      <c r="Q78" s="46">
        <f t="shared" si="24"/>
        <v>115.53051228225242</v>
      </c>
      <c r="R78" s="46">
        <f t="shared" si="25"/>
        <v>198.7036423231319</v>
      </c>
      <c r="S78" s="46">
        <f t="shared" si="26"/>
        <v>133.15839870364232</v>
      </c>
      <c r="T78" s="46">
        <f t="shared" si="27"/>
        <v>120.23349169520863</v>
      </c>
      <c r="U78" s="158">
        <f t="shared" si="35"/>
        <v>1.2631618935118237E-4</v>
      </c>
      <c r="V78" s="158">
        <f t="shared" si="36"/>
        <v>1.2370029862787143E-4</v>
      </c>
      <c r="W78" s="158">
        <f t="shared" si="37"/>
        <v>1.4915963535143173E-4</v>
      </c>
      <c r="X78" s="159">
        <f t="shared" si="38"/>
        <v>2.2028877276083147E-4</v>
      </c>
      <c r="Y78" s="159">
        <f t="shared" si="39"/>
        <v>1.5773013439092552E-4</v>
      </c>
      <c r="Z78" s="251">
        <f t="shared" si="40"/>
        <v>1.3998737892452598E-4</v>
      </c>
      <c r="AA78" s="400" t="s">
        <v>116</v>
      </c>
      <c r="AB78" s="401">
        <v>82874</v>
      </c>
      <c r="AC78" s="401">
        <v>92156</v>
      </c>
      <c r="AD78" t="str">
        <f t="shared" si="42"/>
        <v>Y</v>
      </c>
    </row>
    <row r="79" spans="1:39" ht="13.5" thickBot="1">
      <c r="A79" s="39" t="s">
        <v>117</v>
      </c>
      <c r="B79" s="435" t="s">
        <v>117</v>
      </c>
      <c r="C79" s="432" t="s">
        <v>456</v>
      </c>
      <c r="D79" s="39" t="s">
        <v>122</v>
      </c>
      <c r="E79" s="41">
        <v>300543</v>
      </c>
      <c r="F79" s="43">
        <v>362232</v>
      </c>
      <c r="G79" s="43">
        <v>364277</v>
      </c>
      <c r="H79" s="44">
        <v>357707</v>
      </c>
      <c r="I79" s="44">
        <v>398621</v>
      </c>
      <c r="J79" s="44">
        <v>577123</v>
      </c>
      <c r="K79" s="44">
        <v>560371</v>
      </c>
      <c r="L79" s="46">
        <v>517752</v>
      </c>
      <c r="M79" s="46">
        <v>563237</v>
      </c>
      <c r="N79" s="46">
        <v>907735</v>
      </c>
      <c r="O79" s="46">
        <v>831787</v>
      </c>
      <c r="P79" s="46">
        <f t="shared" si="41"/>
        <v>111.43785276776804</v>
      </c>
      <c r="Q79" s="46">
        <f t="shared" si="24"/>
        <v>161.33958798681601</v>
      </c>
      <c r="R79" s="46">
        <f t="shared" si="25"/>
        <v>156.656425510264</v>
      </c>
      <c r="S79" s="46">
        <f t="shared" si="26"/>
        <v>144.74192565423655</v>
      </c>
      <c r="T79" s="46">
        <f t="shared" si="27"/>
        <v>157.45763991199502</v>
      </c>
      <c r="U79" s="158">
        <f t="shared" si="35"/>
        <v>8.3202933643139606E-4</v>
      </c>
      <c r="V79" s="158">
        <f t="shared" si="36"/>
        <v>8.6893645019720412E-4</v>
      </c>
      <c r="W79" s="158">
        <f t="shared" si="37"/>
        <v>1.3720665641205664E-3</v>
      </c>
      <c r="X79" s="159">
        <f t="shared" si="38"/>
        <v>1.143969306082588E-3</v>
      </c>
      <c r="Y79" s="159">
        <f t="shared" si="39"/>
        <v>1.129327956815102E-3</v>
      </c>
      <c r="Z79" s="251">
        <f t="shared" si="40"/>
        <v>1.207554619770779E-3</v>
      </c>
      <c r="AA79" s="400" t="s">
        <v>117</v>
      </c>
      <c r="AB79" s="401">
        <v>907735</v>
      </c>
      <c r="AC79" s="401">
        <v>831787</v>
      </c>
      <c r="AD79" t="str">
        <f t="shared" si="42"/>
        <v>Y</v>
      </c>
    </row>
    <row r="80" spans="1:39" ht="13.5" thickBot="1">
      <c r="A80" s="39" t="s">
        <v>115</v>
      </c>
      <c r="B80" s="435" t="s">
        <v>115</v>
      </c>
      <c r="C80" s="432" t="s">
        <v>457</v>
      </c>
      <c r="D80" s="39" t="s">
        <v>115</v>
      </c>
      <c r="E80" s="41">
        <v>2910362</v>
      </c>
      <c r="F80" s="43">
        <v>2710971</v>
      </c>
      <c r="G80" s="43">
        <v>2450636</v>
      </c>
      <c r="H80" s="44">
        <v>3543089</v>
      </c>
      <c r="I80" s="44">
        <v>3294115</v>
      </c>
      <c r="J80" s="44">
        <v>3129587</v>
      </c>
      <c r="K80" s="44">
        <v>2842111</v>
      </c>
      <c r="L80" s="46">
        <v>3162319</v>
      </c>
      <c r="M80" s="46">
        <v>3417289</v>
      </c>
      <c r="N80" s="46">
        <v>3964751</v>
      </c>
      <c r="O80" s="46">
        <v>3797401</v>
      </c>
      <c r="P80" s="46">
        <f t="shared" si="41"/>
        <v>92.972967938428866</v>
      </c>
      <c r="Q80" s="46">
        <f t="shared" si="24"/>
        <v>88.329336350286439</v>
      </c>
      <c r="R80" s="46">
        <f t="shared" si="25"/>
        <v>80.215625404837425</v>
      </c>
      <c r="S80" s="46">
        <f t="shared" si="26"/>
        <v>89.253162988567325</v>
      </c>
      <c r="T80" s="46">
        <f t="shared" si="27"/>
        <v>96.449425910554325</v>
      </c>
      <c r="U80" s="158">
        <f t="shared" si="35"/>
        <v>8.2412532871522746E-3</v>
      </c>
      <c r="V80" s="158">
        <f t="shared" si="36"/>
        <v>7.1806969393016498E-3</v>
      </c>
      <c r="W80" s="158">
        <f t="shared" si="37"/>
        <v>7.4403579171275292E-3</v>
      </c>
      <c r="X80" s="159">
        <f t="shared" si="38"/>
        <v>5.8020271364501198E-3</v>
      </c>
      <c r="Y80" s="159">
        <f t="shared" si="39"/>
        <v>6.8976947555346507E-3</v>
      </c>
      <c r="Z80" s="251">
        <f t="shared" si="40"/>
        <v>7.3265128516803151E-3</v>
      </c>
      <c r="AA80" s="400" t="s">
        <v>115</v>
      </c>
      <c r="AB80" s="401">
        <v>3964751</v>
      </c>
      <c r="AC80" s="401">
        <v>3797401</v>
      </c>
      <c r="AD80" t="str">
        <f t="shared" si="42"/>
        <v>Y</v>
      </c>
    </row>
    <row r="81" spans="1:30" ht="13.5" thickBot="1">
      <c r="A81" s="39" t="s">
        <v>118</v>
      </c>
      <c r="B81" s="435" t="s">
        <v>118</v>
      </c>
      <c r="C81" s="432" t="s">
        <v>458</v>
      </c>
      <c r="D81" s="39" t="s">
        <v>122</v>
      </c>
      <c r="E81" s="41">
        <v>1529217</v>
      </c>
      <c r="F81" s="43">
        <v>1628274</v>
      </c>
      <c r="G81" s="43">
        <v>1614979</v>
      </c>
      <c r="H81" s="44">
        <v>1778034</v>
      </c>
      <c r="I81" s="44">
        <v>1946060</v>
      </c>
      <c r="J81" s="44">
        <v>1859860</v>
      </c>
      <c r="K81" s="44">
        <v>2008161</v>
      </c>
      <c r="L81" s="46">
        <v>2326219</v>
      </c>
      <c r="M81" s="46">
        <v>2256612</v>
      </c>
      <c r="N81" s="46">
        <v>3329811</v>
      </c>
      <c r="O81" s="46">
        <v>2460633</v>
      </c>
      <c r="P81" s="46">
        <f t="shared" si="41"/>
        <v>109.45010050426482</v>
      </c>
      <c r="Q81" s="46">
        <f t="shared" si="24"/>
        <v>104.60204922965477</v>
      </c>
      <c r="R81" s="46">
        <f t="shared" si="25"/>
        <v>112.94277837206712</v>
      </c>
      <c r="S81" s="46">
        <f t="shared" si="26"/>
        <v>130.83096273749547</v>
      </c>
      <c r="T81" s="46">
        <f t="shared" si="27"/>
        <v>126.91613321230078</v>
      </c>
      <c r="U81" s="158">
        <f t="shared" si="35"/>
        <v>4.1357212723610688E-3</v>
      </c>
      <c r="V81" s="158">
        <f t="shared" si="36"/>
        <v>4.2421309170133309E-3</v>
      </c>
      <c r="W81" s="158">
        <f t="shared" si="37"/>
        <v>4.4216773893005074E-3</v>
      </c>
      <c r="X81" s="159">
        <f t="shared" si="38"/>
        <v>4.0995600159039565E-3</v>
      </c>
      <c r="Y81" s="159">
        <f t="shared" si="39"/>
        <v>5.0739816560331392E-3</v>
      </c>
      <c r="Z81" s="251">
        <f t="shared" si="40"/>
        <v>4.8380739291455938E-3</v>
      </c>
      <c r="AA81" s="400" t="s">
        <v>118</v>
      </c>
      <c r="AB81" s="401">
        <v>3329811</v>
      </c>
      <c r="AC81" s="401">
        <v>2460633</v>
      </c>
      <c r="AD81" t="str">
        <f t="shared" si="42"/>
        <v>Y</v>
      </c>
    </row>
    <row r="82" spans="1:30" ht="13.5" thickBot="1">
      <c r="A82" s="39" t="s">
        <v>119</v>
      </c>
      <c r="B82" s="435" t="s">
        <v>119</v>
      </c>
      <c r="C82" s="432" t="s">
        <v>459</v>
      </c>
      <c r="D82" s="39" t="s">
        <v>161</v>
      </c>
      <c r="E82" s="41">
        <v>86884</v>
      </c>
      <c r="F82" s="43">
        <v>86430</v>
      </c>
      <c r="G82" s="43">
        <v>137704</v>
      </c>
      <c r="H82" s="44">
        <v>124239</v>
      </c>
      <c r="I82" s="44">
        <v>123649</v>
      </c>
      <c r="J82" s="44">
        <v>135463</v>
      </c>
      <c r="K82" s="44">
        <v>144521</v>
      </c>
      <c r="L82" s="46">
        <v>124644</v>
      </c>
      <c r="M82" s="46">
        <v>125964</v>
      </c>
      <c r="N82" s="46">
        <v>130164</v>
      </c>
      <c r="O82" s="46">
        <v>173014</v>
      </c>
      <c r="P82" s="46">
        <f t="shared" si="41"/>
        <v>99.525108862756468</v>
      </c>
      <c r="Q82" s="46">
        <f t="shared" si="24"/>
        <v>109.03420021088385</v>
      </c>
      <c r="R82" s="46">
        <f t="shared" si="25"/>
        <v>116.32498651792112</v>
      </c>
      <c r="S82" s="46">
        <f t="shared" si="26"/>
        <v>100.32598459420954</v>
      </c>
      <c r="T82" s="46">
        <f t="shared" si="27"/>
        <v>101.38845290126288</v>
      </c>
      <c r="U82" s="158">
        <f t="shared" si="35"/>
        <v>2.8898090540274642E-4</v>
      </c>
      <c r="V82" s="158">
        <f t="shared" si="36"/>
        <v>2.6953703676031639E-4</v>
      </c>
      <c r="W82" s="158">
        <f t="shared" si="37"/>
        <v>3.2205310302217081E-4</v>
      </c>
      <c r="X82" s="159">
        <f t="shared" si="38"/>
        <v>2.9503237691522524E-4</v>
      </c>
      <c r="Y82" s="159">
        <f t="shared" si="39"/>
        <v>2.718752488628949E-4</v>
      </c>
      <c r="Z82" s="251">
        <f t="shared" si="40"/>
        <v>2.700611112636535E-4</v>
      </c>
      <c r="AA82" s="400" t="s">
        <v>119</v>
      </c>
      <c r="AB82" s="401">
        <v>130164</v>
      </c>
      <c r="AC82" s="401">
        <v>173014</v>
      </c>
      <c r="AD82" t="str">
        <f t="shared" si="42"/>
        <v>Y</v>
      </c>
    </row>
    <row r="83" spans="1:30" ht="13.5" thickBot="1">
      <c r="A83" s="39" t="s">
        <v>120</v>
      </c>
      <c r="B83" s="435" t="s">
        <v>120</v>
      </c>
      <c r="C83" s="432" t="s">
        <v>460</v>
      </c>
      <c r="D83" s="39" t="s">
        <v>115</v>
      </c>
      <c r="E83" s="41">
        <v>368294</v>
      </c>
      <c r="F83" s="43">
        <v>543063</v>
      </c>
      <c r="G83" s="43">
        <v>640565</v>
      </c>
      <c r="H83" s="44">
        <v>631832</v>
      </c>
      <c r="I83" s="44">
        <v>624508</v>
      </c>
      <c r="J83" s="44">
        <v>819034</v>
      </c>
      <c r="K83" s="44">
        <v>639592</v>
      </c>
      <c r="L83" s="46">
        <v>661133</v>
      </c>
      <c r="M83" s="46">
        <v>690048</v>
      </c>
      <c r="N83" s="46">
        <v>832781</v>
      </c>
      <c r="O83" s="46">
        <v>774476</v>
      </c>
      <c r="P83" s="46">
        <f t="shared" si="41"/>
        <v>98.840831107003126</v>
      </c>
      <c r="Q83" s="46">
        <f t="shared" si="24"/>
        <v>129.62844553615517</v>
      </c>
      <c r="R83" s="46">
        <f t="shared" si="25"/>
        <v>101.2281745780524</v>
      </c>
      <c r="S83" s="46">
        <f t="shared" si="26"/>
        <v>104.63746692158675</v>
      </c>
      <c r="T83" s="46">
        <f t="shared" si="27"/>
        <v>109.21384165411058</v>
      </c>
      <c r="U83" s="158">
        <f t="shared" si="35"/>
        <v>1.4696462738948968E-3</v>
      </c>
      <c r="V83" s="158">
        <f t="shared" si="36"/>
        <v>1.3613376230548705E-3</v>
      </c>
      <c r="W83" s="158">
        <f t="shared" si="37"/>
        <v>1.9471917880207927E-3</v>
      </c>
      <c r="X83" s="159">
        <f t="shared" si="38"/>
        <v>1.3056950063725186E-3</v>
      </c>
      <c r="Y83" s="159">
        <f t="shared" si="39"/>
        <v>1.4420726140566117E-3</v>
      </c>
      <c r="Z83" s="251">
        <f t="shared" si="40"/>
        <v>1.4794316606749672E-3</v>
      </c>
      <c r="AA83" s="400" t="s">
        <v>120</v>
      </c>
      <c r="AB83" s="401">
        <v>832781</v>
      </c>
      <c r="AC83" s="401">
        <v>774476</v>
      </c>
      <c r="AD83" t="str">
        <f t="shared" si="42"/>
        <v>Y</v>
      </c>
    </row>
    <row r="84" spans="1:30" ht="13.5" thickBot="1">
      <c r="A84" s="39" t="s">
        <v>121</v>
      </c>
      <c r="B84" s="435" t="s">
        <v>121</v>
      </c>
      <c r="C84" s="432" t="s">
        <v>461</v>
      </c>
      <c r="D84" s="39" t="s">
        <v>122</v>
      </c>
      <c r="E84" s="41">
        <v>80239</v>
      </c>
      <c r="F84" s="43">
        <v>87442</v>
      </c>
      <c r="G84" s="43">
        <v>86429</v>
      </c>
      <c r="H84" s="44">
        <v>115485</v>
      </c>
      <c r="I84" s="44">
        <v>92629</v>
      </c>
      <c r="J84" s="44">
        <v>114327</v>
      </c>
      <c r="K84" s="44">
        <v>99723</v>
      </c>
      <c r="L84" s="46">
        <v>132633</v>
      </c>
      <c r="M84" s="46">
        <v>121232</v>
      </c>
      <c r="N84" s="46">
        <v>156164</v>
      </c>
      <c r="O84" s="46">
        <v>140326</v>
      </c>
      <c r="P84" s="46">
        <f t="shared" si="41"/>
        <v>80.208685110620422</v>
      </c>
      <c r="Q84" s="46">
        <f t="shared" si="24"/>
        <v>98.997272373035457</v>
      </c>
      <c r="R84" s="46">
        <f t="shared" si="25"/>
        <v>86.351474217430834</v>
      </c>
      <c r="S84" s="46">
        <f t="shared" si="26"/>
        <v>114.84868164696714</v>
      </c>
      <c r="T84" s="46">
        <f t="shared" si="27"/>
        <v>104.97640386197342</v>
      </c>
      <c r="U84" s="158">
        <f t="shared" si="35"/>
        <v>2.6861903154755086E-4</v>
      </c>
      <c r="V84" s="158">
        <f t="shared" si="36"/>
        <v>2.0191789806687759E-4</v>
      </c>
      <c r="W84" s="158">
        <f t="shared" si="37"/>
        <v>2.7180385130416219E-4</v>
      </c>
      <c r="X84" s="159">
        <f t="shared" si="38"/>
        <v>2.0357950556055526E-4</v>
      </c>
      <c r="Y84" s="159">
        <f t="shared" si="39"/>
        <v>2.8930096821694058E-4</v>
      </c>
      <c r="Z84" s="251">
        <f t="shared" si="40"/>
        <v>2.5991591756942652E-4</v>
      </c>
      <c r="AA84" s="400" t="s">
        <v>121</v>
      </c>
      <c r="AB84" s="401">
        <v>156164</v>
      </c>
      <c r="AC84" s="401">
        <v>140326</v>
      </c>
      <c r="AD84" t="str">
        <f t="shared" si="42"/>
        <v>Y</v>
      </c>
    </row>
    <row r="85" spans="1:30" ht="13.5" thickBot="1">
      <c r="A85" s="39" t="s">
        <v>122</v>
      </c>
      <c r="B85" s="435" t="s">
        <v>122</v>
      </c>
      <c r="C85" s="432" t="s">
        <v>462</v>
      </c>
      <c r="D85" s="39" t="s">
        <v>122</v>
      </c>
      <c r="E85" s="41">
        <v>203706</v>
      </c>
      <c r="F85" s="43">
        <v>187039</v>
      </c>
      <c r="G85" s="43">
        <v>265149</v>
      </c>
      <c r="H85" s="44">
        <v>201769</v>
      </c>
      <c r="I85" s="44">
        <v>210664</v>
      </c>
      <c r="J85" s="44">
        <v>225351</v>
      </c>
      <c r="K85" s="44">
        <v>214453</v>
      </c>
      <c r="L85" s="46">
        <v>190737</v>
      </c>
      <c r="M85" s="46">
        <v>205019</v>
      </c>
      <c r="N85" s="46">
        <v>272044</v>
      </c>
      <c r="O85" s="46">
        <v>276347</v>
      </c>
      <c r="P85" s="46">
        <f t="shared" si="41"/>
        <v>104.40850675772791</v>
      </c>
      <c r="Q85" s="46">
        <f t="shared" si="24"/>
        <v>111.687622974788</v>
      </c>
      <c r="R85" s="46">
        <f t="shared" si="25"/>
        <v>106.286396820126</v>
      </c>
      <c r="S85" s="46">
        <f t="shared" si="26"/>
        <v>94.53236126461448</v>
      </c>
      <c r="T85" s="46">
        <f t="shared" si="27"/>
        <v>101.61075289068191</v>
      </c>
      <c r="U85" s="158">
        <f t="shared" si="35"/>
        <v>4.6931630407687398E-4</v>
      </c>
      <c r="V85" s="158">
        <f t="shared" si="36"/>
        <v>4.5921722223451296E-4</v>
      </c>
      <c r="W85" s="158">
        <f t="shared" si="37"/>
        <v>5.3575506831495846E-4</v>
      </c>
      <c r="X85" s="159">
        <f t="shared" si="38"/>
        <v>4.3779504934646728E-4</v>
      </c>
      <c r="Y85" s="159">
        <f t="shared" si="39"/>
        <v>4.1603823162255694E-4</v>
      </c>
      <c r="Z85" s="251">
        <f t="shared" si="40"/>
        <v>4.3955145097141228E-4</v>
      </c>
      <c r="AA85" s="400" t="s">
        <v>122</v>
      </c>
      <c r="AB85" s="401">
        <v>272044</v>
      </c>
      <c r="AC85" s="401">
        <v>276347</v>
      </c>
      <c r="AD85" t="str">
        <f t="shared" si="42"/>
        <v>Y</v>
      </c>
    </row>
    <row r="86" spans="1:30" ht="13.5" thickBot="1">
      <c r="A86" s="39" t="s">
        <v>123</v>
      </c>
      <c r="B86" s="435" t="s">
        <v>123</v>
      </c>
      <c r="C86" s="432" t="s">
        <v>463</v>
      </c>
      <c r="D86" s="39" t="s">
        <v>156</v>
      </c>
      <c r="E86" s="41">
        <v>54344</v>
      </c>
      <c r="F86" s="43">
        <v>67963</v>
      </c>
      <c r="G86" s="43">
        <v>116007</v>
      </c>
      <c r="H86" s="44">
        <v>100223</v>
      </c>
      <c r="I86" s="44">
        <v>148441</v>
      </c>
      <c r="J86" s="44">
        <v>105574</v>
      </c>
      <c r="K86" s="44">
        <v>99911</v>
      </c>
      <c r="L86" s="46">
        <v>104170</v>
      </c>
      <c r="M86" s="46">
        <v>95600</v>
      </c>
      <c r="N86" s="46">
        <v>110460</v>
      </c>
      <c r="O86" s="46">
        <v>118475</v>
      </c>
      <c r="P86" s="46">
        <f t="shared" si="41"/>
        <v>148.11071310976521</v>
      </c>
      <c r="Q86" s="46">
        <f t="shared" si="24"/>
        <v>105.33909382077967</v>
      </c>
      <c r="R86" s="46">
        <f t="shared" si="25"/>
        <v>99.688694211907446</v>
      </c>
      <c r="S86" s="46">
        <f t="shared" si="26"/>
        <v>103.93821777436317</v>
      </c>
      <c r="T86" s="46">
        <f t="shared" si="27"/>
        <v>95.387286351436302</v>
      </c>
      <c r="U86" s="158">
        <f t="shared" si="35"/>
        <v>2.331194977597973E-4</v>
      </c>
      <c r="V86" s="158">
        <f t="shared" si="36"/>
        <v>3.2358003116675534E-4</v>
      </c>
      <c r="W86" s="158">
        <f t="shared" si="37"/>
        <v>2.5099425155549973E-4</v>
      </c>
      <c r="X86" s="159">
        <f t="shared" si="38"/>
        <v>2.0396329813644431E-4</v>
      </c>
      <c r="Y86" s="159">
        <f t="shared" si="39"/>
        <v>2.2721707161233405E-4</v>
      </c>
      <c r="Z86" s="251">
        <f t="shared" si="40"/>
        <v>2.0496207040745986E-4</v>
      </c>
      <c r="AA86" s="400" t="s">
        <v>123</v>
      </c>
      <c r="AB86" s="401">
        <v>110460</v>
      </c>
      <c r="AC86" s="401">
        <v>118475</v>
      </c>
      <c r="AD86" t="str">
        <f t="shared" si="42"/>
        <v>Y</v>
      </c>
    </row>
    <row r="87" spans="1:30" ht="13.5" thickBot="1">
      <c r="A87" s="49" t="s">
        <v>124</v>
      </c>
      <c r="B87" s="435" t="s">
        <v>124</v>
      </c>
      <c r="C87" s="432" t="s">
        <v>464</v>
      </c>
      <c r="D87" s="39" t="s">
        <v>122</v>
      </c>
      <c r="E87" s="51">
        <v>17225</v>
      </c>
      <c r="F87" s="52">
        <v>21091</v>
      </c>
      <c r="G87" s="52">
        <v>27790</v>
      </c>
      <c r="H87" s="53">
        <v>31005</v>
      </c>
      <c r="I87" s="53">
        <v>32642</v>
      </c>
      <c r="J87" s="53">
        <v>37337</v>
      </c>
      <c r="K87" s="53">
        <v>37678</v>
      </c>
      <c r="L87" s="55">
        <v>35979</v>
      </c>
      <c r="M87" s="55">
        <v>35347</v>
      </c>
      <c r="N87" s="55">
        <v>42377</v>
      </c>
      <c r="O87" s="55">
        <v>38671</v>
      </c>
      <c r="P87" s="55">
        <f t="shared" si="41"/>
        <v>105.27979358168038</v>
      </c>
      <c r="Q87" s="55">
        <f t="shared" si="24"/>
        <v>120.42251249798419</v>
      </c>
      <c r="R87" s="55">
        <f t="shared" si="25"/>
        <v>121.52233510724078</v>
      </c>
      <c r="S87" s="55">
        <f t="shared" si="26"/>
        <v>116.04257377842285</v>
      </c>
      <c r="T87" s="55">
        <f t="shared" si="27"/>
        <v>114.0041928721174</v>
      </c>
      <c r="U87" s="160">
        <f t="shared" si="35"/>
        <v>7.2117877413792393E-5</v>
      </c>
      <c r="V87" s="160">
        <f t="shared" si="36"/>
        <v>7.1154865416867485E-5</v>
      </c>
      <c r="W87" s="160">
        <f t="shared" si="37"/>
        <v>8.8765911780624914E-5</v>
      </c>
      <c r="X87" s="163">
        <f t="shared" si="38"/>
        <v>7.6917748267807832E-5</v>
      </c>
      <c r="Y87" s="163">
        <f t="shared" si="39"/>
        <v>7.847790169473136E-5</v>
      </c>
      <c r="Z87" s="252">
        <f t="shared" si="40"/>
        <v>7.578236718297577E-5</v>
      </c>
      <c r="AA87" s="400" t="s">
        <v>124</v>
      </c>
      <c r="AB87" s="401">
        <v>42377</v>
      </c>
      <c r="AC87" s="401">
        <v>38671</v>
      </c>
      <c r="AD87" t="str">
        <f t="shared" si="42"/>
        <v>Y</v>
      </c>
    </row>
    <row r="88" spans="1:30" ht="13.5" thickBot="1">
      <c r="A88" s="27" t="s">
        <v>125</v>
      </c>
      <c r="B88" s="434" t="s">
        <v>125</v>
      </c>
      <c r="C88" s="431" t="s">
        <v>465</v>
      </c>
      <c r="D88" s="382"/>
      <c r="E88" s="29">
        <v>3887721</v>
      </c>
      <c r="F88" s="31">
        <v>4392603</v>
      </c>
      <c r="G88" s="31">
        <v>5061413</v>
      </c>
      <c r="H88" s="32">
        <v>5124752</v>
      </c>
      <c r="I88" s="32">
        <v>5732453</v>
      </c>
      <c r="J88" s="32">
        <v>5977026</v>
      </c>
      <c r="K88" s="32">
        <v>6428199</v>
      </c>
      <c r="L88" s="34">
        <v>6362314</v>
      </c>
      <c r="M88" s="34">
        <v>6439682</v>
      </c>
      <c r="N88" s="34">
        <f>SUM(N89:N92)</f>
        <v>7038794</v>
      </c>
      <c r="O88" s="34">
        <f>SUM(O89:O92)</f>
        <v>7390295</v>
      </c>
      <c r="P88" s="34">
        <f t="shared" si="41"/>
        <v>111.858154306784</v>
      </c>
      <c r="Q88" s="34">
        <f t="shared" si="24"/>
        <v>116.63054134131758</v>
      </c>
      <c r="R88" s="34">
        <f t="shared" si="25"/>
        <v>125.43434296918173</v>
      </c>
      <c r="S88" s="34">
        <f t="shared" si="26"/>
        <v>124.14871978195237</v>
      </c>
      <c r="T88" s="34">
        <f t="shared" si="27"/>
        <v>125.658412348539</v>
      </c>
      <c r="U88" s="152">
        <f t="shared" si="35"/>
        <v>1.1920214046511446E-2</v>
      </c>
      <c r="V88" s="153">
        <f t="shared" si="36"/>
        <v>1.2495923096731766E-2</v>
      </c>
      <c r="W88" s="153">
        <f t="shared" si="37"/>
        <v>1.4209930166497077E-2</v>
      </c>
      <c r="X88" s="154">
        <f t="shared" si="38"/>
        <v>1.3122846024135413E-2</v>
      </c>
      <c r="Y88" s="154">
        <f t="shared" si="39"/>
        <v>1.3877568933072433E-2</v>
      </c>
      <c r="Z88" s="249">
        <f t="shared" si="40"/>
        <v>1.3806386563657447E-2</v>
      </c>
      <c r="AA88" s="400"/>
      <c r="AB88" s="401"/>
      <c r="AC88" s="401"/>
      <c r="AD88" t="str">
        <f t="shared" si="42"/>
        <v>NO</v>
      </c>
    </row>
    <row r="89" spans="1:30" ht="13.5" thickBot="1">
      <c r="A89" s="39" t="s">
        <v>125</v>
      </c>
      <c r="B89" s="435" t="s">
        <v>125</v>
      </c>
      <c r="C89" s="432" t="s">
        <v>466</v>
      </c>
      <c r="D89" s="39" t="s">
        <v>125</v>
      </c>
      <c r="E89" s="41">
        <v>1732651</v>
      </c>
      <c r="F89" s="43">
        <v>2115764</v>
      </c>
      <c r="G89" s="43">
        <v>2823498</v>
      </c>
      <c r="H89" s="44">
        <v>3029103</v>
      </c>
      <c r="I89" s="44">
        <v>3580802</v>
      </c>
      <c r="J89" s="44">
        <v>3665341</v>
      </c>
      <c r="K89" s="44">
        <v>3800059</v>
      </c>
      <c r="L89" s="46">
        <v>3751641</v>
      </c>
      <c r="M89" s="46">
        <v>3746286</v>
      </c>
      <c r="N89" s="46">
        <v>3864814</v>
      </c>
      <c r="O89" s="46">
        <v>4131206</v>
      </c>
      <c r="P89" s="46">
        <f t="shared" si="41"/>
        <v>118.21327964087058</v>
      </c>
      <c r="Q89" s="46">
        <f t="shared" si="24"/>
        <v>121.00417186209911</v>
      </c>
      <c r="R89" s="46">
        <f t="shared" si="25"/>
        <v>125.45162709884741</v>
      </c>
      <c r="S89" s="46">
        <f t="shared" si="26"/>
        <v>123.85320010577389</v>
      </c>
      <c r="T89" s="46">
        <f t="shared" si="27"/>
        <v>123.67641509714262</v>
      </c>
      <c r="U89" s="158">
        <f t="shared" si="35"/>
        <v>7.0457177496452434E-3</v>
      </c>
      <c r="V89" s="158">
        <f t="shared" si="36"/>
        <v>7.8056333678834001E-3</v>
      </c>
      <c r="W89" s="158">
        <f t="shared" si="37"/>
        <v>8.7140727924554066E-3</v>
      </c>
      <c r="X89" s="159">
        <f t="shared" si="38"/>
        <v>7.7576299581935768E-3</v>
      </c>
      <c r="Y89" s="159">
        <f t="shared" si="39"/>
        <v>8.1831322046728282E-3</v>
      </c>
      <c r="Z89" s="251">
        <f t="shared" si="40"/>
        <v>8.03186751985859E-3</v>
      </c>
      <c r="AA89" s="400" t="s">
        <v>125</v>
      </c>
      <c r="AB89" s="401">
        <v>3864814</v>
      </c>
      <c r="AC89" s="401">
        <v>4131206</v>
      </c>
      <c r="AD89" t="str">
        <f t="shared" si="42"/>
        <v>Y</v>
      </c>
    </row>
    <row r="90" spans="1:30" ht="13.5" thickBot="1">
      <c r="A90" s="39" t="s">
        <v>126</v>
      </c>
      <c r="B90" s="435" t="s">
        <v>126</v>
      </c>
      <c r="C90" s="432" t="s">
        <v>467</v>
      </c>
      <c r="D90" s="39" t="s">
        <v>127</v>
      </c>
      <c r="E90" s="41">
        <v>452649</v>
      </c>
      <c r="F90" s="43">
        <v>570982</v>
      </c>
      <c r="G90" s="43">
        <v>493826</v>
      </c>
      <c r="H90" s="44">
        <v>487585</v>
      </c>
      <c r="I90" s="44">
        <v>554237</v>
      </c>
      <c r="J90" s="44">
        <v>450409</v>
      </c>
      <c r="K90" s="44">
        <v>480149</v>
      </c>
      <c r="L90" s="46">
        <v>488115</v>
      </c>
      <c r="M90" s="46">
        <v>479366</v>
      </c>
      <c r="N90" s="46">
        <v>595167</v>
      </c>
      <c r="O90" s="46">
        <v>527927</v>
      </c>
      <c r="P90" s="46">
        <f t="shared" si="41"/>
        <v>113.6698216721187</v>
      </c>
      <c r="Q90" s="46">
        <f t="shared" si="24"/>
        <v>92.37548324907452</v>
      </c>
      <c r="R90" s="46">
        <f t="shared" si="25"/>
        <v>98.47493257585856</v>
      </c>
      <c r="S90" s="46">
        <f t="shared" si="26"/>
        <v>100.10869899607249</v>
      </c>
      <c r="T90" s="46">
        <f t="shared" si="27"/>
        <v>98.314345191094887</v>
      </c>
      <c r="U90" s="158">
        <f t="shared" si="35"/>
        <v>1.1341266008322516E-3</v>
      </c>
      <c r="V90" s="158">
        <f t="shared" si="36"/>
        <v>1.2081569494531092E-3</v>
      </c>
      <c r="W90" s="158">
        <f t="shared" si="37"/>
        <v>1.0708135511476413E-3</v>
      </c>
      <c r="X90" s="159">
        <f t="shared" si="38"/>
        <v>9.8020011447103516E-4</v>
      </c>
      <c r="Y90" s="159">
        <f t="shared" si="39"/>
        <v>1.0646833148704466E-3</v>
      </c>
      <c r="Z90" s="251">
        <f t="shared" si="40"/>
        <v>1.0277389941730378E-3</v>
      </c>
      <c r="AA90" s="400" t="s">
        <v>126</v>
      </c>
      <c r="AB90" s="401">
        <v>595167</v>
      </c>
      <c r="AC90" s="401">
        <v>527927</v>
      </c>
      <c r="AD90" t="str">
        <f t="shared" si="42"/>
        <v>Y</v>
      </c>
    </row>
    <row r="91" spans="1:30" ht="13.5" thickBot="1">
      <c r="A91" s="39" t="s">
        <v>127</v>
      </c>
      <c r="B91" s="435" t="s">
        <v>127</v>
      </c>
      <c r="C91" s="432" t="s">
        <v>468</v>
      </c>
      <c r="D91" s="39" t="s">
        <v>127</v>
      </c>
      <c r="E91" s="41">
        <v>1257992</v>
      </c>
      <c r="F91" s="43">
        <v>1236740</v>
      </c>
      <c r="G91" s="43">
        <v>1295411</v>
      </c>
      <c r="H91" s="44">
        <v>1113420</v>
      </c>
      <c r="I91" s="44">
        <v>1130899</v>
      </c>
      <c r="J91" s="44">
        <v>1389495</v>
      </c>
      <c r="K91" s="44">
        <v>1542478</v>
      </c>
      <c r="L91" s="46">
        <v>1530540</v>
      </c>
      <c r="M91" s="46">
        <v>1630819</v>
      </c>
      <c r="N91" s="46">
        <v>1838694</v>
      </c>
      <c r="O91" s="46">
        <v>1994698</v>
      </c>
      <c r="P91" s="46">
        <f t="shared" si="41"/>
        <v>101.56984785615491</v>
      </c>
      <c r="Q91" s="46">
        <f t="shared" si="24"/>
        <v>124.79522552136659</v>
      </c>
      <c r="R91" s="46">
        <f t="shared" si="25"/>
        <v>138.53514397082861</v>
      </c>
      <c r="S91" s="46">
        <f t="shared" si="26"/>
        <v>137.46295198577357</v>
      </c>
      <c r="T91" s="46">
        <f t="shared" si="27"/>
        <v>146.46934669756246</v>
      </c>
      <c r="U91" s="158">
        <f t="shared" si="35"/>
        <v>2.5898238048722697E-3</v>
      </c>
      <c r="V91" s="158">
        <f t="shared" si="36"/>
        <v>2.4651971737353726E-3</v>
      </c>
      <c r="W91" s="158">
        <f t="shared" si="37"/>
        <v>3.3034199477627933E-3</v>
      </c>
      <c r="X91" s="159">
        <f t="shared" si="38"/>
        <v>3.1488915152776608E-3</v>
      </c>
      <c r="Y91" s="159">
        <f t="shared" si="39"/>
        <v>3.3384354112080423E-3</v>
      </c>
      <c r="Z91" s="251">
        <f t="shared" si="40"/>
        <v>3.4964020784500342E-3</v>
      </c>
      <c r="AA91" s="400" t="s">
        <v>127</v>
      </c>
      <c r="AB91" s="401">
        <v>1838694</v>
      </c>
      <c r="AC91" s="401">
        <v>1994698</v>
      </c>
      <c r="AD91" t="str">
        <f t="shared" si="42"/>
        <v>Y</v>
      </c>
    </row>
    <row r="92" spans="1:30" ht="13.5" thickBot="1">
      <c r="A92" s="49" t="s">
        <v>128</v>
      </c>
      <c r="B92" s="435" t="s">
        <v>128</v>
      </c>
      <c r="C92" s="432" t="s">
        <v>469</v>
      </c>
      <c r="D92" s="39" t="s">
        <v>125</v>
      </c>
      <c r="E92" s="51">
        <v>444429</v>
      </c>
      <c r="F92" s="52">
        <v>469117</v>
      </c>
      <c r="G92" s="52">
        <v>448678</v>
      </c>
      <c r="H92" s="53">
        <v>494644</v>
      </c>
      <c r="I92" s="53">
        <v>466515</v>
      </c>
      <c r="J92" s="53">
        <v>471781</v>
      </c>
      <c r="K92" s="53">
        <v>605513</v>
      </c>
      <c r="L92" s="55">
        <v>592018</v>
      </c>
      <c r="M92" s="55">
        <v>583211</v>
      </c>
      <c r="N92" s="55">
        <v>740119</v>
      </c>
      <c r="O92" s="55">
        <v>736464</v>
      </c>
      <c r="P92" s="55">
        <f t="shared" si="41"/>
        <v>94.313283897105791</v>
      </c>
      <c r="Q92" s="55">
        <f t="shared" ref="Q92:Q156" si="43">IF($H92=0,"-",+J92/$H92*100)</f>
        <v>95.377887935565781</v>
      </c>
      <c r="R92" s="55">
        <f t="shared" ref="R92:R156" si="44">IF($H92=0,"-",+K92/$H92*100)</f>
        <v>122.41389767186097</v>
      </c>
      <c r="S92" s="55">
        <f t="shared" ref="S92:S156" si="45">IF($H92=0,"-",+L92/$H92*100)</f>
        <v>119.68567292840913</v>
      </c>
      <c r="T92" s="55">
        <f t="shared" ref="T92:T156" si="46">IF($H92=0,"-",+M92/$H92*100)</f>
        <v>117.90520050783999</v>
      </c>
      <c r="U92" s="160">
        <f t="shared" si="35"/>
        <v>1.1505458911616811E-3</v>
      </c>
      <c r="V92" s="160">
        <f t="shared" si="36"/>
        <v>1.0169356056598841E-3</v>
      </c>
      <c r="W92" s="160">
        <f t="shared" si="37"/>
        <v>1.1216238751312372E-3</v>
      </c>
      <c r="X92" s="161">
        <f t="shared" si="38"/>
        <v>1.2361244361931399E-3</v>
      </c>
      <c r="Y92" s="161">
        <f t="shared" si="39"/>
        <v>1.2913180023211171E-3</v>
      </c>
      <c r="Z92" s="252">
        <f t="shared" si="40"/>
        <v>1.2503779711757852E-3</v>
      </c>
      <c r="AA92" s="400" t="s">
        <v>128</v>
      </c>
      <c r="AB92" s="401">
        <v>740119</v>
      </c>
      <c r="AC92" s="401">
        <v>736464</v>
      </c>
      <c r="AD92" t="str">
        <f t="shared" si="42"/>
        <v>Y</v>
      </c>
    </row>
    <row r="93" spans="1:30" ht="13.5" thickBot="1">
      <c r="A93" s="27" t="s">
        <v>129</v>
      </c>
      <c r="B93" s="434" t="s">
        <v>129</v>
      </c>
      <c r="C93" s="431" t="s">
        <v>470</v>
      </c>
      <c r="D93" s="382"/>
      <c r="E93" s="29">
        <v>5198901</v>
      </c>
      <c r="F93" s="31">
        <v>6106146</v>
      </c>
      <c r="G93" s="31">
        <v>7617897</v>
      </c>
      <c r="H93" s="32">
        <v>8276145</v>
      </c>
      <c r="I93" s="32">
        <v>9826461</v>
      </c>
      <c r="J93" s="32">
        <v>9251898</v>
      </c>
      <c r="K93" s="32">
        <v>10594711</v>
      </c>
      <c r="L93" s="34">
        <v>11108931</v>
      </c>
      <c r="M93" s="34">
        <v>10850144</v>
      </c>
      <c r="N93" s="34">
        <f>SUM(N94:N101)</f>
        <v>11073529</v>
      </c>
      <c r="O93" s="34">
        <f>SUM(O94:O101)</f>
        <v>12391738</v>
      </c>
      <c r="P93" s="34">
        <f t="shared" si="41"/>
        <v>118.73234458796939</v>
      </c>
      <c r="Q93" s="34">
        <f t="shared" si="43"/>
        <v>111.78994568123201</v>
      </c>
      <c r="R93" s="34">
        <f t="shared" si="44"/>
        <v>128.01504806887746</v>
      </c>
      <c r="S93" s="34">
        <f t="shared" si="45"/>
        <v>134.22832731905979</v>
      </c>
      <c r="T93" s="34">
        <f t="shared" si="46"/>
        <v>131.1014246367119</v>
      </c>
      <c r="U93" s="152">
        <f t="shared" si="35"/>
        <v>1.92503793120068E-2</v>
      </c>
      <c r="V93" s="164">
        <f t="shared" si="36"/>
        <v>2.1420271735160135E-2</v>
      </c>
      <c r="W93" s="164">
        <f t="shared" si="37"/>
        <v>2.1995692253564562E-2</v>
      </c>
      <c r="X93" s="165">
        <f t="shared" si="38"/>
        <v>2.1628571412181503E-2</v>
      </c>
      <c r="Y93" s="154">
        <f t="shared" si="39"/>
        <v>2.4230956806791569E-2</v>
      </c>
      <c r="Z93" s="249">
        <f t="shared" si="40"/>
        <v>2.3262217347898306E-2</v>
      </c>
      <c r="AA93" s="400"/>
      <c r="AB93" s="401"/>
      <c r="AC93" s="401"/>
      <c r="AD93" t="str">
        <f t="shared" si="42"/>
        <v>NO</v>
      </c>
    </row>
    <row r="94" spans="1:30" ht="13.5" thickBot="1">
      <c r="A94" s="39" t="s">
        <v>130</v>
      </c>
      <c r="B94" s="435" t="s">
        <v>130</v>
      </c>
      <c r="C94" s="432" t="s">
        <v>471</v>
      </c>
      <c r="D94" s="39" t="s">
        <v>129</v>
      </c>
      <c r="E94" s="71">
        <v>1291213</v>
      </c>
      <c r="F94" s="78">
        <v>1496573</v>
      </c>
      <c r="G94" s="78">
        <v>2077501</v>
      </c>
      <c r="H94" s="44">
        <v>2154321</v>
      </c>
      <c r="I94" s="44">
        <v>2689101</v>
      </c>
      <c r="J94" s="44">
        <v>2422885</v>
      </c>
      <c r="K94" s="44">
        <v>2555020</v>
      </c>
      <c r="L94" s="46">
        <v>2309358</v>
      </c>
      <c r="M94" s="46">
        <v>2391362</v>
      </c>
      <c r="N94" s="46">
        <v>2408244</v>
      </c>
      <c r="O94" s="46">
        <v>3626140</v>
      </c>
      <c r="P94" s="46">
        <f t="shared" si="41"/>
        <v>124.82359871161262</v>
      </c>
      <c r="Q94" s="46">
        <f t="shared" si="43"/>
        <v>112.46629448443383</v>
      </c>
      <c r="R94" s="46">
        <f t="shared" si="44"/>
        <v>118.59978155530212</v>
      </c>
      <c r="S94" s="46">
        <f t="shared" si="45"/>
        <v>107.19655984414578</v>
      </c>
      <c r="T94" s="46">
        <f t="shared" si="46"/>
        <v>111.00304922061291</v>
      </c>
      <c r="U94" s="166">
        <f t="shared" si="35"/>
        <v>5.0109678370572047E-3</v>
      </c>
      <c r="V94" s="166">
        <f t="shared" si="36"/>
        <v>5.8618534326133134E-3</v>
      </c>
      <c r="W94" s="166">
        <f t="shared" si="37"/>
        <v>5.760227017826804E-3</v>
      </c>
      <c r="X94" s="159">
        <f t="shared" si="38"/>
        <v>5.2159452513194536E-3</v>
      </c>
      <c r="Y94" s="159">
        <f t="shared" si="39"/>
        <v>5.0372042052847892E-3</v>
      </c>
      <c r="Z94" s="251">
        <f t="shared" si="40"/>
        <v>5.1269718265033893E-3</v>
      </c>
      <c r="AA94" s="400" t="s">
        <v>130</v>
      </c>
      <c r="AB94" s="401">
        <v>2408244</v>
      </c>
      <c r="AC94" s="401">
        <v>3626140</v>
      </c>
      <c r="AD94" t="str">
        <f t="shared" si="42"/>
        <v>Y</v>
      </c>
    </row>
    <row r="95" spans="1:30" ht="13.5" thickBot="1">
      <c r="A95" s="39" t="s">
        <v>131</v>
      </c>
      <c r="B95" s="435" t="s">
        <v>131</v>
      </c>
      <c r="C95" s="432" t="s">
        <v>472</v>
      </c>
      <c r="D95" s="39" t="s">
        <v>129</v>
      </c>
      <c r="E95" s="71">
        <v>318019</v>
      </c>
      <c r="F95" s="78">
        <v>335946</v>
      </c>
      <c r="G95" s="78">
        <v>354496</v>
      </c>
      <c r="H95" s="44">
        <v>406113</v>
      </c>
      <c r="I95" s="44">
        <v>568890</v>
      </c>
      <c r="J95" s="44">
        <v>602955</v>
      </c>
      <c r="K95" s="44">
        <v>586998</v>
      </c>
      <c r="L95" s="46">
        <v>830475</v>
      </c>
      <c r="M95" s="46">
        <v>693592</v>
      </c>
      <c r="N95" s="46">
        <v>697738</v>
      </c>
      <c r="O95" s="46">
        <v>645497</v>
      </c>
      <c r="P95" s="46">
        <f t="shared" si="41"/>
        <v>140.08170139837927</v>
      </c>
      <c r="Q95" s="46">
        <f t="shared" si="43"/>
        <v>148.46976087936116</v>
      </c>
      <c r="R95" s="46">
        <f t="shared" si="44"/>
        <v>144.54055890848113</v>
      </c>
      <c r="S95" s="46">
        <f t="shared" si="45"/>
        <v>204.49357691085979</v>
      </c>
      <c r="T95" s="46">
        <f t="shared" si="46"/>
        <v>170.78793340769687</v>
      </c>
      <c r="U95" s="166">
        <f t="shared" si="35"/>
        <v>9.4462207870174065E-4</v>
      </c>
      <c r="V95" s="166">
        <f t="shared" si="36"/>
        <v>1.2400983820538493E-3</v>
      </c>
      <c r="W95" s="166">
        <f t="shared" si="37"/>
        <v>1.4334802029538178E-3</v>
      </c>
      <c r="X95" s="159">
        <f t="shared" si="38"/>
        <v>1.1983269918176831E-3</v>
      </c>
      <c r="Y95" s="159">
        <f t="shared" si="39"/>
        <v>1.8114437702529819E-3</v>
      </c>
      <c r="Z95" s="251">
        <f t="shared" si="40"/>
        <v>1.4870298361720805E-3</v>
      </c>
      <c r="AA95" s="400" t="s">
        <v>131</v>
      </c>
      <c r="AB95" s="401">
        <v>697738</v>
      </c>
      <c r="AC95" s="401">
        <v>645497</v>
      </c>
      <c r="AD95" t="str">
        <f t="shared" si="42"/>
        <v>Y</v>
      </c>
    </row>
    <row r="96" spans="1:30" ht="13.5" thickBot="1">
      <c r="A96" s="39" t="s">
        <v>132</v>
      </c>
      <c r="B96" s="435" t="s">
        <v>129</v>
      </c>
      <c r="C96" s="432" t="s">
        <v>473</v>
      </c>
      <c r="D96" s="39" t="s">
        <v>129</v>
      </c>
      <c r="E96" s="71">
        <v>2366430</v>
      </c>
      <c r="F96" s="78">
        <v>2714525</v>
      </c>
      <c r="G96" s="78">
        <v>3080636</v>
      </c>
      <c r="H96" s="44">
        <v>3425560</v>
      </c>
      <c r="I96" s="44">
        <v>4261137</v>
      </c>
      <c r="J96" s="44">
        <v>3725438</v>
      </c>
      <c r="K96" s="44">
        <v>5012963</v>
      </c>
      <c r="L96" s="46">
        <v>5280750</v>
      </c>
      <c r="M96" s="46">
        <v>5253214</v>
      </c>
      <c r="N96" s="46">
        <v>5315440</v>
      </c>
      <c r="O96" s="46">
        <v>5456269</v>
      </c>
      <c r="P96" s="46">
        <f t="shared" si="41"/>
        <v>124.39242050934737</v>
      </c>
      <c r="Q96" s="46">
        <f t="shared" si="43"/>
        <v>108.7541307114749</v>
      </c>
      <c r="R96" s="46">
        <f t="shared" si="44"/>
        <v>146.33995609476992</v>
      </c>
      <c r="S96" s="46">
        <f t="shared" si="45"/>
        <v>154.15727647450345</v>
      </c>
      <c r="T96" s="46">
        <f t="shared" si="46"/>
        <v>153.35343710225482</v>
      </c>
      <c r="U96" s="166">
        <f t="shared" si="35"/>
        <v>7.9678798952940062E-3</v>
      </c>
      <c r="V96" s="167">
        <f t="shared" si="36"/>
        <v>9.2886658218808427E-3</v>
      </c>
      <c r="W96" s="167">
        <f t="shared" si="37"/>
        <v>8.8569488939172318E-3</v>
      </c>
      <c r="X96" s="159">
        <f t="shared" si="38"/>
        <v>1.0233712673439003E-2</v>
      </c>
      <c r="Y96" s="159">
        <f t="shared" si="39"/>
        <v>1.1518446298520044E-2</v>
      </c>
      <c r="Z96" s="251">
        <f t="shared" si="40"/>
        <v>1.126265290516165E-2</v>
      </c>
      <c r="AA96" s="400" t="s">
        <v>129</v>
      </c>
      <c r="AB96" s="401">
        <v>5315440</v>
      </c>
      <c r="AC96" s="401">
        <v>5456269</v>
      </c>
      <c r="AD96" t="str">
        <f t="shared" si="42"/>
        <v>NO</v>
      </c>
    </row>
    <row r="97" spans="1:30" ht="13.5" thickBot="1">
      <c r="A97" s="39" t="s">
        <v>129</v>
      </c>
      <c r="B97" s="435" t="s">
        <v>682</v>
      </c>
      <c r="C97" s="432" t="s">
        <v>474</v>
      </c>
      <c r="D97" s="39" t="s">
        <v>129</v>
      </c>
      <c r="E97" s="71">
        <v>172155</v>
      </c>
      <c r="F97" s="78">
        <v>238812</v>
      </c>
      <c r="G97" s="78">
        <v>321635</v>
      </c>
      <c r="H97" s="44">
        <v>420058</v>
      </c>
      <c r="I97" s="44">
        <v>465549</v>
      </c>
      <c r="J97" s="44">
        <v>540472</v>
      </c>
      <c r="K97" s="44">
        <v>567516</v>
      </c>
      <c r="L97" s="46">
        <v>642861</v>
      </c>
      <c r="M97" s="46">
        <v>592398</v>
      </c>
      <c r="N97" s="46">
        <v>718043</v>
      </c>
      <c r="O97" s="46">
        <v>680966</v>
      </c>
      <c r="P97" s="46">
        <f t="shared" si="41"/>
        <v>110.82969494688828</v>
      </c>
      <c r="Q97" s="46">
        <f t="shared" si="43"/>
        <v>128.66604135619366</v>
      </c>
      <c r="R97" s="46">
        <f t="shared" si="44"/>
        <v>135.10419989620482</v>
      </c>
      <c r="S97" s="46">
        <f t="shared" si="45"/>
        <v>153.04100862261879</v>
      </c>
      <c r="T97" s="46">
        <f t="shared" si="46"/>
        <v>141.02766760780653</v>
      </c>
      <c r="U97" s="166">
        <f t="shared" si="35"/>
        <v>9.7705825998009371E-4</v>
      </c>
      <c r="V97" s="166">
        <f t="shared" si="36"/>
        <v>1.0148298645903204E-3</v>
      </c>
      <c r="W97" s="166">
        <f t="shared" si="37"/>
        <v>1.284931565789911E-3</v>
      </c>
      <c r="X97" s="159">
        <f t="shared" si="38"/>
        <v>1.1585554654162439E-3</v>
      </c>
      <c r="Y97" s="159">
        <f t="shared" si="39"/>
        <v>1.4022174702292087E-3</v>
      </c>
      <c r="Z97" s="251">
        <f t="shared" si="40"/>
        <v>1.2700744831091882E-3</v>
      </c>
      <c r="AA97" s="400" t="s">
        <v>437</v>
      </c>
      <c r="AB97" s="401">
        <v>718043</v>
      </c>
      <c r="AC97" s="401">
        <v>680966</v>
      </c>
      <c r="AD97" t="str">
        <f t="shared" si="42"/>
        <v>NO</v>
      </c>
    </row>
    <row r="98" spans="1:30" ht="13.5" thickBot="1">
      <c r="A98" s="39" t="s">
        <v>133</v>
      </c>
      <c r="B98" s="435" t="s">
        <v>133</v>
      </c>
      <c r="C98" s="432" t="s">
        <v>475</v>
      </c>
      <c r="D98" s="39" t="s">
        <v>129</v>
      </c>
      <c r="E98" s="71">
        <v>569158</v>
      </c>
      <c r="F98" s="78">
        <v>844811</v>
      </c>
      <c r="G98" s="78">
        <v>1260496</v>
      </c>
      <c r="H98" s="44">
        <v>1307493</v>
      </c>
      <c r="I98" s="44">
        <v>1179001</v>
      </c>
      <c r="J98" s="44">
        <v>1172513</v>
      </c>
      <c r="K98" s="44">
        <v>1168905</v>
      </c>
      <c r="L98" s="46">
        <v>1291194</v>
      </c>
      <c r="M98" s="46">
        <v>1173107</v>
      </c>
      <c r="N98" s="46">
        <v>1105390</v>
      </c>
      <c r="O98" s="46">
        <v>1085278</v>
      </c>
      <c r="P98" s="46">
        <f t="shared" si="41"/>
        <v>90.172643371704481</v>
      </c>
      <c r="Q98" s="46">
        <f t="shared" si="43"/>
        <v>89.676426565954841</v>
      </c>
      <c r="R98" s="46">
        <f t="shared" si="44"/>
        <v>89.400478625889392</v>
      </c>
      <c r="S98" s="46">
        <f t="shared" si="45"/>
        <v>98.75341588826862</v>
      </c>
      <c r="T98" s="46">
        <f t="shared" si="46"/>
        <v>89.72185701950221</v>
      </c>
      <c r="U98" s="166">
        <f t="shared" si="35"/>
        <v>3.04123915153658E-3</v>
      </c>
      <c r="V98" s="166">
        <f t="shared" si="36"/>
        <v>2.5700526156899758E-3</v>
      </c>
      <c r="W98" s="166">
        <f t="shared" si="37"/>
        <v>2.787561548052491E-3</v>
      </c>
      <c r="X98" s="159">
        <f t="shared" si="38"/>
        <v>2.3862609623382853E-3</v>
      </c>
      <c r="Y98" s="168">
        <f t="shared" si="39"/>
        <v>2.8163705439513877E-3</v>
      </c>
      <c r="Z98" s="251">
        <f t="shared" si="40"/>
        <v>2.5150882795971132E-3</v>
      </c>
      <c r="AA98" s="400" t="s">
        <v>133</v>
      </c>
      <c r="AB98" s="401">
        <v>1105390</v>
      </c>
      <c r="AC98" s="401">
        <v>1085278</v>
      </c>
      <c r="AD98" t="str">
        <f t="shared" si="42"/>
        <v>Y</v>
      </c>
    </row>
    <row r="99" spans="1:30" ht="13.5" thickBot="1">
      <c r="A99" s="39" t="s">
        <v>134</v>
      </c>
      <c r="B99" s="435" t="s">
        <v>134</v>
      </c>
      <c r="C99" s="432" t="s">
        <v>476</v>
      </c>
      <c r="D99" s="39" t="s">
        <v>129</v>
      </c>
      <c r="E99" s="41">
        <v>51637</v>
      </c>
      <c r="F99" s="43">
        <v>39181</v>
      </c>
      <c r="G99" s="43">
        <v>59197</v>
      </c>
      <c r="H99" s="44">
        <v>48091</v>
      </c>
      <c r="I99" s="44">
        <v>63850</v>
      </c>
      <c r="J99" s="44">
        <v>105659</v>
      </c>
      <c r="K99" s="44">
        <v>100071</v>
      </c>
      <c r="L99" s="46">
        <v>63708</v>
      </c>
      <c r="M99" s="46">
        <v>68041</v>
      </c>
      <c r="N99" s="46">
        <v>131757</v>
      </c>
      <c r="O99" s="46">
        <v>49429</v>
      </c>
      <c r="P99" s="46">
        <f t="shared" si="41"/>
        <v>132.76912520014139</v>
      </c>
      <c r="Q99" s="46">
        <f t="shared" si="43"/>
        <v>219.70638996901707</v>
      </c>
      <c r="R99" s="46">
        <f t="shared" si="44"/>
        <v>208.08675219895613</v>
      </c>
      <c r="S99" s="46">
        <f t="shared" si="45"/>
        <v>132.47385165623507</v>
      </c>
      <c r="T99" s="46">
        <f t="shared" si="46"/>
        <v>141.48385352768707</v>
      </c>
      <c r="U99" s="158">
        <f t="shared" si="35"/>
        <v>1.1186004975670667E-4</v>
      </c>
      <c r="V99" s="158">
        <f t="shared" si="36"/>
        <v>1.3918381707208471E-4</v>
      </c>
      <c r="W99" s="158">
        <f t="shared" si="37"/>
        <v>2.5119633266810527E-4</v>
      </c>
      <c r="X99" s="159">
        <f t="shared" si="38"/>
        <v>2.0428993011592435E-4</v>
      </c>
      <c r="Y99" s="159">
        <f t="shared" si="39"/>
        <v>1.3896078715828529E-4</v>
      </c>
      <c r="Z99" s="251">
        <f t="shared" si="40"/>
        <v>1.4587682251667339E-4</v>
      </c>
      <c r="AA99" s="400" t="s">
        <v>134</v>
      </c>
      <c r="AB99" s="401">
        <v>131757</v>
      </c>
      <c r="AC99" s="401">
        <v>49429</v>
      </c>
      <c r="AD99" t="str">
        <f t="shared" si="42"/>
        <v>Y</v>
      </c>
    </row>
    <row r="100" spans="1:30" ht="13.5" thickBot="1">
      <c r="A100" s="66" t="s">
        <v>135</v>
      </c>
      <c r="B100" s="435" t="s">
        <v>135</v>
      </c>
      <c r="C100" s="432" t="s">
        <v>477</v>
      </c>
      <c r="D100" s="39" t="s">
        <v>129</v>
      </c>
      <c r="E100" s="41">
        <v>297145</v>
      </c>
      <c r="F100" s="43">
        <v>302277</v>
      </c>
      <c r="G100" s="43">
        <v>291834</v>
      </c>
      <c r="H100" s="44">
        <v>336899</v>
      </c>
      <c r="I100" s="44">
        <v>375429</v>
      </c>
      <c r="J100" s="44">
        <v>451758</v>
      </c>
      <c r="K100" s="44">
        <v>410418</v>
      </c>
      <c r="L100" s="46">
        <v>411085</v>
      </c>
      <c r="M100" s="46">
        <v>425075</v>
      </c>
      <c r="N100" s="46">
        <v>433937</v>
      </c>
      <c r="O100" s="46">
        <v>398684</v>
      </c>
      <c r="P100" s="46">
        <f t="shared" si="41"/>
        <v>111.43666202630462</v>
      </c>
      <c r="Q100" s="46">
        <f t="shared" si="43"/>
        <v>134.093007103019</v>
      </c>
      <c r="R100" s="46">
        <f t="shared" si="44"/>
        <v>121.82226720767946</v>
      </c>
      <c r="S100" s="46">
        <f t="shared" si="45"/>
        <v>122.02024939225109</v>
      </c>
      <c r="T100" s="46">
        <f t="shared" si="46"/>
        <v>126.17282924556024</v>
      </c>
      <c r="U100" s="166">
        <f t="shared" si="35"/>
        <v>7.8362976238765506E-4</v>
      </c>
      <c r="V100" s="158">
        <f t="shared" si="36"/>
        <v>8.1838122567824104E-4</v>
      </c>
      <c r="W100" s="158">
        <f t="shared" si="37"/>
        <v>1.074020697275934E-3</v>
      </c>
      <c r="X100" s="156">
        <f t="shared" si="38"/>
        <v>8.3784777346401502E-4</v>
      </c>
      <c r="Y100" s="156">
        <f t="shared" si="39"/>
        <v>8.9666439362346491E-4</v>
      </c>
      <c r="Z100" s="251">
        <f t="shared" si="40"/>
        <v>9.1134154893777195E-4</v>
      </c>
      <c r="AA100" s="400" t="s">
        <v>135</v>
      </c>
      <c r="AB100" s="401">
        <v>433937</v>
      </c>
      <c r="AC100" s="401">
        <v>398684</v>
      </c>
      <c r="AD100" t="str">
        <f t="shared" si="42"/>
        <v>Y</v>
      </c>
    </row>
    <row r="101" spans="1:30" ht="13.5" thickBot="1">
      <c r="A101" s="49" t="s">
        <v>136</v>
      </c>
      <c r="B101" s="435" t="s">
        <v>136</v>
      </c>
      <c r="C101" s="432" t="s">
        <v>478</v>
      </c>
      <c r="D101" s="39" t="s">
        <v>129</v>
      </c>
      <c r="E101" s="51">
        <v>133144</v>
      </c>
      <c r="F101" s="52">
        <v>134021</v>
      </c>
      <c r="G101" s="52">
        <v>172102</v>
      </c>
      <c r="H101" s="53">
        <v>177610</v>
      </c>
      <c r="I101" s="53">
        <v>223504</v>
      </c>
      <c r="J101" s="53">
        <v>230218</v>
      </c>
      <c r="K101" s="53">
        <v>192820</v>
      </c>
      <c r="L101" s="55">
        <v>279500</v>
      </c>
      <c r="M101" s="55">
        <v>253355</v>
      </c>
      <c r="N101" s="55">
        <v>262980</v>
      </c>
      <c r="O101" s="55">
        <v>449475</v>
      </c>
      <c r="P101" s="55">
        <f t="shared" si="41"/>
        <v>125.83976127470299</v>
      </c>
      <c r="Q101" s="55">
        <f t="shared" si="43"/>
        <v>129.6199538314284</v>
      </c>
      <c r="R101" s="55">
        <f t="shared" si="44"/>
        <v>108.56370699847982</v>
      </c>
      <c r="S101" s="55">
        <f t="shared" si="45"/>
        <v>157.36726535668038</v>
      </c>
      <c r="T101" s="55">
        <f t="shared" si="46"/>
        <v>142.6468104273408</v>
      </c>
      <c r="U101" s="160">
        <f t="shared" si="35"/>
        <v>4.1312227729281299E-4</v>
      </c>
      <c r="V101" s="160">
        <f t="shared" si="36"/>
        <v>4.87206575581507E-4</v>
      </c>
      <c r="W101" s="160">
        <f t="shared" si="37"/>
        <v>5.4732599508026632E-4</v>
      </c>
      <c r="X101" s="161">
        <f t="shared" si="38"/>
        <v>3.9363236427089301E-4</v>
      </c>
      <c r="Y101" s="161">
        <f t="shared" si="39"/>
        <v>6.0964933777140598E-4</v>
      </c>
      <c r="Z101" s="252">
        <f t="shared" si="40"/>
        <v>5.4318164590043926E-4</v>
      </c>
      <c r="AA101" s="400" t="s">
        <v>136</v>
      </c>
      <c r="AB101" s="401">
        <v>262980</v>
      </c>
      <c r="AC101" s="401">
        <v>449475</v>
      </c>
      <c r="AD101" t="str">
        <f t="shared" si="42"/>
        <v>Y</v>
      </c>
    </row>
    <row r="102" spans="1:30" ht="13.5" thickBot="1">
      <c r="A102" s="27" t="s">
        <v>137</v>
      </c>
      <c r="B102" s="434" t="s">
        <v>137</v>
      </c>
      <c r="C102" s="431" t="s">
        <v>479</v>
      </c>
      <c r="D102" s="382"/>
      <c r="E102" s="29">
        <v>3376892</v>
      </c>
      <c r="F102" s="31">
        <v>4485783</v>
      </c>
      <c r="G102" s="31">
        <v>4251975</v>
      </c>
      <c r="H102" s="32">
        <v>4949636</v>
      </c>
      <c r="I102" s="32">
        <v>4947266</v>
      </c>
      <c r="J102" s="32">
        <v>4991014</v>
      </c>
      <c r="K102" s="32">
        <v>5829438</v>
      </c>
      <c r="L102" s="34">
        <v>6289788</v>
      </c>
      <c r="M102" s="34">
        <v>6703232</v>
      </c>
      <c r="N102" s="34">
        <f>SUM(N103:N109)</f>
        <v>7200604</v>
      </c>
      <c r="O102" s="34">
        <f>SUM(O103:O109)</f>
        <v>7761223</v>
      </c>
      <c r="P102" s="34">
        <f t="shared" si="41"/>
        <v>99.952117691078698</v>
      </c>
      <c r="Q102" s="34">
        <f t="shared" si="43"/>
        <v>100.83598066605302</v>
      </c>
      <c r="R102" s="34">
        <f t="shared" si="44"/>
        <v>117.77508487492818</v>
      </c>
      <c r="S102" s="34">
        <f t="shared" si="45"/>
        <v>127.07576880400902</v>
      </c>
      <c r="T102" s="34">
        <f t="shared" si="46"/>
        <v>135.42878708656556</v>
      </c>
      <c r="U102" s="152">
        <f t="shared" si="35"/>
        <v>1.1512892833120262E-2</v>
      </c>
      <c r="V102" s="153">
        <f t="shared" si="36"/>
        <v>1.0784328362583308E-2</v>
      </c>
      <c r="W102" s="153">
        <f t="shared" si="37"/>
        <v>1.1865760731174541E-2</v>
      </c>
      <c r="X102" s="154">
        <f t="shared" si="38"/>
        <v>1.1900505457476332E-2</v>
      </c>
      <c r="Y102" s="154">
        <f t="shared" si="39"/>
        <v>1.371937420008063E-2</v>
      </c>
      <c r="Z102" s="249">
        <f t="shared" si="40"/>
        <v>1.4371425827840355E-2</v>
      </c>
      <c r="AA102" s="400"/>
      <c r="AB102" s="401"/>
      <c r="AC102" s="401"/>
      <c r="AD102" t="str">
        <f t="shared" si="42"/>
        <v>NO</v>
      </c>
    </row>
    <row r="103" spans="1:30" ht="13.5" thickBot="1">
      <c r="A103" s="39" t="s">
        <v>138</v>
      </c>
      <c r="B103" s="435" t="s">
        <v>138</v>
      </c>
      <c r="C103" s="432" t="s">
        <v>480</v>
      </c>
      <c r="D103" s="39" t="s">
        <v>137</v>
      </c>
      <c r="E103" s="41">
        <v>138625</v>
      </c>
      <c r="F103" s="43">
        <v>167785</v>
      </c>
      <c r="G103" s="43">
        <v>188082</v>
      </c>
      <c r="H103" s="44">
        <v>239361</v>
      </c>
      <c r="I103" s="44">
        <v>278244</v>
      </c>
      <c r="J103" s="44">
        <v>260401</v>
      </c>
      <c r="K103" s="44">
        <v>326476</v>
      </c>
      <c r="L103" s="46">
        <v>366872</v>
      </c>
      <c r="M103" s="46">
        <v>336811</v>
      </c>
      <c r="N103" s="46">
        <v>332979</v>
      </c>
      <c r="O103" s="46">
        <v>363195</v>
      </c>
      <c r="P103" s="46">
        <f t="shared" si="41"/>
        <v>116.24450098386956</v>
      </c>
      <c r="Q103" s="46">
        <f t="shared" si="43"/>
        <v>108.79007022865046</v>
      </c>
      <c r="R103" s="46">
        <f t="shared" si="44"/>
        <v>136.39481786924352</v>
      </c>
      <c r="S103" s="46">
        <f t="shared" si="45"/>
        <v>153.27141848504976</v>
      </c>
      <c r="T103" s="46">
        <f t="shared" si="46"/>
        <v>140.71256386796514</v>
      </c>
      <c r="U103" s="158">
        <f t="shared" si="35"/>
        <v>5.567555960536288E-4</v>
      </c>
      <c r="V103" s="158">
        <f t="shared" si="36"/>
        <v>6.0653190285677588E-4</v>
      </c>
      <c r="W103" s="158">
        <f t="shared" si="37"/>
        <v>6.1908380945406723E-4</v>
      </c>
      <c r="X103" s="159">
        <f t="shared" si="38"/>
        <v>6.664843883295512E-4</v>
      </c>
      <c r="Y103" s="159">
        <f t="shared" si="39"/>
        <v>8.0022637512297415E-4</v>
      </c>
      <c r="Z103" s="251">
        <f t="shared" si="40"/>
        <v>7.2210753029295987E-4</v>
      </c>
      <c r="AA103" s="400" t="s">
        <v>138</v>
      </c>
      <c r="AB103" s="401">
        <v>332979</v>
      </c>
      <c r="AC103" s="401">
        <v>363195</v>
      </c>
      <c r="AD103" t="str">
        <f t="shared" si="42"/>
        <v>Y</v>
      </c>
    </row>
    <row r="104" spans="1:30" ht="13.5" thickBot="1">
      <c r="A104" s="39" t="s">
        <v>139</v>
      </c>
      <c r="B104" s="435" t="s">
        <v>139</v>
      </c>
      <c r="C104" s="432" t="s">
        <v>481</v>
      </c>
      <c r="D104" s="39" t="s">
        <v>137</v>
      </c>
      <c r="E104" s="41">
        <v>67013</v>
      </c>
      <c r="F104" s="43">
        <v>85306</v>
      </c>
      <c r="G104" s="43">
        <v>103748</v>
      </c>
      <c r="H104" s="44">
        <v>105012</v>
      </c>
      <c r="I104" s="44">
        <v>152873</v>
      </c>
      <c r="J104" s="44">
        <v>150583</v>
      </c>
      <c r="K104" s="44">
        <v>167951</v>
      </c>
      <c r="L104" s="46">
        <v>186069</v>
      </c>
      <c r="M104" s="46">
        <v>187329</v>
      </c>
      <c r="N104" s="46">
        <v>217013</v>
      </c>
      <c r="O104" s="46">
        <v>250208</v>
      </c>
      <c r="P104" s="46">
        <f t="shared" si="41"/>
        <v>145.576695996648</v>
      </c>
      <c r="Q104" s="46">
        <f t="shared" si="43"/>
        <v>143.39599283891366</v>
      </c>
      <c r="R104" s="46">
        <f t="shared" si="44"/>
        <v>159.93505504132861</v>
      </c>
      <c r="S104" s="46">
        <f t="shared" si="45"/>
        <v>177.18832133470463</v>
      </c>
      <c r="T104" s="46">
        <f t="shared" si="46"/>
        <v>178.38818420751915</v>
      </c>
      <c r="U104" s="158">
        <f t="shared" si="35"/>
        <v>2.4425874997507392E-4</v>
      </c>
      <c r="V104" s="158">
        <f t="shared" si="36"/>
        <v>3.3324115375506355E-4</v>
      </c>
      <c r="W104" s="158">
        <f t="shared" si="37"/>
        <v>3.5799976681741546E-4</v>
      </c>
      <c r="X104" s="159">
        <f t="shared" si="38"/>
        <v>3.4286354741033478E-4</v>
      </c>
      <c r="Y104" s="159">
        <f t="shared" si="39"/>
        <v>4.0585632425684345E-4</v>
      </c>
      <c r="Z104" s="251">
        <f t="shared" si="40"/>
        <v>4.0162489212718669E-4</v>
      </c>
      <c r="AA104" s="400" t="s">
        <v>139</v>
      </c>
      <c r="AB104" s="401">
        <v>217013</v>
      </c>
      <c r="AC104" s="401">
        <v>250208</v>
      </c>
      <c r="AD104" t="str">
        <f t="shared" si="42"/>
        <v>Y</v>
      </c>
    </row>
    <row r="105" spans="1:30" ht="13.5" thickBot="1">
      <c r="A105" s="39" t="s">
        <v>140</v>
      </c>
      <c r="B105" s="435" t="s">
        <v>140</v>
      </c>
      <c r="C105" s="432" t="s">
        <v>482</v>
      </c>
      <c r="D105" s="39" t="s">
        <v>137</v>
      </c>
      <c r="E105" s="41">
        <v>118977</v>
      </c>
      <c r="F105" s="43">
        <v>234274</v>
      </c>
      <c r="G105" s="43">
        <v>217005</v>
      </c>
      <c r="H105" s="44">
        <v>250875</v>
      </c>
      <c r="I105" s="44">
        <v>425667</v>
      </c>
      <c r="J105" s="44">
        <v>365063</v>
      </c>
      <c r="K105" s="44">
        <v>404997</v>
      </c>
      <c r="L105" s="46">
        <v>454110</v>
      </c>
      <c r="M105" s="46">
        <v>446163</v>
      </c>
      <c r="N105" s="46">
        <v>475595</v>
      </c>
      <c r="O105" s="46">
        <v>529127</v>
      </c>
      <c r="P105" s="46">
        <f t="shared" si="41"/>
        <v>169.6729446935725</v>
      </c>
      <c r="Q105" s="46">
        <f t="shared" si="43"/>
        <v>145.51589436970602</v>
      </c>
      <c r="R105" s="46">
        <f t="shared" si="44"/>
        <v>161.4337817638266</v>
      </c>
      <c r="S105" s="46">
        <f t="shared" si="45"/>
        <v>181.01046337817638</v>
      </c>
      <c r="T105" s="46">
        <f t="shared" si="46"/>
        <v>177.84275037369207</v>
      </c>
      <c r="U105" s="158">
        <f t="shared" si="35"/>
        <v>5.835372519330807E-4</v>
      </c>
      <c r="V105" s="158">
        <f t="shared" si="36"/>
        <v>9.2789284043262468E-4</v>
      </c>
      <c r="W105" s="158">
        <f t="shared" si="37"/>
        <v>8.6790984954255223E-4</v>
      </c>
      <c r="X105" s="159">
        <f t="shared" si="38"/>
        <v>8.2678107370925665E-4</v>
      </c>
      <c r="Y105" s="159">
        <f t="shared" si="39"/>
        <v>9.9051112978666613E-4</v>
      </c>
      <c r="Z105" s="251">
        <f t="shared" si="40"/>
        <v>9.5655326589125017E-4</v>
      </c>
      <c r="AA105" s="400" t="s">
        <v>140</v>
      </c>
      <c r="AB105" s="401">
        <v>475595</v>
      </c>
      <c r="AC105" s="401">
        <v>529127</v>
      </c>
      <c r="AD105" t="str">
        <f t="shared" si="42"/>
        <v>Y</v>
      </c>
    </row>
    <row r="106" spans="1:30" ht="13.5" thickBot="1">
      <c r="A106" s="39" t="s">
        <v>141</v>
      </c>
      <c r="B106" s="435" t="s">
        <v>141</v>
      </c>
      <c r="C106" s="432" t="s">
        <v>483</v>
      </c>
      <c r="D106" s="39" t="s">
        <v>137</v>
      </c>
      <c r="E106" s="41">
        <v>183616</v>
      </c>
      <c r="F106" s="43">
        <v>259442</v>
      </c>
      <c r="G106" s="43">
        <v>286718</v>
      </c>
      <c r="H106" s="44">
        <v>358005</v>
      </c>
      <c r="I106" s="44">
        <v>463744</v>
      </c>
      <c r="J106" s="44">
        <v>431508</v>
      </c>
      <c r="K106" s="44">
        <v>477493</v>
      </c>
      <c r="L106" s="46">
        <v>515286</v>
      </c>
      <c r="M106" s="46">
        <v>543818</v>
      </c>
      <c r="N106" s="46">
        <v>582463</v>
      </c>
      <c r="O106" s="46">
        <v>563319</v>
      </c>
      <c r="P106" s="46">
        <f t="shared" si="41"/>
        <v>129.53562101087974</v>
      </c>
      <c r="Q106" s="46">
        <f t="shared" si="43"/>
        <v>120.53127749612436</v>
      </c>
      <c r="R106" s="46">
        <f t="shared" si="44"/>
        <v>133.37607016661778</v>
      </c>
      <c r="S106" s="46">
        <f t="shared" si="45"/>
        <v>143.93262663929275</v>
      </c>
      <c r="T106" s="46">
        <f t="shared" si="46"/>
        <v>151.90234773257356</v>
      </c>
      <c r="U106" s="158">
        <f t="shared" si="35"/>
        <v>8.3272248680937736E-4</v>
      </c>
      <c r="V106" s="158">
        <f t="shared" si="36"/>
        <v>1.0108952241860117E-3</v>
      </c>
      <c r="W106" s="158">
        <f t="shared" si="37"/>
        <v>1.0258778439787314E-3</v>
      </c>
      <c r="X106" s="159">
        <f t="shared" si="38"/>
        <v>9.7477802361166648E-4</v>
      </c>
      <c r="Y106" s="159">
        <f t="shared" si="39"/>
        <v>1.1239490828725465E-3</v>
      </c>
      <c r="Z106" s="251">
        <f t="shared" si="40"/>
        <v>1.1659211632305858E-3</v>
      </c>
      <c r="AA106" s="400" t="s">
        <v>141</v>
      </c>
      <c r="AB106" s="401">
        <v>582463</v>
      </c>
      <c r="AC106" s="401">
        <v>563319</v>
      </c>
      <c r="AD106" t="str">
        <f t="shared" si="42"/>
        <v>Y</v>
      </c>
    </row>
    <row r="107" spans="1:30" ht="13.5" thickBot="1">
      <c r="A107" s="39" t="s">
        <v>137</v>
      </c>
      <c r="B107" s="435" t="s">
        <v>137</v>
      </c>
      <c r="C107" s="432" t="s">
        <v>484</v>
      </c>
      <c r="D107" s="39" t="s">
        <v>137</v>
      </c>
      <c r="E107" s="41">
        <v>2550226</v>
      </c>
      <c r="F107" s="43">
        <v>3275827</v>
      </c>
      <c r="G107" s="43">
        <v>2933759</v>
      </c>
      <c r="H107" s="44">
        <v>3503960</v>
      </c>
      <c r="I107" s="44">
        <v>2965361</v>
      </c>
      <c r="J107" s="44">
        <v>3103050</v>
      </c>
      <c r="K107" s="44">
        <v>3644705</v>
      </c>
      <c r="L107" s="46">
        <v>3805129</v>
      </c>
      <c r="M107" s="46">
        <v>4232339</v>
      </c>
      <c r="N107" s="46">
        <v>4641606</v>
      </c>
      <c r="O107" s="46">
        <v>5043615</v>
      </c>
      <c r="P107" s="46">
        <f t="shared" si="41"/>
        <v>84.628848502836789</v>
      </c>
      <c r="Q107" s="46">
        <f t="shared" si="43"/>
        <v>88.558373954040576</v>
      </c>
      <c r="R107" s="46">
        <f t="shared" si="44"/>
        <v>104.01674105868788</v>
      </c>
      <c r="S107" s="46">
        <f t="shared" si="45"/>
        <v>108.59510382538613</v>
      </c>
      <c r="T107" s="46">
        <f t="shared" si="46"/>
        <v>120.78730921585863</v>
      </c>
      <c r="U107" s="158">
        <f t="shared" si="35"/>
        <v>8.150238920910562E-3</v>
      </c>
      <c r="V107" s="158">
        <f t="shared" si="36"/>
        <v>6.4640605008096192E-3</v>
      </c>
      <c r="W107" s="158">
        <f t="shared" si="37"/>
        <v>7.3772681937720793E-3</v>
      </c>
      <c r="X107" s="159">
        <f t="shared" si="38"/>
        <v>7.4404825548176805E-3</v>
      </c>
      <c r="Y107" s="159">
        <f t="shared" si="39"/>
        <v>8.2998009838453398E-3</v>
      </c>
      <c r="Z107" s="251">
        <f t="shared" si="40"/>
        <v>9.0739431391865921E-3</v>
      </c>
      <c r="AA107" s="400" t="s">
        <v>137</v>
      </c>
      <c r="AB107" s="401">
        <v>4641606</v>
      </c>
      <c r="AC107" s="401">
        <v>5043615</v>
      </c>
      <c r="AD107" t="str">
        <f t="shared" si="42"/>
        <v>Y</v>
      </c>
    </row>
    <row r="108" spans="1:30" ht="13.5" thickBot="1">
      <c r="A108" s="39" t="s">
        <v>142</v>
      </c>
      <c r="B108" s="435" t="s">
        <v>142</v>
      </c>
      <c r="C108" s="432" t="s">
        <v>485</v>
      </c>
      <c r="D108" s="39" t="s">
        <v>137</v>
      </c>
      <c r="E108" s="41">
        <v>234253</v>
      </c>
      <c r="F108" s="43">
        <v>323684</v>
      </c>
      <c r="G108" s="43">
        <v>402360</v>
      </c>
      <c r="H108" s="44">
        <v>372138</v>
      </c>
      <c r="I108" s="44">
        <v>492768</v>
      </c>
      <c r="J108" s="44">
        <v>523514</v>
      </c>
      <c r="K108" s="44">
        <v>562662</v>
      </c>
      <c r="L108" s="46">
        <v>781186</v>
      </c>
      <c r="M108" s="46">
        <v>786946</v>
      </c>
      <c r="N108" s="46">
        <v>755060</v>
      </c>
      <c r="O108" s="46">
        <v>808604</v>
      </c>
      <c r="P108" s="46">
        <f t="shared" si="41"/>
        <v>132.4153942892153</v>
      </c>
      <c r="Q108" s="46">
        <f t="shared" si="43"/>
        <v>140.67738312131522</v>
      </c>
      <c r="R108" s="46">
        <f t="shared" si="44"/>
        <v>151.19713654611999</v>
      </c>
      <c r="S108" s="46">
        <f t="shared" si="45"/>
        <v>209.9183636177977</v>
      </c>
      <c r="T108" s="46">
        <f t="shared" si="46"/>
        <v>211.46617652591243</v>
      </c>
      <c r="U108" s="158">
        <f t="shared" ref="U108:U139" si="47">+H108/H$3</f>
        <v>8.6559595758793335E-4</v>
      </c>
      <c r="V108" s="158">
        <f t="shared" ref="V108:V139" si="48">+I108/I$3</f>
        <v>1.0741633699448245E-3</v>
      </c>
      <c r="W108" s="158">
        <f t="shared" ref="W108:W139" si="49">+J108/J$3</f>
        <v>1.2446151951126783E-3</v>
      </c>
      <c r="X108" s="159">
        <f t="shared" ref="X108:X139" si="50">+K108/K$3</f>
        <v>1.1486462677387679E-3</v>
      </c>
      <c r="Y108" s="159">
        <f t="shared" ref="Y108:Y139" si="51">+L108/L$3</f>
        <v>1.7039339090386175E-3</v>
      </c>
      <c r="Z108" s="251">
        <f t="shared" ref="Z108:Z139" si="52">+M108/M$3</f>
        <v>1.6871765842977919E-3</v>
      </c>
      <c r="AA108" s="400" t="s">
        <v>142</v>
      </c>
      <c r="AB108" s="401">
        <v>755060</v>
      </c>
      <c r="AC108" s="401">
        <v>808604</v>
      </c>
      <c r="AD108" t="str">
        <f t="shared" si="42"/>
        <v>Y</v>
      </c>
    </row>
    <row r="109" spans="1:30" ht="13.5" thickBot="1">
      <c r="A109" s="49" t="s">
        <v>143</v>
      </c>
      <c r="B109" s="435" t="s">
        <v>143</v>
      </c>
      <c r="C109" s="432" t="s">
        <v>486</v>
      </c>
      <c r="D109" s="39" t="s">
        <v>137</v>
      </c>
      <c r="E109" s="51">
        <v>84182</v>
      </c>
      <c r="F109" s="52">
        <v>139465</v>
      </c>
      <c r="G109" s="52">
        <v>120303</v>
      </c>
      <c r="H109" s="53">
        <v>120285</v>
      </c>
      <c r="I109" s="53">
        <v>168609</v>
      </c>
      <c r="J109" s="53">
        <v>156895</v>
      </c>
      <c r="K109" s="53">
        <v>245154</v>
      </c>
      <c r="L109" s="55">
        <v>181136</v>
      </c>
      <c r="M109" s="55">
        <v>169826</v>
      </c>
      <c r="N109" s="55">
        <v>195888</v>
      </c>
      <c r="O109" s="55">
        <v>203155</v>
      </c>
      <c r="P109" s="55">
        <f t="shared" si="41"/>
        <v>140.17458535977053</v>
      </c>
      <c r="Q109" s="55">
        <f t="shared" si="43"/>
        <v>130.43604771999833</v>
      </c>
      <c r="R109" s="55">
        <f t="shared" si="44"/>
        <v>203.81094899613416</v>
      </c>
      <c r="S109" s="55">
        <f t="shared" si="45"/>
        <v>150.58901774951156</v>
      </c>
      <c r="T109" s="55">
        <f t="shared" si="46"/>
        <v>141.18634908758366</v>
      </c>
      <c r="U109" s="160">
        <f t="shared" si="47"/>
        <v>2.7978386985060531E-4</v>
      </c>
      <c r="V109" s="160">
        <f t="shared" si="48"/>
        <v>3.6754337059838891E-4</v>
      </c>
      <c r="W109" s="160">
        <f t="shared" si="49"/>
        <v>3.7300607249701756E-4</v>
      </c>
      <c r="X109" s="161">
        <f t="shared" si="50"/>
        <v>5.0046960185907324E-4</v>
      </c>
      <c r="Y109" s="161">
        <f t="shared" si="51"/>
        <v>3.9509639515764364E-4</v>
      </c>
      <c r="Z109" s="252">
        <f t="shared" si="52"/>
        <v>3.6409925281398828E-4</v>
      </c>
      <c r="AA109" s="400" t="s">
        <v>143</v>
      </c>
      <c r="AB109" s="401">
        <v>195888</v>
      </c>
      <c r="AC109" s="401">
        <v>203155</v>
      </c>
      <c r="AD109" t="str">
        <f t="shared" ref="AD109:AD140" si="53">IF(AA109=A109,"Y","NO")</f>
        <v>Y</v>
      </c>
    </row>
    <row r="110" spans="1:30" ht="13.5" thickBot="1">
      <c r="A110" s="27" t="s">
        <v>144</v>
      </c>
      <c r="B110" s="434" t="s">
        <v>144</v>
      </c>
      <c r="C110" s="431" t="s">
        <v>487</v>
      </c>
      <c r="D110" s="382"/>
      <c r="E110" s="29">
        <v>3923485</v>
      </c>
      <c r="F110" s="31">
        <v>5274176</v>
      </c>
      <c r="G110" s="31">
        <v>4874131</v>
      </c>
      <c r="H110" s="32">
        <v>5146399</v>
      </c>
      <c r="I110" s="32">
        <v>5355879</v>
      </c>
      <c r="J110" s="32">
        <v>5347104</v>
      </c>
      <c r="K110" s="32">
        <v>4889765</v>
      </c>
      <c r="L110" s="34">
        <v>4986421</v>
      </c>
      <c r="M110" s="34">
        <v>5076479</v>
      </c>
      <c r="N110" s="34">
        <f>SUM(N111:N119)</f>
        <v>5087169</v>
      </c>
      <c r="O110" s="34">
        <f>SUM(O111:O119)</f>
        <v>4884768</v>
      </c>
      <c r="P110" s="34">
        <f t="shared" si="41"/>
        <v>104.07041894730665</v>
      </c>
      <c r="Q110" s="34">
        <f t="shared" si="43"/>
        <v>103.89991137492449</v>
      </c>
      <c r="R110" s="34">
        <f t="shared" si="44"/>
        <v>95.013328737239377</v>
      </c>
      <c r="S110" s="34">
        <f t="shared" si="45"/>
        <v>96.891457502614927</v>
      </c>
      <c r="T110" s="34">
        <f t="shared" si="46"/>
        <v>98.641380118409003</v>
      </c>
      <c r="U110" s="152">
        <f t="shared" si="47"/>
        <v>1.1970565141250241E-2</v>
      </c>
      <c r="V110" s="153">
        <f t="shared" si="48"/>
        <v>1.1675045935727799E-2</v>
      </c>
      <c r="W110" s="153">
        <f t="shared" si="49"/>
        <v>1.2712337947500511E-2</v>
      </c>
      <c r="X110" s="154">
        <f t="shared" si="50"/>
        <v>9.9822101321391105E-3</v>
      </c>
      <c r="Y110" s="154">
        <f t="shared" si="51"/>
        <v>1.087645173702838E-2</v>
      </c>
      <c r="Z110" s="249">
        <f t="shared" si="52"/>
        <v>1.0883741069246772E-2</v>
      </c>
      <c r="AA110" s="400"/>
      <c r="AB110" s="401"/>
      <c r="AC110" s="401"/>
      <c r="AD110" t="str">
        <f t="shared" si="53"/>
        <v>NO</v>
      </c>
    </row>
    <row r="111" spans="1:30" ht="13.5" thickBot="1">
      <c r="A111" s="39" t="s">
        <v>145</v>
      </c>
      <c r="B111" s="435" t="s">
        <v>145</v>
      </c>
      <c r="C111" s="432" t="s">
        <v>488</v>
      </c>
      <c r="D111" s="39" t="s">
        <v>147</v>
      </c>
      <c r="E111" s="41">
        <v>755742</v>
      </c>
      <c r="F111" s="43">
        <v>1117817</v>
      </c>
      <c r="G111" s="43">
        <v>737020</v>
      </c>
      <c r="H111" s="44">
        <v>916574</v>
      </c>
      <c r="I111" s="44">
        <v>743130</v>
      </c>
      <c r="J111" s="44">
        <v>1010210</v>
      </c>
      <c r="K111" s="44">
        <v>636347</v>
      </c>
      <c r="L111" s="46">
        <v>577891</v>
      </c>
      <c r="M111" s="46">
        <v>476062</v>
      </c>
      <c r="N111" s="46">
        <v>505964</v>
      </c>
      <c r="O111" s="46">
        <v>352961</v>
      </c>
      <c r="P111" s="46">
        <f t="shared" si="41"/>
        <v>81.076923412621355</v>
      </c>
      <c r="Q111" s="46">
        <f t="shared" si="43"/>
        <v>110.21586909513034</v>
      </c>
      <c r="R111" s="46">
        <f t="shared" si="44"/>
        <v>69.426691134594705</v>
      </c>
      <c r="S111" s="46">
        <f t="shared" si="45"/>
        <v>63.049028229035521</v>
      </c>
      <c r="T111" s="46">
        <f t="shared" si="46"/>
        <v>51.939286953372012</v>
      </c>
      <c r="U111" s="158">
        <f t="shared" si="47"/>
        <v>2.1319584380799662E-3</v>
      </c>
      <c r="V111" s="158">
        <f t="shared" si="48"/>
        <v>1.6199165227999736E-3</v>
      </c>
      <c r="W111" s="158">
        <f t="shared" si="49"/>
        <v>2.4016983619440527E-3</v>
      </c>
      <c r="X111" s="159">
        <f t="shared" si="50"/>
        <v>1.2990705015386887E-3</v>
      </c>
      <c r="Y111" s="159">
        <f t="shared" si="51"/>
        <v>1.2605039908910754E-3</v>
      </c>
      <c r="Z111" s="251">
        <f t="shared" si="52"/>
        <v>1.0206553678066544E-3</v>
      </c>
      <c r="AA111" s="400" t="s">
        <v>438</v>
      </c>
      <c r="AB111" s="401">
        <v>505964</v>
      </c>
      <c r="AC111" s="401">
        <v>352961</v>
      </c>
      <c r="AD111" t="str">
        <f t="shared" si="53"/>
        <v>NO</v>
      </c>
    </row>
    <row r="112" spans="1:30" ht="13.5" thickBot="1">
      <c r="A112" s="39" t="s">
        <v>146</v>
      </c>
      <c r="B112" s="435" t="s">
        <v>146</v>
      </c>
      <c r="C112" s="432" t="s">
        <v>489</v>
      </c>
      <c r="D112" s="39" t="s">
        <v>2</v>
      </c>
      <c r="E112" s="41">
        <v>73324</v>
      </c>
      <c r="F112" s="43">
        <v>76364</v>
      </c>
      <c r="G112" s="43">
        <v>78244</v>
      </c>
      <c r="H112" s="44">
        <v>83473</v>
      </c>
      <c r="I112" s="44">
        <v>82402</v>
      </c>
      <c r="J112" s="44">
        <v>66854</v>
      </c>
      <c r="K112" s="44">
        <v>96166</v>
      </c>
      <c r="L112" s="46">
        <v>107723</v>
      </c>
      <c r="M112" s="46">
        <v>107244</v>
      </c>
      <c r="N112" s="46">
        <v>117148</v>
      </c>
      <c r="O112" s="46">
        <v>96472</v>
      </c>
      <c r="P112" s="46">
        <f t="shared" si="41"/>
        <v>98.716950391144437</v>
      </c>
      <c r="Q112" s="46">
        <f t="shared" si="43"/>
        <v>80.090568207683916</v>
      </c>
      <c r="R112" s="46">
        <f t="shared" si="44"/>
        <v>115.20611455201085</v>
      </c>
      <c r="S112" s="46">
        <f t="shared" si="45"/>
        <v>129.05131000443257</v>
      </c>
      <c r="T112" s="46">
        <f t="shared" si="46"/>
        <v>128.47747175733471</v>
      </c>
      <c r="U112" s="158">
        <f t="shared" si="47"/>
        <v>1.9415886409809683E-4</v>
      </c>
      <c r="V112" s="158">
        <f t="shared" si="48"/>
        <v>1.7962450891736764E-4</v>
      </c>
      <c r="W112" s="158">
        <f t="shared" si="49"/>
        <v>1.5894036120153997E-4</v>
      </c>
      <c r="X112" s="159">
        <f t="shared" si="50"/>
        <v>1.9631806836673945E-4</v>
      </c>
      <c r="Y112" s="159">
        <f t="shared" si="51"/>
        <v>2.349669252692278E-4</v>
      </c>
      <c r="Z112" s="251">
        <f t="shared" si="52"/>
        <v>2.2992627906671156E-4</v>
      </c>
      <c r="AA112" s="400" t="s">
        <v>146</v>
      </c>
      <c r="AB112" s="401">
        <v>117148</v>
      </c>
      <c r="AC112" s="401">
        <v>96472</v>
      </c>
      <c r="AD112" t="str">
        <f t="shared" si="53"/>
        <v>Y</v>
      </c>
    </row>
    <row r="113" spans="1:30" ht="13.5" thickBot="1">
      <c r="A113" s="39" t="s">
        <v>147</v>
      </c>
      <c r="B113" s="435" t="s">
        <v>147</v>
      </c>
      <c r="C113" s="432" t="s">
        <v>490</v>
      </c>
      <c r="D113" s="39" t="s">
        <v>147</v>
      </c>
      <c r="E113" s="41">
        <v>1042670</v>
      </c>
      <c r="F113" s="43">
        <v>1723116</v>
      </c>
      <c r="G113" s="43">
        <v>1559496</v>
      </c>
      <c r="H113" s="44">
        <v>1634721</v>
      </c>
      <c r="I113" s="44">
        <v>1908145</v>
      </c>
      <c r="J113" s="44">
        <v>1787366</v>
      </c>
      <c r="K113" s="44">
        <v>1611880</v>
      </c>
      <c r="L113" s="46">
        <v>1667655</v>
      </c>
      <c r="M113" s="46">
        <v>1694908</v>
      </c>
      <c r="N113" s="46">
        <v>1780651</v>
      </c>
      <c r="O113" s="46">
        <v>1921996</v>
      </c>
      <c r="P113" s="46">
        <f t="shared" si="41"/>
        <v>116.72603459550589</v>
      </c>
      <c r="Q113" s="46">
        <f t="shared" si="43"/>
        <v>109.33767902902085</v>
      </c>
      <c r="R113" s="46">
        <f t="shared" si="44"/>
        <v>98.602758513532279</v>
      </c>
      <c r="S113" s="46">
        <f t="shared" si="45"/>
        <v>102.01465571189212</v>
      </c>
      <c r="T113" s="46">
        <f t="shared" si="46"/>
        <v>103.68179034832244</v>
      </c>
      <c r="U113" s="158">
        <f t="shared" si="47"/>
        <v>3.8023740907515598E-3</v>
      </c>
      <c r="V113" s="158">
        <f t="shared" si="48"/>
        <v>4.1594816699610506E-3</v>
      </c>
      <c r="W113" s="158">
        <f t="shared" si="49"/>
        <v>4.2493283519213759E-3</v>
      </c>
      <c r="X113" s="159">
        <f t="shared" si="50"/>
        <v>3.2905722192768752E-3</v>
      </c>
      <c r="Y113" s="159">
        <f t="shared" si="51"/>
        <v>3.6375125809702115E-3</v>
      </c>
      <c r="Z113" s="251">
        <f t="shared" si="52"/>
        <v>3.6338059919473532E-3</v>
      </c>
      <c r="AA113" s="400" t="s">
        <v>147</v>
      </c>
      <c r="AB113" s="401">
        <v>1780651</v>
      </c>
      <c r="AC113" s="401">
        <v>1921996</v>
      </c>
      <c r="AD113" t="str">
        <f t="shared" si="53"/>
        <v>Y</v>
      </c>
    </row>
    <row r="114" spans="1:30" ht="13.5" thickBot="1">
      <c r="A114" s="39" t="s">
        <v>148</v>
      </c>
      <c r="B114" s="435" t="s">
        <v>148</v>
      </c>
      <c r="C114" s="432" t="s">
        <v>491</v>
      </c>
      <c r="D114" s="39" t="s">
        <v>2</v>
      </c>
      <c r="E114" s="41">
        <v>111386</v>
      </c>
      <c r="F114" s="43">
        <v>140981</v>
      </c>
      <c r="G114" s="43">
        <v>193826</v>
      </c>
      <c r="H114" s="44">
        <v>190164</v>
      </c>
      <c r="I114" s="44">
        <v>173158</v>
      </c>
      <c r="J114" s="44">
        <v>278609</v>
      </c>
      <c r="K114" s="44">
        <v>232205</v>
      </c>
      <c r="L114" s="46">
        <v>260601</v>
      </c>
      <c r="M114" s="46">
        <v>264367</v>
      </c>
      <c r="N114" s="46">
        <v>275794</v>
      </c>
      <c r="O114" s="46">
        <v>232801</v>
      </c>
      <c r="P114" s="46">
        <f t="shared" si="41"/>
        <v>91.057192738899047</v>
      </c>
      <c r="Q114" s="46">
        <f t="shared" si="43"/>
        <v>146.50985465177428</v>
      </c>
      <c r="R114" s="46">
        <f t="shared" si="44"/>
        <v>122.10775961801392</v>
      </c>
      <c r="S114" s="46">
        <f t="shared" si="45"/>
        <v>137.04013377926421</v>
      </c>
      <c r="T114" s="46">
        <f t="shared" si="46"/>
        <v>139.0205296480932</v>
      </c>
      <c r="U114" s="158">
        <f t="shared" si="47"/>
        <v>4.4232298147125999E-4</v>
      </c>
      <c r="V114" s="158">
        <f t="shared" si="48"/>
        <v>3.7745953635971881E-4</v>
      </c>
      <c r="W114" s="158">
        <f t="shared" si="49"/>
        <v>6.623719611990285E-4</v>
      </c>
      <c r="X114" s="159">
        <f t="shared" si="50"/>
        <v>4.7403486746977865E-4</v>
      </c>
      <c r="Y114" s="159">
        <f t="shared" si="51"/>
        <v>5.6842657271043357E-4</v>
      </c>
      <c r="Z114" s="251">
        <f t="shared" si="52"/>
        <v>5.6679087518210188E-4</v>
      </c>
      <c r="AA114" s="400" t="s">
        <v>148</v>
      </c>
      <c r="AB114" s="401">
        <v>275794</v>
      </c>
      <c r="AC114" s="401">
        <v>232801</v>
      </c>
      <c r="AD114" t="str">
        <f t="shared" si="53"/>
        <v>Y</v>
      </c>
    </row>
    <row r="115" spans="1:30" ht="13.5" thickBot="1">
      <c r="A115" s="39" t="s">
        <v>144</v>
      </c>
      <c r="B115" s="435" t="s">
        <v>144</v>
      </c>
      <c r="C115" s="432" t="s">
        <v>492</v>
      </c>
      <c r="D115" s="39" t="s">
        <v>147</v>
      </c>
      <c r="E115" s="41">
        <v>1520657</v>
      </c>
      <c r="F115" s="43">
        <v>1734267</v>
      </c>
      <c r="G115" s="43">
        <v>1714407</v>
      </c>
      <c r="H115" s="44">
        <v>1569082</v>
      </c>
      <c r="I115" s="44">
        <v>1608180</v>
      </c>
      <c r="J115" s="44">
        <v>1498175</v>
      </c>
      <c r="K115" s="44">
        <v>1473156</v>
      </c>
      <c r="L115" s="46">
        <v>1550823</v>
      </c>
      <c r="M115" s="46">
        <v>1582887</v>
      </c>
      <c r="N115" s="46">
        <v>1619497</v>
      </c>
      <c r="O115" s="46">
        <v>1517200</v>
      </c>
      <c r="P115" s="46">
        <f t="shared" si="41"/>
        <v>102.4917754457702</v>
      </c>
      <c r="Q115" s="46">
        <f t="shared" si="43"/>
        <v>95.480988246630844</v>
      </c>
      <c r="R115" s="46">
        <f t="shared" si="44"/>
        <v>93.886489042637663</v>
      </c>
      <c r="S115" s="46">
        <f t="shared" si="45"/>
        <v>98.836325953646792</v>
      </c>
      <c r="T115" s="46">
        <f t="shared" si="46"/>
        <v>100.87981380195555</v>
      </c>
      <c r="U115" s="158">
        <f t="shared" si="47"/>
        <v>3.6496972529652702E-3</v>
      </c>
      <c r="V115" s="158">
        <f t="shared" si="48"/>
        <v>3.5056011110256098E-3</v>
      </c>
      <c r="W115" s="158">
        <f t="shared" si="49"/>
        <v>3.5617984809153849E-3</v>
      </c>
      <c r="X115" s="159">
        <f t="shared" si="50"/>
        <v>3.0073741272681862E-3</v>
      </c>
      <c r="Y115" s="159">
        <f t="shared" si="51"/>
        <v>3.3826769765676751E-3</v>
      </c>
      <c r="Z115" s="251">
        <f t="shared" si="52"/>
        <v>3.3936380412244028E-3</v>
      </c>
      <c r="AA115" s="400" t="s">
        <v>144</v>
      </c>
      <c r="AB115" s="401">
        <v>1619497</v>
      </c>
      <c r="AC115" s="401">
        <v>1517200</v>
      </c>
      <c r="AD115" t="str">
        <f t="shared" si="53"/>
        <v>Y</v>
      </c>
    </row>
    <row r="116" spans="1:30" ht="13.5" thickBot="1">
      <c r="A116" s="39" t="s">
        <v>149</v>
      </c>
      <c r="B116" s="435" t="s">
        <v>149</v>
      </c>
      <c r="C116" s="432" t="s">
        <v>493</v>
      </c>
      <c r="D116" s="39" t="s">
        <v>147</v>
      </c>
      <c r="E116" s="41">
        <v>51786</v>
      </c>
      <c r="F116" s="43">
        <v>51531</v>
      </c>
      <c r="G116" s="43">
        <v>69955</v>
      </c>
      <c r="H116" s="44">
        <v>82844</v>
      </c>
      <c r="I116" s="44">
        <v>77811</v>
      </c>
      <c r="J116" s="44">
        <v>71295</v>
      </c>
      <c r="K116" s="44">
        <v>64063</v>
      </c>
      <c r="L116" s="46">
        <v>71039</v>
      </c>
      <c r="M116" s="46">
        <v>118796</v>
      </c>
      <c r="N116" s="46">
        <v>95218</v>
      </c>
      <c r="O116" s="46">
        <v>79778</v>
      </c>
      <c r="P116" s="46">
        <f t="shared" si="41"/>
        <v>93.924725991019258</v>
      </c>
      <c r="Q116" s="46">
        <f t="shared" si="43"/>
        <v>86.059340447105399</v>
      </c>
      <c r="R116" s="46">
        <f t="shared" si="44"/>
        <v>77.329679880256862</v>
      </c>
      <c r="S116" s="46">
        <f t="shared" si="45"/>
        <v>85.750325913765636</v>
      </c>
      <c r="T116" s="46">
        <f t="shared" si="46"/>
        <v>143.3972285259041</v>
      </c>
      <c r="U116" s="158">
        <f t="shared" si="47"/>
        <v>1.9269580507880074E-4</v>
      </c>
      <c r="V116" s="158">
        <f t="shared" si="48"/>
        <v>1.6961678919649151E-4</v>
      </c>
      <c r="W116" s="158">
        <f t="shared" si="49"/>
        <v>1.6949850497896597E-4</v>
      </c>
      <c r="X116" s="159">
        <f t="shared" si="50"/>
        <v>1.3078140313393954E-4</v>
      </c>
      <c r="Y116" s="159">
        <f t="shared" si="51"/>
        <v>1.5495126764201401E-4</v>
      </c>
      <c r="Z116" s="251">
        <f t="shared" si="52"/>
        <v>2.5469324389251676E-4</v>
      </c>
      <c r="AA116" s="400" t="s">
        <v>149</v>
      </c>
      <c r="AB116" s="401">
        <v>95218</v>
      </c>
      <c r="AC116" s="401">
        <v>79778</v>
      </c>
      <c r="AD116" t="str">
        <f t="shared" si="53"/>
        <v>Y</v>
      </c>
    </row>
    <row r="117" spans="1:30" ht="13.5" thickBot="1">
      <c r="A117" s="39" t="s">
        <v>150</v>
      </c>
      <c r="B117" s="435" t="s">
        <v>150</v>
      </c>
      <c r="C117" s="432" t="s">
        <v>494</v>
      </c>
      <c r="D117" s="39" t="s">
        <v>2</v>
      </c>
      <c r="E117" s="41">
        <v>157994</v>
      </c>
      <c r="F117" s="43">
        <v>150115</v>
      </c>
      <c r="G117" s="43">
        <v>157921</v>
      </c>
      <c r="H117" s="44">
        <v>229420</v>
      </c>
      <c r="I117" s="44">
        <v>217833</v>
      </c>
      <c r="J117" s="44">
        <v>179818</v>
      </c>
      <c r="K117" s="44">
        <v>189727</v>
      </c>
      <c r="L117" s="46">
        <v>204740</v>
      </c>
      <c r="M117" s="46">
        <v>185965</v>
      </c>
      <c r="N117" s="46">
        <v>208348</v>
      </c>
      <c r="O117" s="46">
        <v>201316</v>
      </c>
      <c r="P117" s="46">
        <f t="shared" si="41"/>
        <v>94.949437712492369</v>
      </c>
      <c r="Q117" s="46">
        <f t="shared" si="43"/>
        <v>78.379391509022753</v>
      </c>
      <c r="R117" s="46">
        <f t="shared" si="44"/>
        <v>82.698544154825214</v>
      </c>
      <c r="S117" s="46">
        <f t="shared" si="45"/>
        <v>89.242437450963294</v>
      </c>
      <c r="T117" s="46">
        <f t="shared" si="46"/>
        <v>81.058756865138164</v>
      </c>
      <c r="U117" s="158">
        <f t="shared" si="47"/>
        <v>5.3363275072640707E-4</v>
      </c>
      <c r="V117" s="158">
        <f t="shared" si="48"/>
        <v>4.7484461118658461E-4</v>
      </c>
      <c r="W117" s="158">
        <f t="shared" si="49"/>
        <v>4.2750378242945096E-4</v>
      </c>
      <c r="X117" s="159">
        <f t="shared" si="50"/>
        <v>3.8731815981756933E-4</v>
      </c>
      <c r="Y117" s="159">
        <f t="shared" si="51"/>
        <v>4.4658177250560884E-4</v>
      </c>
      <c r="Z117" s="251">
        <f t="shared" si="52"/>
        <v>3.9870053790087108E-4</v>
      </c>
      <c r="AA117" s="400" t="s">
        <v>150</v>
      </c>
      <c r="AB117" s="401">
        <v>208348</v>
      </c>
      <c r="AC117" s="401">
        <v>201316</v>
      </c>
      <c r="AD117" t="str">
        <f t="shared" si="53"/>
        <v>Y</v>
      </c>
    </row>
    <row r="118" spans="1:30" ht="13.5" thickBot="1">
      <c r="A118" s="39" t="s">
        <v>151</v>
      </c>
      <c r="B118" s="435" t="s">
        <v>151</v>
      </c>
      <c r="C118" s="432" t="s">
        <v>495</v>
      </c>
      <c r="D118" s="39" t="s">
        <v>147</v>
      </c>
      <c r="E118" s="41">
        <v>209926</v>
      </c>
      <c r="F118" s="43">
        <v>279985</v>
      </c>
      <c r="G118" s="43">
        <v>363262</v>
      </c>
      <c r="H118" s="44">
        <v>440121</v>
      </c>
      <c r="I118" s="44">
        <v>543718</v>
      </c>
      <c r="J118" s="44">
        <v>453422</v>
      </c>
      <c r="K118" s="44">
        <v>582465</v>
      </c>
      <c r="L118" s="46">
        <v>542470</v>
      </c>
      <c r="M118" s="46">
        <v>642940</v>
      </c>
      <c r="N118" s="46">
        <v>478753</v>
      </c>
      <c r="O118" s="46">
        <v>479405</v>
      </c>
      <c r="P118" s="46">
        <f t="shared" si="41"/>
        <v>123.53829969485663</v>
      </c>
      <c r="Q118" s="46">
        <f t="shared" si="43"/>
        <v>103.02212346150263</v>
      </c>
      <c r="R118" s="46">
        <f t="shared" si="44"/>
        <v>132.34201503677397</v>
      </c>
      <c r="S118" s="46">
        <f t="shared" si="45"/>
        <v>123.25474130977618</v>
      </c>
      <c r="T118" s="46">
        <f t="shared" si="46"/>
        <v>146.08255457022045</v>
      </c>
      <c r="U118" s="158">
        <f t="shared" si="47"/>
        <v>1.0237249580788816E-3</v>
      </c>
      <c r="V118" s="158">
        <f t="shared" si="48"/>
        <v>1.1852270422991347E-3</v>
      </c>
      <c r="W118" s="158">
        <f t="shared" si="49"/>
        <v>1.0779767322332942E-3</v>
      </c>
      <c r="X118" s="159">
        <f t="shared" si="50"/>
        <v>1.1890730995490391E-3</v>
      </c>
      <c r="Y118" s="159">
        <f t="shared" si="51"/>
        <v>1.1832432066577984E-3</v>
      </c>
      <c r="Z118" s="251">
        <f t="shared" si="52"/>
        <v>1.3784342421315088E-3</v>
      </c>
      <c r="AA118" s="400" t="s">
        <v>151</v>
      </c>
      <c r="AB118" s="401">
        <v>478753</v>
      </c>
      <c r="AC118" s="401">
        <v>479405</v>
      </c>
      <c r="AD118" t="str">
        <f t="shared" si="53"/>
        <v>Y</v>
      </c>
    </row>
    <row r="119" spans="1:30" ht="13.5" thickBot="1">
      <c r="A119" s="83" t="s">
        <v>152</v>
      </c>
      <c r="B119" s="435" t="s">
        <v>152</v>
      </c>
      <c r="C119" s="432" t="s">
        <v>496</v>
      </c>
      <c r="D119" s="39" t="s">
        <v>147</v>
      </c>
      <c r="E119" s="85"/>
      <c r="F119" s="86">
        <v>0</v>
      </c>
      <c r="G119" s="86"/>
      <c r="H119" s="87"/>
      <c r="I119" s="53">
        <v>1502</v>
      </c>
      <c r="J119" s="53">
        <v>1355</v>
      </c>
      <c r="K119" s="53">
        <v>3756</v>
      </c>
      <c r="L119" s="55">
        <v>3479</v>
      </c>
      <c r="M119" s="55">
        <v>3310</v>
      </c>
      <c r="N119" s="55">
        <v>5796</v>
      </c>
      <c r="O119" s="55">
        <v>2839</v>
      </c>
      <c r="P119" s="55" t="str">
        <f t="shared" si="41"/>
        <v>-</v>
      </c>
      <c r="Q119" s="55" t="str">
        <f t="shared" si="43"/>
        <v>-</v>
      </c>
      <c r="R119" s="55" t="str">
        <f t="shared" si="44"/>
        <v>-</v>
      </c>
      <c r="S119" s="55" t="str">
        <f t="shared" si="45"/>
        <v>-</v>
      </c>
      <c r="T119" s="55" t="str">
        <f t="shared" si="46"/>
        <v>-</v>
      </c>
      <c r="U119" s="169">
        <f t="shared" si="47"/>
        <v>0</v>
      </c>
      <c r="V119" s="169">
        <f t="shared" si="48"/>
        <v>3.274143981867991E-6</v>
      </c>
      <c r="W119" s="169">
        <f t="shared" si="49"/>
        <v>3.2214106774177561E-6</v>
      </c>
      <c r="X119" s="169">
        <f t="shared" si="50"/>
        <v>7.6676857182941309E-6</v>
      </c>
      <c r="Y119" s="169">
        <f t="shared" si="51"/>
        <v>7.5884438143353183E-6</v>
      </c>
      <c r="Z119" s="252">
        <f t="shared" si="52"/>
        <v>7.0964900946515915E-6</v>
      </c>
      <c r="AA119" s="400" t="s">
        <v>152</v>
      </c>
      <c r="AB119" s="401">
        <v>5796</v>
      </c>
      <c r="AC119" s="401">
        <v>2839</v>
      </c>
      <c r="AD119" t="str">
        <f t="shared" si="53"/>
        <v>Y</v>
      </c>
    </row>
    <row r="120" spans="1:30" ht="13.5" thickBot="1">
      <c r="A120" s="27" t="s">
        <v>153</v>
      </c>
      <c r="B120" s="434" t="s">
        <v>153</v>
      </c>
      <c r="C120" s="431" t="s">
        <v>497</v>
      </c>
      <c r="D120" s="382"/>
      <c r="E120" s="29">
        <v>5148484</v>
      </c>
      <c r="F120" s="31">
        <v>5904457</v>
      </c>
      <c r="G120" s="31">
        <v>5776713</v>
      </c>
      <c r="H120" s="32">
        <v>5563982</v>
      </c>
      <c r="I120" s="32">
        <v>6806797</v>
      </c>
      <c r="J120" s="32">
        <v>6486445</v>
      </c>
      <c r="K120" s="32">
        <v>7141741</v>
      </c>
      <c r="L120" s="34">
        <v>7195492</v>
      </c>
      <c r="M120" s="34">
        <v>7907312</v>
      </c>
      <c r="N120" s="34">
        <f>SUM(N121:N128)</f>
        <v>8328610</v>
      </c>
      <c r="O120" s="34">
        <f>SUM(O121:O128)</f>
        <v>8439090</v>
      </c>
      <c r="P120" s="34">
        <f t="shared" si="41"/>
        <v>122.33679044971748</v>
      </c>
      <c r="Q120" s="34">
        <f t="shared" si="43"/>
        <v>116.57918735179229</v>
      </c>
      <c r="R120" s="34">
        <f t="shared" si="44"/>
        <v>128.35665176486913</v>
      </c>
      <c r="S120" s="34">
        <f t="shared" si="45"/>
        <v>129.32270449473057</v>
      </c>
      <c r="T120" s="34">
        <f t="shared" si="46"/>
        <v>142.1160600447665</v>
      </c>
      <c r="U120" s="152">
        <f t="shared" si="47"/>
        <v>1.2941866531480323E-2</v>
      </c>
      <c r="V120" s="153">
        <f t="shared" si="48"/>
        <v>1.4837838504225763E-2</v>
      </c>
      <c r="W120" s="153">
        <f t="shared" si="49"/>
        <v>1.5421035558290049E-2</v>
      </c>
      <c r="X120" s="154">
        <f t="shared" si="50"/>
        <v>1.4579506248523865E-2</v>
      </c>
      <c r="Y120" s="154">
        <f t="shared" si="51"/>
        <v>1.5694908525006976E-2</v>
      </c>
      <c r="Z120" s="249">
        <f t="shared" si="52"/>
        <v>1.6952918816712889E-2</v>
      </c>
      <c r="AA120" s="400"/>
      <c r="AB120" s="401"/>
      <c r="AC120" s="401"/>
      <c r="AD120" t="str">
        <f t="shared" si="53"/>
        <v>NO</v>
      </c>
    </row>
    <row r="121" spans="1:30" ht="13.5" thickBot="1">
      <c r="A121" s="39" t="s">
        <v>154</v>
      </c>
      <c r="B121" s="435" t="s">
        <v>154</v>
      </c>
      <c r="C121" s="432" t="s">
        <v>498</v>
      </c>
      <c r="D121" s="39" t="s">
        <v>158</v>
      </c>
      <c r="E121" s="41">
        <v>152122</v>
      </c>
      <c r="F121" s="43">
        <v>219002</v>
      </c>
      <c r="G121" s="43">
        <v>218378</v>
      </c>
      <c r="H121" s="44">
        <v>181733</v>
      </c>
      <c r="I121" s="44">
        <v>373825</v>
      </c>
      <c r="J121" s="44">
        <v>186110</v>
      </c>
      <c r="K121" s="44">
        <v>250528</v>
      </c>
      <c r="L121" s="46">
        <v>230053</v>
      </c>
      <c r="M121" s="46">
        <v>268907</v>
      </c>
      <c r="N121" s="46">
        <v>261422</v>
      </c>
      <c r="O121" s="46">
        <v>238473</v>
      </c>
      <c r="P121" s="46">
        <f t="shared" si="41"/>
        <v>205.7001205064573</v>
      </c>
      <c r="Q121" s="46">
        <f t="shared" si="43"/>
        <v>102.40847837211733</v>
      </c>
      <c r="R121" s="46">
        <f t="shared" si="44"/>
        <v>137.85498506050084</v>
      </c>
      <c r="S121" s="46">
        <f t="shared" si="45"/>
        <v>126.58845669196019</v>
      </c>
      <c r="T121" s="46">
        <f t="shared" si="46"/>
        <v>147.96817308909226</v>
      </c>
      <c r="U121" s="158">
        <f t="shared" si="47"/>
        <v>4.2271240819354082E-4</v>
      </c>
      <c r="V121" s="158">
        <f t="shared" si="48"/>
        <v>8.1488473636604647E-4</v>
      </c>
      <c r="W121" s="158">
        <f t="shared" si="49"/>
        <v>4.4246253961196939E-4</v>
      </c>
      <c r="X121" s="159">
        <f t="shared" si="50"/>
        <v>5.1144035346985944E-4</v>
      </c>
      <c r="Y121" s="159">
        <f t="shared" si="51"/>
        <v>5.0179484473103855E-4</v>
      </c>
      <c r="Z121" s="251">
        <f t="shared" si="52"/>
        <v>5.7652442957174485E-4</v>
      </c>
      <c r="AA121" s="400" t="s">
        <v>154</v>
      </c>
      <c r="AB121" s="401">
        <v>261422</v>
      </c>
      <c r="AC121" s="401">
        <v>238473</v>
      </c>
      <c r="AD121" t="str">
        <f t="shared" si="53"/>
        <v>Y</v>
      </c>
    </row>
    <row r="122" spans="1:30" ht="13.5" thickBot="1">
      <c r="A122" s="39" t="s">
        <v>155</v>
      </c>
      <c r="B122" s="435" t="s">
        <v>155</v>
      </c>
      <c r="C122" s="432" t="s">
        <v>499</v>
      </c>
      <c r="D122" s="39" t="s">
        <v>153</v>
      </c>
      <c r="E122" s="41">
        <v>98435</v>
      </c>
      <c r="F122" s="43">
        <v>113554</v>
      </c>
      <c r="G122" s="43">
        <v>116658</v>
      </c>
      <c r="H122" s="44">
        <v>134410</v>
      </c>
      <c r="I122" s="44">
        <v>155125</v>
      </c>
      <c r="J122" s="44">
        <v>205852</v>
      </c>
      <c r="K122" s="44">
        <v>191408</v>
      </c>
      <c r="L122" s="46">
        <v>270933</v>
      </c>
      <c r="M122" s="46">
        <v>175185</v>
      </c>
      <c r="N122" s="46">
        <v>208279</v>
      </c>
      <c r="O122" s="46">
        <v>226487</v>
      </c>
      <c r="P122" s="46">
        <f t="shared" si="41"/>
        <v>115.41179971728295</v>
      </c>
      <c r="Q122" s="46">
        <f t="shared" si="43"/>
        <v>153.15229521612974</v>
      </c>
      <c r="R122" s="46">
        <f t="shared" si="44"/>
        <v>142.40607097686186</v>
      </c>
      <c r="S122" s="46">
        <f t="shared" si="45"/>
        <v>201.57205565062122</v>
      </c>
      <c r="T122" s="46">
        <f t="shared" si="46"/>
        <v>130.33628450264118</v>
      </c>
      <c r="U122" s="158">
        <f t="shared" si="47"/>
        <v>3.1263873256532287E-4</v>
      </c>
      <c r="V122" s="158">
        <f t="shared" si="48"/>
        <v>3.3815018987168582E-4</v>
      </c>
      <c r="W122" s="158">
        <f t="shared" si="49"/>
        <v>4.893976610832472E-4</v>
      </c>
      <c r="X122" s="159">
        <f t="shared" si="50"/>
        <v>3.9074983705198162E-4</v>
      </c>
      <c r="Y122" s="159">
        <f t="shared" si="51"/>
        <v>5.9096287667413357E-4</v>
      </c>
      <c r="Z122" s="251">
        <f t="shared" si="52"/>
        <v>3.7558870611224744E-4</v>
      </c>
      <c r="AA122" s="400" t="s">
        <v>155</v>
      </c>
      <c r="AB122" s="401">
        <v>208279</v>
      </c>
      <c r="AC122" s="401">
        <v>226487</v>
      </c>
      <c r="AD122" t="str">
        <f t="shared" si="53"/>
        <v>Y</v>
      </c>
    </row>
    <row r="123" spans="1:30" ht="13.5" thickBot="1">
      <c r="A123" s="39" t="s">
        <v>153</v>
      </c>
      <c r="B123" s="435" t="s">
        <v>153</v>
      </c>
      <c r="C123" s="432" t="s">
        <v>500</v>
      </c>
      <c r="D123" s="39" t="s">
        <v>153</v>
      </c>
      <c r="E123" s="41">
        <v>2182109</v>
      </c>
      <c r="F123" s="43">
        <v>2503206</v>
      </c>
      <c r="G123" s="43">
        <v>2277811</v>
      </c>
      <c r="H123" s="44">
        <v>2227287</v>
      </c>
      <c r="I123" s="44">
        <v>3105045</v>
      </c>
      <c r="J123" s="44">
        <v>2877464</v>
      </c>
      <c r="K123" s="44">
        <v>3296789</v>
      </c>
      <c r="L123" s="46">
        <v>3162123</v>
      </c>
      <c r="M123" s="46">
        <v>3715326</v>
      </c>
      <c r="N123" s="46">
        <v>3744007</v>
      </c>
      <c r="O123" s="46">
        <v>3088068</v>
      </c>
      <c r="P123" s="46">
        <f t="shared" si="41"/>
        <v>139.40929031597636</v>
      </c>
      <c r="Q123" s="46">
        <f t="shared" si="43"/>
        <v>129.19143334469246</v>
      </c>
      <c r="R123" s="46">
        <f t="shared" si="44"/>
        <v>148.01814943471587</v>
      </c>
      <c r="S123" s="46">
        <f t="shared" si="45"/>
        <v>141.97195960825883</v>
      </c>
      <c r="T123" s="46">
        <f t="shared" si="46"/>
        <v>166.8094861596193</v>
      </c>
      <c r="U123" s="158">
        <f t="shared" si="47"/>
        <v>5.1806873353115119E-3</v>
      </c>
      <c r="V123" s="158">
        <f t="shared" si="48"/>
        <v>6.7685515314109832E-3</v>
      </c>
      <c r="W123" s="158">
        <f t="shared" si="49"/>
        <v>6.8409544306163878E-3</v>
      </c>
      <c r="X123" s="159">
        <f t="shared" si="50"/>
        <v>6.730229481237803E-3</v>
      </c>
      <c r="Y123" s="159">
        <f t="shared" si="51"/>
        <v>6.89726723757328E-3</v>
      </c>
      <c r="Z123" s="251">
        <f t="shared" si="52"/>
        <v>7.9654906819944162E-3</v>
      </c>
      <c r="AA123" s="400" t="s">
        <v>153</v>
      </c>
      <c r="AB123" s="401">
        <v>3744007</v>
      </c>
      <c r="AC123" s="401">
        <v>3088068</v>
      </c>
      <c r="AD123" t="str">
        <f t="shared" si="53"/>
        <v>Y</v>
      </c>
    </row>
    <row r="124" spans="1:30" ht="13.5" thickBot="1">
      <c r="A124" s="39" t="s">
        <v>156</v>
      </c>
      <c r="B124" s="435" t="s">
        <v>156</v>
      </c>
      <c r="C124" s="432" t="s">
        <v>501</v>
      </c>
      <c r="D124" s="39" t="s">
        <v>156</v>
      </c>
      <c r="E124" s="41">
        <v>351044</v>
      </c>
      <c r="F124" s="43">
        <v>405413</v>
      </c>
      <c r="G124" s="43">
        <v>429712</v>
      </c>
      <c r="H124" s="44">
        <v>403253</v>
      </c>
      <c r="I124" s="44">
        <v>417152</v>
      </c>
      <c r="J124" s="44">
        <v>407508</v>
      </c>
      <c r="K124" s="44">
        <v>352730</v>
      </c>
      <c r="L124" s="46">
        <v>403718</v>
      </c>
      <c r="M124" s="46">
        <v>390430</v>
      </c>
      <c r="N124" s="46">
        <v>444198</v>
      </c>
      <c r="O124" s="46">
        <v>774444</v>
      </c>
      <c r="P124" s="46">
        <f t="shared" si="41"/>
        <v>103.44671955323332</v>
      </c>
      <c r="Q124" s="46">
        <f t="shared" si="43"/>
        <v>101.05516883941348</v>
      </c>
      <c r="R124" s="46">
        <f t="shared" si="44"/>
        <v>87.471140946254593</v>
      </c>
      <c r="S124" s="46">
        <f t="shared" si="45"/>
        <v>100.11531222334366</v>
      </c>
      <c r="T124" s="46">
        <f t="shared" si="46"/>
        <v>96.820110451751134</v>
      </c>
      <c r="U124" s="158">
        <f t="shared" si="47"/>
        <v>9.3796969587950406E-4</v>
      </c>
      <c r="V124" s="158">
        <f t="shared" si="48"/>
        <v>9.0933136506271388E-4</v>
      </c>
      <c r="W124" s="158">
        <f t="shared" si="49"/>
        <v>9.6881964747834307E-4</v>
      </c>
      <c r="X124" s="159">
        <f t="shared" si="50"/>
        <v>7.2008061326248366E-4</v>
      </c>
      <c r="Y124" s="159">
        <f t="shared" si="51"/>
        <v>8.8059538943254564E-4</v>
      </c>
      <c r="Z124" s="251">
        <f t="shared" si="52"/>
        <v>8.3706423796218153E-4</v>
      </c>
      <c r="AA124" s="400" t="s">
        <v>156</v>
      </c>
      <c r="AB124" s="401">
        <v>444198</v>
      </c>
      <c r="AC124" s="401">
        <v>774444</v>
      </c>
      <c r="AD124" t="str">
        <f t="shared" si="53"/>
        <v>Y</v>
      </c>
    </row>
    <row r="125" spans="1:30" ht="13.5" thickBot="1">
      <c r="A125" s="39" t="s">
        <v>157</v>
      </c>
      <c r="B125" s="435" t="s">
        <v>157</v>
      </c>
      <c r="C125" s="432" t="s">
        <v>502</v>
      </c>
      <c r="D125" s="39" t="s">
        <v>156</v>
      </c>
      <c r="E125" s="41">
        <v>565112</v>
      </c>
      <c r="F125" s="43">
        <v>639303</v>
      </c>
      <c r="G125" s="43">
        <v>903043</v>
      </c>
      <c r="H125" s="44">
        <v>784731</v>
      </c>
      <c r="I125" s="44">
        <v>796946</v>
      </c>
      <c r="J125" s="44">
        <v>836546</v>
      </c>
      <c r="K125" s="44">
        <v>1008783</v>
      </c>
      <c r="L125" s="46">
        <v>866537</v>
      </c>
      <c r="M125" s="46">
        <v>1005903</v>
      </c>
      <c r="N125" s="46">
        <v>1367469</v>
      </c>
      <c r="O125" s="46">
        <v>1369056</v>
      </c>
      <c r="P125" s="46">
        <f t="shared" si="41"/>
        <v>101.55658435820682</v>
      </c>
      <c r="Q125" s="46">
        <f t="shared" si="43"/>
        <v>106.60289959234439</v>
      </c>
      <c r="R125" s="46">
        <f t="shared" si="44"/>
        <v>128.55143992017645</v>
      </c>
      <c r="S125" s="46">
        <f t="shared" si="45"/>
        <v>110.4247187889863</v>
      </c>
      <c r="T125" s="46">
        <f t="shared" si="46"/>
        <v>128.18443517587554</v>
      </c>
      <c r="U125" s="158">
        <f t="shared" si="47"/>
        <v>1.8252905679987975E-3</v>
      </c>
      <c r="V125" s="158">
        <f t="shared" si="48"/>
        <v>1.7372276629652251E-3</v>
      </c>
      <c r="W125" s="158">
        <f t="shared" si="49"/>
        <v>1.988825252067243E-3</v>
      </c>
      <c r="X125" s="159">
        <f t="shared" si="50"/>
        <v>2.059379925973884E-3</v>
      </c>
      <c r="Y125" s="159">
        <f t="shared" si="51"/>
        <v>1.8901027127170692E-3</v>
      </c>
      <c r="Z125" s="251">
        <f t="shared" si="52"/>
        <v>2.1566104760363503E-3</v>
      </c>
      <c r="AA125" s="400" t="s">
        <v>157</v>
      </c>
      <c r="AB125" s="401">
        <v>1367469</v>
      </c>
      <c r="AC125" s="401">
        <v>1369056</v>
      </c>
      <c r="AD125" t="str">
        <f t="shared" si="53"/>
        <v>Y</v>
      </c>
    </row>
    <row r="126" spans="1:30" ht="13.5" thickBot="1">
      <c r="A126" s="39" t="s">
        <v>158</v>
      </c>
      <c r="B126" s="435" t="s">
        <v>158</v>
      </c>
      <c r="C126" s="432" t="s">
        <v>503</v>
      </c>
      <c r="D126" s="39" t="s">
        <v>158</v>
      </c>
      <c r="E126" s="41">
        <v>1624491</v>
      </c>
      <c r="F126" s="43">
        <v>1813833</v>
      </c>
      <c r="G126" s="43">
        <v>1586640</v>
      </c>
      <c r="H126" s="44">
        <v>1513658</v>
      </c>
      <c r="I126" s="44">
        <v>1654756</v>
      </c>
      <c r="J126" s="44">
        <v>1621821</v>
      </c>
      <c r="K126" s="44">
        <v>1610436</v>
      </c>
      <c r="L126" s="46">
        <v>1860687</v>
      </c>
      <c r="M126" s="46">
        <v>1915913</v>
      </c>
      <c r="N126" s="46">
        <v>1836172</v>
      </c>
      <c r="O126" s="46">
        <v>2245347</v>
      </c>
      <c r="P126" s="46">
        <f t="shared" si="41"/>
        <v>109.32165654328784</v>
      </c>
      <c r="Q126" s="46">
        <f t="shared" si="43"/>
        <v>107.14580175971058</v>
      </c>
      <c r="R126" s="46">
        <f t="shared" si="44"/>
        <v>106.39365034902204</v>
      </c>
      <c r="S126" s="46">
        <f t="shared" si="45"/>
        <v>122.92651312251512</v>
      </c>
      <c r="T126" s="46">
        <f t="shared" si="46"/>
        <v>126.57502553416955</v>
      </c>
      <c r="U126" s="158">
        <f t="shared" si="47"/>
        <v>3.5207805866926678E-3</v>
      </c>
      <c r="V126" s="158">
        <f t="shared" si="48"/>
        <v>3.6071300924500329E-3</v>
      </c>
      <c r="W126" s="158">
        <f t="shared" si="49"/>
        <v>3.8557575544356771E-3</v>
      </c>
      <c r="X126" s="159">
        <f t="shared" si="50"/>
        <v>3.2876243656620677E-3</v>
      </c>
      <c r="Y126" s="159">
        <f t="shared" si="51"/>
        <v>4.0585566989261683E-3</v>
      </c>
      <c r="Z126" s="251">
        <f t="shared" si="52"/>
        <v>4.1076307029348077E-3</v>
      </c>
      <c r="AA126" s="400" t="s">
        <v>158</v>
      </c>
      <c r="AB126" s="401">
        <v>1836172</v>
      </c>
      <c r="AC126" s="401">
        <v>2245347</v>
      </c>
      <c r="AD126" t="str">
        <f t="shared" si="53"/>
        <v>Y</v>
      </c>
    </row>
    <row r="127" spans="1:30" ht="13.5" thickBot="1">
      <c r="A127" s="39" t="s">
        <v>159</v>
      </c>
      <c r="B127" s="435" t="s">
        <v>159</v>
      </c>
      <c r="C127" s="432" t="s">
        <v>504</v>
      </c>
      <c r="D127" s="39" t="s">
        <v>153</v>
      </c>
      <c r="E127" s="41">
        <v>87208</v>
      </c>
      <c r="F127" s="43">
        <v>99546</v>
      </c>
      <c r="G127" s="43">
        <v>98473</v>
      </c>
      <c r="H127" s="44">
        <v>170467</v>
      </c>
      <c r="I127" s="44">
        <v>146112</v>
      </c>
      <c r="J127" s="44">
        <v>187160</v>
      </c>
      <c r="K127" s="44">
        <v>204220</v>
      </c>
      <c r="L127" s="46">
        <v>193620</v>
      </c>
      <c r="M127" s="46">
        <v>186628</v>
      </c>
      <c r="N127" s="46">
        <v>221126</v>
      </c>
      <c r="O127" s="46">
        <v>191360</v>
      </c>
      <c r="P127" s="46">
        <f t="shared" si="41"/>
        <v>85.712777253075373</v>
      </c>
      <c r="Q127" s="46">
        <f t="shared" si="43"/>
        <v>109.79251116051788</v>
      </c>
      <c r="R127" s="46">
        <f t="shared" si="44"/>
        <v>119.80031325711136</v>
      </c>
      <c r="S127" s="46">
        <f t="shared" si="45"/>
        <v>113.58210093449172</v>
      </c>
      <c r="T127" s="46">
        <f t="shared" si="46"/>
        <v>109.48042729677884</v>
      </c>
      <c r="U127" s="158">
        <f t="shared" si="47"/>
        <v>3.9650760229308009E-4</v>
      </c>
      <c r="V127" s="158">
        <f t="shared" si="48"/>
        <v>3.1850314612429825E-4</v>
      </c>
      <c r="W127" s="158">
        <f t="shared" si="49"/>
        <v>4.449588357088614E-4</v>
      </c>
      <c r="X127" s="159">
        <f t="shared" si="50"/>
        <v>4.1690489280884644E-4</v>
      </c>
      <c r="Y127" s="159">
        <f t="shared" si="51"/>
        <v>4.2232667184007023E-4</v>
      </c>
      <c r="Z127" s="251">
        <f t="shared" si="52"/>
        <v>4.0012197987451272E-4</v>
      </c>
      <c r="AA127" s="400" t="s">
        <v>159</v>
      </c>
      <c r="AB127" s="401">
        <v>221126</v>
      </c>
      <c r="AC127" s="401">
        <v>191360</v>
      </c>
      <c r="AD127" t="str">
        <f t="shared" si="53"/>
        <v>Y</v>
      </c>
    </row>
    <row r="128" spans="1:30" ht="13.5" thickBot="1">
      <c r="A128" s="49" t="s">
        <v>160</v>
      </c>
      <c r="B128" s="435" t="s">
        <v>160</v>
      </c>
      <c r="C128" s="432" t="s">
        <v>505</v>
      </c>
      <c r="D128" s="39" t="s">
        <v>156</v>
      </c>
      <c r="E128" s="51">
        <v>87963</v>
      </c>
      <c r="F128" s="52">
        <v>110600</v>
      </c>
      <c r="G128" s="52">
        <v>145998</v>
      </c>
      <c r="H128" s="53">
        <v>148443</v>
      </c>
      <c r="I128" s="53">
        <v>157836</v>
      </c>
      <c r="J128" s="53">
        <v>163984</v>
      </c>
      <c r="K128" s="53">
        <v>226847</v>
      </c>
      <c r="L128" s="55">
        <v>207821</v>
      </c>
      <c r="M128" s="55">
        <v>249020</v>
      </c>
      <c r="N128" s="55">
        <v>245937</v>
      </c>
      <c r="O128" s="55">
        <v>305855</v>
      </c>
      <c r="P128" s="55">
        <f t="shared" si="41"/>
        <v>106.32768133222854</v>
      </c>
      <c r="Q128" s="55">
        <f t="shared" si="43"/>
        <v>110.46933839925089</v>
      </c>
      <c r="R128" s="55">
        <f t="shared" si="44"/>
        <v>152.81757981177961</v>
      </c>
      <c r="S128" s="55">
        <f t="shared" si="45"/>
        <v>140.00053892739973</v>
      </c>
      <c r="T128" s="55">
        <f t="shared" si="46"/>
        <v>167.75462635489717</v>
      </c>
      <c r="U128" s="160">
        <f t="shared" si="47"/>
        <v>3.4527960254589852E-4</v>
      </c>
      <c r="V128" s="160">
        <f t="shared" si="48"/>
        <v>3.4405977997477782E-4</v>
      </c>
      <c r="W128" s="160">
        <f t="shared" si="49"/>
        <v>3.8985963728831977E-4</v>
      </c>
      <c r="X128" s="161">
        <f t="shared" si="50"/>
        <v>4.6309677905694051E-4</v>
      </c>
      <c r="Y128" s="161">
        <f t="shared" si="51"/>
        <v>4.533020931126704E-4</v>
      </c>
      <c r="Z128" s="252">
        <f t="shared" si="52"/>
        <v>5.3388760222662819E-4</v>
      </c>
      <c r="AA128" s="400" t="s">
        <v>160</v>
      </c>
      <c r="AB128" s="401">
        <v>245937</v>
      </c>
      <c r="AC128" s="401">
        <v>305855</v>
      </c>
      <c r="AD128" t="str">
        <f t="shared" si="53"/>
        <v>Y</v>
      </c>
    </row>
    <row r="129" spans="1:30" ht="13.5" thickBot="1">
      <c r="A129" s="27" t="s">
        <v>161</v>
      </c>
      <c r="B129" s="434" t="s">
        <v>161</v>
      </c>
      <c r="C129" s="431" t="s">
        <v>506</v>
      </c>
      <c r="D129" s="382"/>
      <c r="E129" s="29">
        <v>3791649</v>
      </c>
      <c r="F129" s="31">
        <v>4755218</v>
      </c>
      <c r="G129" s="31">
        <v>4636310</v>
      </c>
      <c r="H129" s="32">
        <v>4941078</v>
      </c>
      <c r="I129" s="32">
        <v>5981269</v>
      </c>
      <c r="J129" s="32">
        <v>5101482</v>
      </c>
      <c r="K129" s="32">
        <v>5639530</v>
      </c>
      <c r="L129" s="34">
        <v>6010927</v>
      </c>
      <c r="M129" s="34">
        <v>5619984</v>
      </c>
      <c r="N129" s="34">
        <f>SUM(N130:N140)</f>
        <v>5656085</v>
      </c>
      <c r="O129" s="34">
        <f>SUM(O130:O140)</f>
        <v>6689265</v>
      </c>
      <c r="P129" s="34">
        <f t="shared" si="41"/>
        <v>121.05190405818324</v>
      </c>
      <c r="Q129" s="34">
        <f t="shared" si="43"/>
        <v>103.24633612341275</v>
      </c>
      <c r="R129" s="34">
        <f t="shared" si="44"/>
        <v>114.13561979794693</v>
      </c>
      <c r="S129" s="34">
        <f t="shared" si="45"/>
        <v>121.65213744854869</v>
      </c>
      <c r="T129" s="34">
        <f t="shared" si="46"/>
        <v>113.74003810504509</v>
      </c>
      <c r="U129" s="152">
        <f t="shared" si="47"/>
        <v>1.1492986856829108E-2</v>
      </c>
      <c r="V129" s="153">
        <f t="shared" si="48"/>
        <v>1.3038306191933141E-2</v>
      </c>
      <c r="W129" s="153">
        <f t="shared" si="49"/>
        <v>1.2128390099966411E-2</v>
      </c>
      <c r="X129" s="154">
        <f t="shared" si="50"/>
        <v>1.1512817795231974E-2</v>
      </c>
      <c r="Y129" s="154">
        <f t="shared" si="51"/>
        <v>1.3111118658111858E-2</v>
      </c>
      <c r="Z129" s="249">
        <f t="shared" si="52"/>
        <v>1.2048991174652697E-2</v>
      </c>
      <c r="AA129" s="400"/>
      <c r="AB129" s="401"/>
      <c r="AC129" s="401"/>
      <c r="AD129" t="str">
        <f t="shared" si="53"/>
        <v>NO</v>
      </c>
    </row>
    <row r="130" spans="1:30" ht="13.5" thickBot="1">
      <c r="A130" s="39" t="s">
        <v>162</v>
      </c>
      <c r="B130" s="435" t="s">
        <v>162</v>
      </c>
      <c r="C130" s="432" t="s">
        <v>507</v>
      </c>
      <c r="D130" s="39" t="s">
        <v>161</v>
      </c>
      <c r="E130" s="41">
        <v>342605</v>
      </c>
      <c r="F130" s="43">
        <v>524224</v>
      </c>
      <c r="G130" s="43">
        <v>553539</v>
      </c>
      <c r="H130" s="44">
        <v>577179</v>
      </c>
      <c r="I130" s="44">
        <v>627965</v>
      </c>
      <c r="J130" s="44">
        <v>572216</v>
      </c>
      <c r="K130" s="44">
        <v>643615</v>
      </c>
      <c r="L130" s="46">
        <v>625348</v>
      </c>
      <c r="M130" s="46">
        <v>640277</v>
      </c>
      <c r="N130" s="46">
        <v>675665</v>
      </c>
      <c r="O130" s="46">
        <v>789647</v>
      </c>
      <c r="P130" s="46">
        <f t="shared" si="41"/>
        <v>108.79900342874566</v>
      </c>
      <c r="Q130" s="46">
        <f t="shared" si="43"/>
        <v>99.140128105838926</v>
      </c>
      <c r="R130" s="46">
        <f t="shared" si="44"/>
        <v>111.51046729004348</v>
      </c>
      <c r="S130" s="46">
        <f t="shared" si="45"/>
        <v>108.34559122906413</v>
      </c>
      <c r="T130" s="46">
        <f t="shared" si="46"/>
        <v>110.93213717061778</v>
      </c>
      <c r="U130" s="158">
        <f t="shared" si="47"/>
        <v>1.3425229597747229E-3</v>
      </c>
      <c r="V130" s="158">
        <f t="shared" si="48"/>
        <v>1.368873385867998E-3</v>
      </c>
      <c r="W130" s="158">
        <f t="shared" si="49"/>
        <v>1.3604005403610913E-3</v>
      </c>
      <c r="X130" s="159">
        <f t="shared" si="50"/>
        <v>1.31390775920657E-3</v>
      </c>
      <c r="Y130" s="159">
        <f t="shared" si="51"/>
        <v>1.3640178678950741E-3</v>
      </c>
      <c r="Z130" s="251">
        <f t="shared" si="52"/>
        <v>1.3727248907351168E-3</v>
      </c>
      <c r="AA130" s="400" t="s">
        <v>162</v>
      </c>
      <c r="AB130" s="401">
        <v>675665</v>
      </c>
      <c r="AC130" s="401">
        <v>789647</v>
      </c>
      <c r="AD130" t="str">
        <f t="shared" si="53"/>
        <v>Y</v>
      </c>
    </row>
    <row r="131" spans="1:30" ht="13.5" thickBot="1">
      <c r="A131" s="39" t="s">
        <v>163</v>
      </c>
      <c r="B131" s="435" t="s">
        <v>163</v>
      </c>
      <c r="C131" s="432" t="s">
        <v>508</v>
      </c>
      <c r="D131" s="39" t="s">
        <v>161</v>
      </c>
      <c r="E131" s="41">
        <v>83473</v>
      </c>
      <c r="F131" s="43">
        <v>92060</v>
      </c>
      <c r="G131" s="43">
        <v>102350</v>
      </c>
      <c r="H131" s="44">
        <v>110966</v>
      </c>
      <c r="I131" s="44">
        <v>114606</v>
      </c>
      <c r="J131" s="44">
        <v>131297</v>
      </c>
      <c r="K131" s="44">
        <v>156287</v>
      </c>
      <c r="L131" s="46">
        <v>169389</v>
      </c>
      <c r="M131" s="46">
        <v>174184</v>
      </c>
      <c r="N131" s="46">
        <v>171013</v>
      </c>
      <c r="O131" s="46">
        <v>176437</v>
      </c>
      <c r="P131" s="46">
        <f t="shared" si="41"/>
        <v>103.28028405097056</v>
      </c>
      <c r="Q131" s="46">
        <f t="shared" si="43"/>
        <v>118.32182830776993</v>
      </c>
      <c r="R131" s="46">
        <f t="shared" si="44"/>
        <v>140.84223996539481</v>
      </c>
      <c r="S131" s="46">
        <f t="shared" si="45"/>
        <v>152.64946019501468</v>
      </c>
      <c r="T131" s="46">
        <f t="shared" si="46"/>
        <v>156.97060360831244</v>
      </c>
      <c r="U131" s="158">
        <f t="shared" si="47"/>
        <v>2.5810780148682107E-4</v>
      </c>
      <c r="V131" s="158">
        <f t="shared" si="48"/>
        <v>2.4982459732753861E-4</v>
      </c>
      <c r="W131" s="158">
        <f t="shared" si="49"/>
        <v>3.1214875107964509E-4</v>
      </c>
      <c r="X131" s="159">
        <f t="shared" si="50"/>
        <v>3.1905207610623927E-4</v>
      </c>
      <c r="Y131" s="159">
        <f t="shared" si="51"/>
        <v>3.6947367325853556E-4</v>
      </c>
      <c r="Z131" s="251">
        <f t="shared" si="52"/>
        <v>3.7344260744616095E-4</v>
      </c>
      <c r="AA131" s="400" t="s">
        <v>163</v>
      </c>
      <c r="AB131" s="401">
        <v>171013</v>
      </c>
      <c r="AC131" s="401">
        <v>176437</v>
      </c>
      <c r="AD131" t="str">
        <f t="shared" si="53"/>
        <v>Y</v>
      </c>
    </row>
    <row r="132" spans="1:30" ht="13.5" thickBot="1">
      <c r="A132" s="39" t="s">
        <v>164</v>
      </c>
      <c r="B132" s="435" t="s">
        <v>164</v>
      </c>
      <c r="C132" s="432" t="s">
        <v>509</v>
      </c>
      <c r="D132" s="39" t="s">
        <v>161</v>
      </c>
      <c r="E132" s="41">
        <v>39636</v>
      </c>
      <c r="F132" s="43">
        <v>43852</v>
      </c>
      <c r="G132" s="43">
        <v>52732</v>
      </c>
      <c r="H132" s="44">
        <v>47098</v>
      </c>
      <c r="I132" s="44">
        <v>47624</v>
      </c>
      <c r="J132" s="44">
        <v>49363</v>
      </c>
      <c r="K132" s="44">
        <v>47309</v>
      </c>
      <c r="L132" s="46">
        <v>55422</v>
      </c>
      <c r="M132" s="46">
        <v>70104</v>
      </c>
      <c r="N132" s="46">
        <v>70161</v>
      </c>
      <c r="O132" s="46">
        <v>78606</v>
      </c>
      <c r="P132" s="46">
        <f t="shared" si="41"/>
        <v>101.11682024714426</v>
      </c>
      <c r="Q132" s="46">
        <f t="shared" si="43"/>
        <v>104.80912140642916</v>
      </c>
      <c r="R132" s="46">
        <f t="shared" si="44"/>
        <v>100.4480020383031</v>
      </c>
      <c r="S132" s="46">
        <f t="shared" si="45"/>
        <v>117.67378657267824</v>
      </c>
      <c r="T132" s="46">
        <f t="shared" si="46"/>
        <v>148.84708480190241</v>
      </c>
      <c r="U132" s="158">
        <f t="shared" si="47"/>
        <v>1.0955032383276228E-4</v>
      </c>
      <c r="V132" s="158">
        <f t="shared" si="48"/>
        <v>1.0381347070071985E-4</v>
      </c>
      <c r="W132" s="158">
        <f t="shared" si="49"/>
        <v>1.1735682307702782E-4</v>
      </c>
      <c r="X132" s="159">
        <f t="shared" si="50"/>
        <v>9.6578951982634984E-5</v>
      </c>
      <c r="Y132" s="159">
        <f t="shared" si="51"/>
        <v>1.2088724721991722E-4</v>
      </c>
      <c r="Z132" s="251">
        <f t="shared" si="52"/>
        <v>1.5029980108624024E-4</v>
      </c>
      <c r="AA132" s="400" t="s">
        <v>164</v>
      </c>
      <c r="AB132" s="401">
        <v>70161</v>
      </c>
      <c r="AC132" s="401">
        <v>78606</v>
      </c>
      <c r="AD132" t="str">
        <f t="shared" si="53"/>
        <v>Y</v>
      </c>
    </row>
    <row r="133" spans="1:30" ht="13.5" thickBot="1">
      <c r="A133" s="39" t="s">
        <v>165</v>
      </c>
      <c r="B133" s="435" t="s">
        <v>165</v>
      </c>
      <c r="C133" s="432" t="s">
        <v>510</v>
      </c>
      <c r="D133" s="39" t="s">
        <v>161</v>
      </c>
      <c r="E133" s="41">
        <v>68051</v>
      </c>
      <c r="F133" s="43">
        <v>105641</v>
      </c>
      <c r="G133" s="43">
        <v>119114</v>
      </c>
      <c r="H133" s="44">
        <v>122906</v>
      </c>
      <c r="I133" s="44">
        <v>127840</v>
      </c>
      <c r="J133" s="44">
        <v>124676</v>
      </c>
      <c r="K133" s="44">
        <v>124201</v>
      </c>
      <c r="L133" s="46">
        <v>131246</v>
      </c>
      <c r="M133" s="46">
        <v>132175</v>
      </c>
      <c r="N133" s="46">
        <v>130632</v>
      </c>
      <c r="O133" s="46">
        <v>132455</v>
      </c>
      <c r="P133" s="46">
        <f t="shared" si="41"/>
        <v>104.0144500675313</v>
      </c>
      <c r="Q133" s="46">
        <f t="shared" si="43"/>
        <v>101.44012497355703</v>
      </c>
      <c r="R133" s="46">
        <f t="shared" si="44"/>
        <v>101.05365075748946</v>
      </c>
      <c r="S133" s="46">
        <f t="shared" si="45"/>
        <v>106.78567360421786</v>
      </c>
      <c r="T133" s="46">
        <f t="shared" si="46"/>
        <v>107.54153580785315</v>
      </c>
      <c r="U133" s="158">
        <f t="shared" si="47"/>
        <v>2.8588033676566903E-4</v>
      </c>
      <c r="V133" s="158">
        <f t="shared" si="48"/>
        <v>2.7867281400932359E-4</v>
      </c>
      <c r="W133" s="158">
        <f t="shared" si="49"/>
        <v>2.9640782112010046E-4</v>
      </c>
      <c r="X133" s="159">
        <f t="shared" si="50"/>
        <v>2.5355011552125913E-4</v>
      </c>
      <c r="Y133" s="159">
        <f t="shared" si="51"/>
        <v>2.8627562427601414E-4</v>
      </c>
      <c r="Z133" s="251">
        <f t="shared" si="52"/>
        <v>2.8337721397600425E-4</v>
      </c>
      <c r="AA133" s="400" t="s">
        <v>165</v>
      </c>
      <c r="AB133" s="401">
        <v>130632</v>
      </c>
      <c r="AC133" s="401">
        <v>132455</v>
      </c>
      <c r="AD133" t="str">
        <f t="shared" si="53"/>
        <v>Y</v>
      </c>
    </row>
    <row r="134" spans="1:30" ht="13.5" thickBot="1">
      <c r="A134" s="39" t="s">
        <v>166</v>
      </c>
      <c r="B134" s="435" t="s">
        <v>166</v>
      </c>
      <c r="C134" s="432" t="s">
        <v>511</v>
      </c>
      <c r="D134" s="39" t="s">
        <v>161</v>
      </c>
      <c r="E134" s="41">
        <v>169000</v>
      </c>
      <c r="F134" s="43">
        <v>169269</v>
      </c>
      <c r="G134" s="43">
        <v>251280</v>
      </c>
      <c r="H134" s="44">
        <v>238996</v>
      </c>
      <c r="I134" s="44">
        <v>263619</v>
      </c>
      <c r="J134" s="44">
        <v>323361</v>
      </c>
      <c r="K134" s="44">
        <v>401627</v>
      </c>
      <c r="L134" s="46">
        <v>423564</v>
      </c>
      <c r="M134" s="46">
        <v>417520</v>
      </c>
      <c r="N134" s="46">
        <v>477786</v>
      </c>
      <c r="O134" s="46">
        <v>491041</v>
      </c>
      <c r="P134" s="46">
        <f t="shared" si="41"/>
        <v>110.30268289009022</v>
      </c>
      <c r="Q134" s="46">
        <f t="shared" si="43"/>
        <v>135.29975397077777</v>
      </c>
      <c r="R134" s="46">
        <f t="shared" si="44"/>
        <v>168.04758238631609</v>
      </c>
      <c r="S134" s="46">
        <f t="shared" si="45"/>
        <v>177.22639709451204</v>
      </c>
      <c r="T134" s="46">
        <f t="shared" si="46"/>
        <v>174.69748447672765</v>
      </c>
      <c r="U134" s="158">
        <f t="shared" si="47"/>
        <v>5.5590660314100069E-4</v>
      </c>
      <c r="V134" s="158">
        <f t="shared" si="48"/>
        <v>5.746515062290665E-4</v>
      </c>
      <c r="W134" s="158">
        <f t="shared" si="49"/>
        <v>7.6876647827341918E-4</v>
      </c>
      <c r="X134" s="159">
        <f t="shared" si="50"/>
        <v>8.1990138764145815E-4</v>
      </c>
      <c r="Y134" s="159">
        <f t="shared" si="51"/>
        <v>9.2388376423544838E-4</v>
      </c>
      <c r="Z134" s="251">
        <f t="shared" si="52"/>
        <v>8.9514397109333307E-4</v>
      </c>
      <c r="AA134" s="400" t="s">
        <v>166</v>
      </c>
      <c r="AB134" s="401">
        <v>477786</v>
      </c>
      <c r="AC134" s="401">
        <v>491041</v>
      </c>
      <c r="AD134" t="str">
        <f t="shared" si="53"/>
        <v>Y</v>
      </c>
    </row>
    <row r="135" spans="1:30" ht="13.5" thickBot="1">
      <c r="A135" s="39" t="s">
        <v>167</v>
      </c>
      <c r="B135" s="435" t="s">
        <v>167</v>
      </c>
      <c r="C135" s="432" t="s">
        <v>512</v>
      </c>
      <c r="D135" s="39" t="s">
        <v>161</v>
      </c>
      <c r="E135" s="41">
        <v>60271</v>
      </c>
      <c r="F135" s="43">
        <v>55271</v>
      </c>
      <c r="G135" s="43">
        <v>78900</v>
      </c>
      <c r="H135" s="44">
        <v>56956</v>
      </c>
      <c r="I135" s="44">
        <v>59383</v>
      </c>
      <c r="J135" s="44">
        <v>87655</v>
      </c>
      <c r="K135" s="44">
        <v>84497</v>
      </c>
      <c r="L135" s="46">
        <v>85255</v>
      </c>
      <c r="M135" s="46">
        <v>123029</v>
      </c>
      <c r="N135" s="46">
        <v>96324</v>
      </c>
      <c r="O135" s="46">
        <v>96174</v>
      </c>
      <c r="P135" s="46">
        <f t="shared" si="41"/>
        <v>104.26118407191515</v>
      </c>
      <c r="Q135" s="46">
        <f t="shared" si="43"/>
        <v>153.89950136947817</v>
      </c>
      <c r="R135" s="46">
        <f t="shared" si="44"/>
        <v>148.35487042629399</v>
      </c>
      <c r="S135" s="46">
        <f t="shared" si="45"/>
        <v>149.68572231196012</v>
      </c>
      <c r="T135" s="46">
        <f t="shared" si="46"/>
        <v>216.00709319474683</v>
      </c>
      <c r="U135" s="158">
        <f t="shared" si="47"/>
        <v>1.3248011049766037E-4</v>
      </c>
      <c r="V135" s="158">
        <f t="shared" si="48"/>
        <v>1.2944639951748796E-4</v>
      </c>
      <c r="W135" s="158">
        <f t="shared" si="49"/>
        <v>2.0839317559339735E-4</v>
      </c>
      <c r="X135" s="159">
        <f t="shared" si="50"/>
        <v>1.7249638981328518E-4</v>
      </c>
      <c r="Y135" s="159">
        <f t="shared" si="51"/>
        <v>1.8595940712594355E-4</v>
      </c>
      <c r="Z135" s="251">
        <f t="shared" si="52"/>
        <v>2.6376860418576755E-4</v>
      </c>
      <c r="AA135" s="400" t="s">
        <v>167</v>
      </c>
      <c r="AB135" s="401">
        <v>96324</v>
      </c>
      <c r="AC135" s="401">
        <v>96174</v>
      </c>
      <c r="AD135" t="str">
        <f t="shared" si="53"/>
        <v>Y</v>
      </c>
    </row>
    <row r="136" spans="1:30" ht="13.5" thickBot="1">
      <c r="A136" s="39" t="s">
        <v>168</v>
      </c>
      <c r="B136" s="435" t="s">
        <v>168</v>
      </c>
      <c r="C136" s="432" t="s">
        <v>513</v>
      </c>
      <c r="D136" s="39" t="s">
        <v>161</v>
      </c>
      <c r="E136" s="41">
        <v>795249</v>
      </c>
      <c r="F136" s="43">
        <v>712656</v>
      </c>
      <c r="G136" s="43">
        <v>828160</v>
      </c>
      <c r="H136" s="44">
        <v>805363</v>
      </c>
      <c r="I136" s="44">
        <v>850050</v>
      </c>
      <c r="J136" s="44">
        <v>861229</v>
      </c>
      <c r="K136" s="44">
        <v>842022</v>
      </c>
      <c r="L136" s="46">
        <v>778481</v>
      </c>
      <c r="M136" s="46">
        <v>723313</v>
      </c>
      <c r="N136" s="46">
        <v>792384</v>
      </c>
      <c r="O136" s="46">
        <v>810349</v>
      </c>
      <c r="P136" s="46">
        <f t="shared" si="41"/>
        <v>105.54867804952551</v>
      </c>
      <c r="Q136" s="46">
        <f t="shared" si="43"/>
        <v>106.93674777708935</v>
      </c>
      <c r="R136" s="46">
        <f t="shared" si="44"/>
        <v>104.55186046540503</v>
      </c>
      <c r="S136" s="46">
        <f t="shared" si="45"/>
        <v>96.662126271010706</v>
      </c>
      <c r="T136" s="46">
        <f t="shared" si="46"/>
        <v>89.812047486661299</v>
      </c>
      <c r="U136" s="158">
        <f t="shared" si="47"/>
        <v>1.8732807646380932E-3</v>
      </c>
      <c r="V136" s="158">
        <f t="shared" si="48"/>
        <v>1.8529867455305499E-3</v>
      </c>
      <c r="W136" s="158">
        <f t="shared" si="49"/>
        <v>2.047507229743038E-3</v>
      </c>
      <c r="X136" s="159">
        <f t="shared" si="50"/>
        <v>1.7189457039109319E-3</v>
      </c>
      <c r="Y136" s="159">
        <f t="shared" si="51"/>
        <v>1.6980337249288798E-3</v>
      </c>
      <c r="Z136" s="251">
        <f t="shared" si="52"/>
        <v>1.55075031414886E-3</v>
      </c>
      <c r="AA136" s="400" t="s">
        <v>168</v>
      </c>
      <c r="AB136" s="401">
        <v>792384</v>
      </c>
      <c r="AC136" s="401">
        <v>810349</v>
      </c>
      <c r="AD136" t="str">
        <f t="shared" si="53"/>
        <v>Y</v>
      </c>
    </row>
    <row r="137" spans="1:30" ht="13.5" thickBot="1">
      <c r="A137" s="39" t="s">
        <v>169</v>
      </c>
      <c r="B137" s="435" t="s">
        <v>169</v>
      </c>
      <c r="C137" s="432" t="s">
        <v>514</v>
      </c>
      <c r="D137" s="39" t="s">
        <v>161</v>
      </c>
      <c r="E137" s="41">
        <v>40082</v>
      </c>
      <c r="F137" s="43">
        <v>60434</v>
      </c>
      <c r="G137" s="43">
        <v>65846</v>
      </c>
      <c r="H137" s="44">
        <v>86607</v>
      </c>
      <c r="I137" s="44">
        <v>75015</v>
      </c>
      <c r="J137" s="44">
        <v>80987</v>
      </c>
      <c r="K137" s="44">
        <v>85689</v>
      </c>
      <c r="L137" s="46">
        <v>83970</v>
      </c>
      <c r="M137" s="46">
        <v>89153</v>
      </c>
      <c r="N137" s="46">
        <v>90070</v>
      </c>
      <c r="O137" s="46">
        <v>87797</v>
      </c>
      <c r="P137" s="46">
        <f t="shared" si="41"/>
        <v>86.615400602722644</v>
      </c>
      <c r="Q137" s="46">
        <f t="shared" si="43"/>
        <v>93.510917131409698</v>
      </c>
      <c r="R137" s="46">
        <f t="shared" si="44"/>
        <v>98.940039488724935</v>
      </c>
      <c r="S137" s="46">
        <f t="shared" si="45"/>
        <v>96.955211472513767</v>
      </c>
      <c r="T137" s="46">
        <f t="shared" si="46"/>
        <v>102.93971618922258</v>
      </c>
      <c r="U137" s="158">
        <f t="shared" si="47"/>
        <v>2.0144857310679947E-4</v>
      </c>
      <c r="V137" s="158">
        <f t="shared" si="48"/>
        <v>1.635219113181274E-4</v>
      </c>
      <c r="W137" s="158">
        <f t="shared" si="49"/>
        <v>1.9254050666570613E-4</v>
      </c>
      <c r="X137" s="159">
        <f t="shared" si="50"/>
        <v>1.7492979806041153E-4</v>
      </c>
      <c r="Y137" s="159">
        <f t="shared" si="51"/>
        <v>1.8315654702205712E-4</v>
      </c>
      <c r="Z137" s="251">
        <f t="shared" si="52"/>
        <v>1.9113999438322458E-4</v>
      </c>
      <c r="AA137" s="400" t="s">
        <v>169</v>
      </c>
      <c r="AB137" s="401">
        <v>90070</v>
      </c>
      <c r="AC137" s="401">
        <v>87797</v>
      </c>
      <c r="AD137" t="str">
        <f t="shared" si="53"/>
        <v>Y</v>
      </c>
    </row>
    <row r="138" spans="1:30" ht="13.5" thickBot="1">
      <c r="A138" s="39" t="s">
        <v>161</v>
      </c>
      <c r="B138" s="435" t="s">
        <v>161</v>
      </c>
      <c r="C138" s="432" t="s">
        <v>515</v>
      </c>
      <c r="D138" s="39" t="s">
        <v>161</v>
      </c>
      <c r="E138" s="41">
        <v>2099273</v>
      </c>
      <c r="F138" s="43">
        <v>2854194</v>
      </c>
      <c r="G138" s="43">
        <v>2456700</v>
      </c>
      <c r="H138" s="44">
        <v>2777891</v>
      </c>
      <c r="I138" s="44">
        <v>3679951</v>
      </c>
      <c r="J138" s="44">
        <v>2738591</v>
      </c>
      <c r="K138" s="44">
        <v>3131959</v>
      </c>
      <c r="L138" s="46">
        <v>3517074</v>
      </c>
      <c r="M138" s="46">
        <v>2998750</v>
      </c>
      <c r="N138" s="46">
        <v>3015181</v>
      </c>
      <c r="O138" s="46">
        <v>3812620</v>
      </c>
      <c r="P138" s="46">
        <f t="shared" si="41"/>
        <v>132.47283640718803</v>
      </c>
      <c r="Q138" s="46">
        <f t="shared" si="43"/>
        <v>98.585257664897568</v>
      </c>
      <c r="R138" s="46">
        <f t="shared" si="44"/>
        <v>112.74592847595532</v>
      </c>
      <c r="S138" s="46">
        <f t="shared" si="45"/>
        <v>126.60950339664154</v>
      </c>
      <c r="T138" s="46">
        <f t="shared" si="46"/>
        <v>107.9505999335467</v>
      </c>
      <c r="U138" s="158">
        <f t="shared" si="47"/>
        <v>6.4613966330229694E-3</v>
      </c>
      <c r="V138" s="158">
        <f t="shared" si="48"/>
        <v>8.0217639282417416E-3</v>
      </c>
      <c r="W138" s="158">
        <f t="shared" si="49"/>
        <v>6.5107943088414536E-3</v>
      </c>
      <c r="X138" s="159">
        <f t="shared" si="50"/>
        <v>6.3937372988772008E-3</v>
      </c>
      <c r="Y138" s="159">
        <f t="shared" si="51"/>
        <v>7.6714913595457247E-3</v>
      </c>
      <c r="Z138" s="251">
        <f t="shared" si="52"/>
        <v>6.4291841907360902E-3</v>
      </c>
      <c r="AA138" s="400" t="s">
        <v>161</v>
      </c>
      <c r="AB138" s="401">
        <v>3015181</v>
      </c>
      <c r="AC138" s="401">
        <v>3812620</v>
      </c>
      <c r="AD138" t="str">
        <f t="shared" si="53"/>
        <v>Y</v>
      </c>
    </row>
    <row r="139" spans="1:30" ht="13.5" thickBot="1">
      <c r="A139" s="39" t="s">
        <v>170</v>
      </c>
      <c r="B139" s="435" t="s">
        <v>170</v>
      </c>
      <c r="C139" s="432" t="s">
        <v>516</v>
      </c>
      <c r="D139" s="39" t="s">
        <v>161</v>
      </c>
      <c r="E139" s="41">
        <v>52298</v>
      </c>
      <c r="F139" s="43">
        <v>57770</v>
      </c>
      <c r="G139" s="43">
        <v>57455</v>
      </c>
      <c r="H139" s="44">
        <v>54096</v>
      </c>
      <c r="I139" s="44">
        <v>67090</v>
      </c>
      <c r="J139" s="44">
        <v>63261</v>
      </c>
      <c r="K139" s="44">
        <v>60292</v>
      </c>
      <c r="L139" s="46">
        <v>58577</v>
      </c>
      <c r="M139" s="46">
        <v>62292</v>
      </c>
      <c r="N139" s="46">
        <v>66454</v>
      </c>
      <c r="O139" s="46">
        <v>114400</v>
      </c>
      <c r="P139" s="46">
        <f t="shared" si="41"/>
        <v>124.02026027802427</v>
      </c>
      <c r="Q139" s="46">
        <f t="shared" si="43"/>
        <v>116.94210292812777</v>
      </c>
      <c r="R139" s="46">
        <f t="shared" si="44"/>
        <v>111.45371191955043</v>
      </c>
      <c r="S139" s="46">
        <f t="shared" si="45"/>
        <v>108.28342206447796</v>
      </c>
      <c r="T139" s="46">
        <f t="shared" si="46"/>
        <v>115.150842945874</v>
      </c>
      <c r="U139" s="158">
        <f t="shared" si="47"/>
        <v>1.2582772767542376E-4</v>
      </c>
      <c r="V139" s="158">
        <f t="shared" si="48"/>
        <v>1.4624655109422339E-4</v>
      </c>
      <c r="W139" s="158">
        <f t="shared" si="49"/>
        <v>1.50398273700461E-4</v>
      </c>
      <c r="X139" s="159">
        <f t="shared" si="50"/>
        <v>1.2308309566756915E-4</v>
      </c>
      <c r="Y139" s="159">
        <f t="shared" si="51"/>
        <v>1.2776897766953721E-4</v>
      </c>
      <c r="Z139" s="251">
        <f t="shared" si="52"/>
        <v>1.3355122688097794E-4</v>
      </c>
      <c r="AA139" s="400" t="s">
        <v>170</v>
      </c>
      <c r="AB139" s="401">
        <v>66454</v>
      </c>
      <c r="AC139" s="401">
        <v>114400</v>
      </c>
      <c r="AD139" t="str">
        <f t="shared" si="53"/>
        <v>Y</v>
      </c>
    </row>
    <row r="140" spans="1:30" ht="13.5" thickBot="1">
      <c r="A140" s="49" t="s">
        <v>171</v>
      </c>
      <c r="B140" s="435" t="s">
        <v>171</v>
      </c>
      <c r="C140" s="432" t="s">
        <v>517</v>
      </c>
      <c r="D140" s="39" t="s">
        <v>161</v>
      </c>
      <c r="E140" s="51">
        <v>41711</v>
      </c>
      <c r="F140" s="52">
        <v>79847</v>
      </c>
      <c r="G140" s="52">
        <v>70234</v>
      </c>
      <c r="H140" s="53">
        <v>63020</v>
      </c>
      <c r="I140" s="53">
        <v>68126</v>
      </c>
      <c r="J140" s="53">
        <v>68846</v>
      </c>
      <c r="K140" s="53">
        <v>62032</v>
      </c>
      <c r="L140" s="55">
        <v>82601</v>
      </c>
      <c r="M140" s="55">
        <v>189187</v>
      </c>
      <c r="N140" s="55">
        <v>70415</v>
      </c>
      <c r="O140" s="55">
        <v>99739</v>
      </c>
      <c r="P140" s="55">
        <f t="shared" si="41"/>
        <v>108.10218978102191</v>
      </c>
      <c r="Q140" s="55">
        <f t="shared" si="43"/>
        <v>109.24468422722946</v>
      </c>
      <c r="R140" s="55">
        <f t="shared" si="44"/>
        <v>98.432243732148521</v>
      </c>
      <c r="S140" s="55">
        <f t="shared" si="45"/>
        <v>131.0710885433196</v>
      </c>
      <c r="T140" s="55">
        <f t="shared" si="46"/>
        <v>300.20152332592829</v>
      </c>
      <c r="U140" s="160">
        <f t="shared" ref="U140:U152" si="54">+H140/H$3</f>
        <v>1.4658502288718582E-4</v>
      </c>
      <c r="V140" s="160">
        <f t="shared" ref="V140:V152" si="55">+I140/I$3</f>
        <v>1.4850488209636404E-4</v>
      </c>
      <c r="W140" s="160">
        <f t="shared" ref="W140:W152" si="56">+J140/J$3</f>
        <v>1.6367619151107219E-4</v>
      </c>
      <c r="X140" s="161">
        <f t="shared" ref="X140:X152" si="57">+K140/K$3</f>
        <v>1.2663521844441468E-4</v>
      </c>
      <c r="Y140" s="161">
        <f t="shared" ref="Y140:Y152" si="58">+L140/L$3</f>
        <v>1.8017046493472598E-4</v>
      </c>
      <c r="Z140" s="252">
        <f t="shared" ref="Z140:Z152" si="59">+M140/M$3</f>
        <v>4.0560835998092166E-4</v>
      </c>
      <c r="AA140" s="400" t="s">
        <v>171</v>
      </c>
      <c r="AB140" s="401">
        <v>70415</v>
      </c>
      <c r="AC140" s="401">
        <v>99739</v>
      </c>
      <c r="AD140" t="str">
        <f t="shared" si="53"/>
        <v>Y</v>
      </c>
    </row>
    <row r="141" spans="1:30" ht="13.5" thickBot="1">
      <c r="A141" s="27" t="s">
        <v>172</v>
      </c>
      <c r="B141" s="434" t="s">
        <v>172</v>
      </c>
      <c r="C141" s="431" t="s">
        <v>518</v>
      </c>
      <c r="D141" s="382"/>
      <c r="E141" s="29">
        <v>7950174</v>
      </c>
      <c r="F141" s="31">
        <v>8697979</v>
      </c>
      <c r="G141" s="31">
        <v>9356204</v>
      </c>
      <c r="H141" s="32">
        <v>9553011</v>
      </c>
      <c r="I141" s="32">
        <v>10617025</v>
      </c>
      <c r="J141" s="32">
        <v>9827707</v>
      </c>
      <c r="K141" s="32">
        <v>10785809</v>
      </c>
      <c r="L141" s="34">
        <v>11974114</v>
      </c>
      <c r="M141" s="34">
        <v>11807119</v>
      </c>
      <c r="N141" s="34">
        <f>SUM(N142:N153)</f>
        <v>13006709</v>
      </c>
      <c r="O141" s="34">
        <f>SUM(O142:O153)</f>
        <v>13380688</v>
      </c>
      <c r="P141" s="34">
        <f t="shared" ref="P141:P205" si="60">IF($H141=0,"-",+I141/$H141*100)</f>
        <v>111.13799617733089</v>
      </c>
      <c r="Q141" s="34">
        <f t="shared" si="43"/>
        <v>102.87549129797924</v>
      </c>
      <c r="R141" s="34">
        <f t="shared" si="44"/>
        <v>112.90481084968917</v>
      </c>
      <c r="S141" s="34">
        <f t="shared" si="45"/>
        <v>125.34387325629584</v>
      </c>
      <c r="T141" s="34">
        <f t="shared" si="46"/>
        <v>123.59578566380797</v>
      </c>
      <c r="U141" s="152">
        <f t="shared" si="54"/>
        <v>2.2220379817145954E-2</v>
      </c>
      <c r="V141" s="153">
        <f t="shared" si="55"/>
        <v>2.3143587555986691E-2</v>
      </c>
      <c r="W141" s="153">
        <f t="shared" si="56"/>
        <v>2.3364634881426732E-2</v>
      </c>
      <c r="X141" s="154">
        <f t="shared" si="57"/>
        <v>2.201868839977324E-2</v>
      </c>
      <c r="Y141" s="154">
        <f t="shared" si="58"/>
        <v>2.6118106155632634E-2</v>
      </c>
      <c r="Z141" s="249">
        <f t="shared" si="59"/>
        <v>2.5313928407816495E-2</v>
      </c>
      <c r="AA141" s="400"/>
      <c r="AB141" s="401"/>
      <c r="AC141" s="401"/>
      <c r="AD141" t="str">
        <f t="shared" ref="AD141:AD172" si="61">IF(AA141=A141,"Y","NO")</f>
        <v>NO</v>
      </c>
    </row>
    <row r="142" spans="1:30" ht="13.5" thickBot="1">
      <c r="A142" s="39" t="s">
        <v>173</v>
      </c>
      <c r="B142" s="435" t="s">
        <v>173</v>
      </c>
      <c r="C142" s="433" t="s">
        <v>519</v>
      </c>
      <c r="D142" s="39" t="s">
        <v>172</v>
      </c>
      <c r="E142" s="71">
        <v>173492</v>
      </c>
      <c r="F142" s="78">
        <v>209181</v>
      </c>
      <c r="G142" s="78">
        <v>304431</v>
      </c>
      <c r="H142" s="44">
        <v>337341</v>
      </c>
      <c r="I142" s="44">
        <v>302401</v>
      </c>
      <c r="J142" s="44">
        <v>343231</v>
      </c>
      <c r="K142" s="44">
        <v>350722</v>
      </c>
      <c r="L142" s="46">
        <v>353499</v>
      </c>
      <c r="M142" s="46">
        <v>353587</v>
      </c>
      <c r="N142" s="46">
        <v>363374</v>
      </c>
      <c r="O142" s="46">
        <v>310003</v>
      </c>
      <c r="P142" s="46">
        <f t="shared" si="60"/>
        <v>89.642527887212054</v>
      </c>
      <c r="Q142" s="46">
        <f t="shared" si="43"/>
        <v>101.74600774883575</v>
      </c>
      <c r="R142" s="46">
        <f t="shared" si="44"/>
        <v>103.9666094545282</v>
      </c>
      <c r="S142" s="46">
        <f t="shared" si="45"/>
        <v>104.78981208925093</v>
      </c>
      <c r="T142" s="46">
        <f t="shared" si="46"/>
        <v>104.81589845290078</v>
      </c>
      <c r="U142" s="170">
        <f t="shared" si="54"/>
        <v>7.8465785791472788E-4</v>
      </c>
      <c r="V142" s="156">
        <f t="shared" si="55"/>
        <v>6.5919068858912272E-4</v>
      </c>
      <c r="W142" s="156">
        <f t="shared" si="56"/>
        <v>8.1600591012603234E-4</v>
      </c>
      <c r="X142" s="157">
        <f t="shared" si="57"/>
        <v>7.1598138192000905E-4</v>
      </c>
      <c r="Y142" s="157">
        <f t="shared" si="58"/>
        <v>7.7105699911575757E-4</v>
      </c>
      <c r="Z142" s="251">
        <f t="shared" si="59"/>
        <v>7.5807451453098864E-4</v>
      </c>
      <c r="AA142" s="400" t="s">
        <v>173</v>
      </c>
      <c r="AB142" s="401">
        <v>363374</v>
      </c>
      <c r="AC142" s="401">
        <v>310003</v>
      </c>
      <c r="AD142" t="str">
        <f t="shared" si="61"/>
        <v>Y</v>
      </c>
    </row>
    <row r="143" spans="1:30" ht="13.5" thickBot="1">
      <c r="A143" s="39" t="s">
        <v>174</v>
      </c>
      <c r="B143" s="435" t="s">
        <v>174</v>
      </c>
      <c r="C143" s="433" t="s">
        <v>520</v>
      </c>
      <c r="D143" s="39" t="s">
        <v>172</v>
      </c>
      <c r="E143" s="41">
        <v>286834</v>
      </c>
      <c r="F143" s="43">
        <v>369886</v>
      </c>
      <c r="G143" s="43">
        <v>384673</v>
      </c>
      <c r="H143" s="44">
        <v>361223</v>
      </c>
      <c r="I143" s="44">
        <v>398329</v>
      </c>
      <c r="J143" s="44">
        <v>454737</v>
      </c>
      <c r="K143" s="44">
        <v>492680</v>
      </c>
      <c r="L143" s="46">
        <v>494624</v>
      </c>
      <c r="M143" s="46">
        <v>479373</v>
      </c>
      <c r="N143" s="46">
        <v>578488</v>
      </c>
      <c r="O143" s="46">
        <v>540000</v>
      </c>
      <c r="P143" s="46">
        <f t="shared" si="60"/>
        <v>110.27232485196126</v>
      </c>
      <c r="Q143" s="46">
        <f t="shared" si="43"/>
        <v>125.88816326756603</v>
      </c>
      <c r="R143" s="46">
        <f t="shared" si="44"/>
        <v>136.39220093958579</v>
      </c>
      <c r="S143" s="46">
        <f t="shared" si="45"/>
        <v>136.93037265068946</v>
      </c>
      <c r="T143" s="46">
        <f t="shared" si="46"/>
        <v>132.70832698914521</v>
      </c>
      <c r="U143" s="158">
        <f t="shared" si="54"/>
        <v>8.4020758048838342E-4</v>
      </c>
      <c r="V143" s="158">
        <f t="shared" si="55"/>
        <v>8.6829993219273967E-4</v>
      </c>
      <c r="W143" s="158">
        <f t="shared" si="56"/>
        <v>1.0811030459165448E-3</v>
      </c>
      <c r="X143" s="159">
        <f t="shared" si="57"/>
        <v>1.0057815228139383E-3</v>
      </c>
      <c r="Y143" s="159">
        <f t="shared" si="58"/>
        <v>1.0788808373733236E-3</v>
      </c>
      <c r="Z143" s="251">
        <f t="shared" si="59"/>
        <v>1.0277540018560174E-3</v>
      </c>
      <c r="AA143" s="400" t="s">
        <v>174</v>
      </c>
      <c r="AB143" s="401">
        <v>578488</v>
      </c>
      <c r="AC143" s="401">
        <v>540000</v>
      </c>
      <c r="AD143" t="str">
        <f t="shared" si="61"/>
        <v>Y</v>
      </c>
    </row>
    <row r="144" spans="1:30" ht="13.5" thickBot="1">
      <c r="A144" s="39" t="s">
        <v>175</v>
      </c>
      <c r="B144" s="435" t="s">
        <v>175</v>
      </c>
      <c r="C144" s="433" t="s">
        <v>521</v>
      </c>
      <c r="D144" s="39" t="s">
        <v>172</v>
      </c>
      <c r="E144" s="71">
        <v>181337</v>
      </c>
      <c r="F144" s="78">
        <v>210979</v>
      </c>
      <c r="G144" s="78">
        <v>218436</v>
      </c>
      <c r="H144" s="44">
        <v>217998</v>
      </c>
      <c r="I144" s="44">
        <v>266908</v>
      </c>
      <c r="J144" s="44">
        <v>251647</v>
      </c>
      <c r="K144" s="44">
        <v>238333</v>
      </c>
      <c r="L144" s="46">
        <v>261580</v>
      </c>
      <c r="M144" s="46">
        <v>272581</v>
      </c>
      <c r="N144" s="46">
        <v>235068</v>
      </c>
      <c r="O144" s="46">
        <v>329842</v>
      </c>
      <c r="P144" s="46">
        <f t="shared" si="60"/>
        <v>122.43598565124452</v>
      </c>
      <c r="Q144" s="46">
        <f t="shared" si="43"/>
        <v>115.43546271066707</v>
      </c>
      <c r="R144" s="46">
        <f t="shared" si="44"/>
        <v>109.32806722997459</v>
      </c>
      <c r="S144" s="46">
        <f t="shared" si="45"/>
        <v>119.99192653143606</v>
      </c>
      <c r="T144" s="46">
        <f t="shared" si="46"/>
        <v>125.03830310369818</v>
      </c>
      <c r="U144" s="166">
        <f t="shared" si="54"/>
        <v>5.0706508758109701E-4</v>
      </c>
      <c r="V144" s="166">
        <f t="shared" si="55"/>
        <v>5.8182105320400918E-4</v>
      </c>
      <c r="W144" s="166">
        <f t="shared" si="56"/>
        <v>5.9827183228055062E-4</v>
      </c>
      <c r="X144" s="159">
        <f t="shared" si="57"/>
        <v>4.8654487228386449E-4</v>
      </c>
      <c r="Y144" s="159">
        <f t="shared" si="58"/>
        <v>5.7056198130319997E-4</v>
      </c>
      <c r="Z144" s="251">
        <f t="shared" si="59"/>
        <v>5.8440131918133698E-4</v>
      </c>
      <c r="AA144" s="400" t="s">
        <v>175</v>
      </c>
      <c r="AB144" s="401">
        <v>235068</v>
      </c>
      <c r="AC144" s="401">
        <v>329842</v>
      </c>
      <c r="AD144" t="str">
        <f t="shared" si="61"/>
        <v>Y</v>
      </c>
    </row>
    <row r="145" spans="1:30" ht="13.5" thickBot="1">
      <c r="A145" s="39" t="s">
        <v>176</v>
      </c>
      <c r="B145" s="435" t="s">
        <v>176</v>
      </c>
      <c r="C145" s="433" t="s">
        <v>522</v>
      </c>
      <c r="D145" s="39" t="s">
        <v>172</v>
      </c>
      <c r="E145" s="41">
        <v>863157</v>
      </c>
      <c r="F145" s="43">
        <v>1029351</v>
      </c>
      <c r="G145" s="43">
        <v>1007702</v>
      </c>
      <c r="H145" s="44">
        <v>1256589</v>
      </c>
      <c r="I145" s="44">
        <v>1294393</v>
      </c>
      <c r="J145" s="44">
        <v>1016790</v>
      </c>
      <c r="K145" s="44">
        <v>1043512</v>
      </c>
      <c r="L145" s="46">
        <v>1345258</v>
      </c>
      <c r="M145" s="46">
        <v>1378880</v>
      </c>
      <c r="N145" s="46">
        <v>1270291</v>
      </c>
      <c r="O145" s="46">
        <v>1437224</v>
      </c>
      <c r="P145" s="46">
        <f t="shared" si="60"/>
        <v>103.00846179617997</v>
      </c>
      <c r="Q145" s="46">
        <f t="shared" si="43"/>
        <v>80.91667203835145</v>
      </c>
      <c r="R145" s="46">
        <f t="shared" si="44"/>
        <v>83.043222565214251</v>
      </c>
      <c r="S145" s="46">
        <f t="shared" si="45"/>
        <v>107.05632470123486</v>
      </c>
      <c r="T145" s="46">
        <f t="shared" si="46"/>
        <v>109.73198078289718</v>
      </c>
      <c r="U145" s="158">
        <f t="shared" si="54"/>
        <v>2.9228360413326871E-3</v>
      </c>
      <c r="V145" s="158">
        <f t="shared" si="55"/>
        <v>2.8215905799747368E-3</v>
      </c>
      <c r="W145" s="158">
        <f t="shared" si="56"/>
        <v>2.4173418174845756E-3</v>
      </c>
      <c r="X145" s="159">
        <f t="shared" si="57"/>
        <v>2.1302774385698999E-3</v>
      </c>
      <c r="Y145" s="159">
        <f t="shared" si="58"/>
        <v>2.9342957024389485E-3</v>
      </c>
      <c r="Z145" s="251">
        <f t="shared" si="59"/>
        <v>2.9562562724209022E-3</v>
      </c>
      <c r="AA145" s="400" t="s">
        <v>176</v>
      </c>
      <c r="AB145" s="401">
        <v>1270291</v>
      </c>
      <c r="AC145" s="401">
        <v>1437224</v>
      </c>
      <c r="AD145" t="str">
        <f t="shared" si="61"/>
        <v>Y</v>
      </c>
    </row>
    <row r="146" spans="1:30" ht="13.5" thickBot="1">
      <c r="A146" s="39" t="s">
        <v>177</v>
      </c>
      <c r="B146" s="435" t="s">
        <v>177</v>
      </c>
      <c r="C146" s="433" t="s">
        <v>523</v>
      </c>
      <c r="D146" s="39" t="s">
        <v>172</v>
      </c>
      <c r="E146" s="41">
        <v>59904</v>
      </c>
      <c r="F146" s="43">
        <v>53835</v>
      </c>
      <c r="G146" s="43">
        <v>105503</v>
      </c>
      <c r="H146" s="44">
        <v>83161</v>
      </c>
      <c r="I146" s="44">
        <v>102572</v>
      </c>
      <c r="J146" s="44">
        <v>113367</v>
      </c>
      <c r="K146" s="44">
        <v>110380</v>
      </c>
      <c r="L146" s="46">
        <v>142757</v>
      </c>
      <c r="M146" s="46">
        <v>149667</v>
      </c>
      <c r="N146" s="46">
        <v>123958</v>
      </c>
      <c r="O146" s="46">
        <v>141535</v>
      </c>
      <c r="P146" s="46">
        <f t="shared" si="60"/>
        <v>123.34147016029149</v>
      </c>
      <c r="Q146" s="46">
        <f t="shared" si="43"/>
        <v>136.32231454648212</v>
      </c>
      <c r="R146" s="46">
        <f t="shared" si="44"/>
        <v>132.73048664638472</v>
      </c>
      <c r="S146" s="46">
        <f t="shared" si="45"/>
        <v>171.66339991101597</v>
      </c>
      <c r="T146" s="46">
        <f t="shared" si="46"/>
        <v>179.97258330226907</v>
      </c>
      <c r="U146" s="158">
        <f t="shared" si="54"/>
        <v>1.934331496083983E-4</v>
      </c>
      <c r="V146" s="158">
        <f t="shared" si="55"/>
        <v>2.2359220806136059E-4</v>
      </c>
      <c r="W146" s="158">
        <f t="shared" si="56"/>
        <v>2.6952152344414669E-4</v>
      </c>
      <c r="X146" s="159">
        <f t="shared" si="57"/>
        <v>2.2533523684379822E-4</v>
      </c>
      <c r="Y146" s="159">
        <f t="shared" si="58"/>
        <v>3.1138357965020613E-4</v>
      </c>
      <c r="Z146" s="251">
        <f t="shared" si="59"/>
        <v>3.2087926978737754E-4</v>
      </c>
      <c r="AA146" s="400" t="s">
        <v>439</v>
      </c>
      <c r="AB146" s="401">
        <v>123958</v>
      </c>
      <c r="AC146" s="401">
        <v>141535</v>
      </c>
      <c r="AD146" t="str">
        <f t="shared" si="61"/>
        <v>NO</v>
      </c>
    </row>
    <row r="147" spans="1:30" ht="13.5" thickBot="1">
      <c r="A147" s="39" t="s">
        <v>172</v>
      </c>
      <c r="B147" s="435" t="s">
        <v>172</v>
      </c>
      <c r="C147" s="433" t="s">
        <v>524</v>
      </c>
      <c r="D147" s="39" t="s">
        <v>172</v>
      </c>
      <c r="E147" s="41">
        <v>4522356</v>
      </c>
      <c r="F147" s="43">
        <v>4985125</v>
      </c>
      <c r="G147" s="43">
        <v>4971054</v>
      </c>
      <c r="H147" s="44">
        <v>4850490</v>
      </c>
      <c r="I147" s="44">
        <v>5306499</v>
      </c>
      <c r="J147" s="44">
        <v>4756978</v>
      </c>
      <c r="K147" s="44">
        <v>5700631</v>
      </c>
      <c r="L147" s="46">
        <v>5995839</v>
      </c>
      <c r="M147" s="46">
        <v>5775370</v>
      </c>
      <c r="N147" s="46">
        <v>6338627</v>
      </c>
      <c r="O147" s="46">
        <v>6358476</v>
      </c>
      <c r="P147" s="46">
        <f t="shared" si="60"/>
        <v>109.40129760086094</v>
      </c>
      <c r="Q147" s="46">
        <f t="shared" si="43"/>
        <v>98.072112302056084</v>
      </c>
      <c r="R147" s="46">
        <f t="shared" si="44"/>
        <v>117.52690965242687</v>
      </c>
      <c r="S147" s="46">
        <f t="shared" si="45"/>
        <v>123.61305764984569</v>
      </c>
      <c r="T147" s="46">
        <f t="shared" si="46"/>
        <v>119.06776428773176</v>
      </c>
      <c r="U147" s="158">
        <f t="shared" si="54"/>
        <v>1.1282278445954712E-2</v>
      </c>
      <c r="V147" s="158">
        <f t="shared" si="55"/>
        <v>1.1567404637575576E-2</v>
      </c>
      <c r="W147" s="158">
        <f t="shared" si="56"/>
        <v>1.1309357728001006E-2</v>
      </c>
      <c r="X147" s="159">
        <f t="shared" si="57"/>
        <v>1.1637552423845789E-2</v>
      </c>
      <c r="Y147" s="159">
        <f t="shared" si="58"/>
        <v>1.3078208499942645E-2</v>
      </c>
      <c r="Z147" s="251">
        <f t="shared" si="59"/>
        <v>1.2382131721434429E-2</v>
      </c>
      <c r="AA147" s="400" t="s">
        <v>172</v>
      </c>
      <c r="AB147" s="401">
        <v>6338627</v>
      </c>
      <c r="AC147" s="401">
        <v>6358476</v>
      </c>
      <c r="AD147" t="str">
        <f t="shared" si="61"/>
        <v>Y</v>
      </c>
    </row>
    <row r="148" spans="1:30" ht="13.5" thickBot="1">
      <c r="A148" s="39" t="s">
        <v>178</v>
      </c>
      <c r="B148" s="435" t="s">
        <v>178</v>
      </c>
      <c r="C148" s="433" t="s">
        <v>525</v>
      </c>
      <c r="D148" s="39" t="s">
        <v>178</v>
      </c>
      <c r="E148" s="41">
        <v>684159</v>
      </c>
      <c r="F148" s="43">
        <v>797060</v>
      </c>
      <c r="G148" s="43">
        <v>938976</v>
      </c>
      <c r="H148" s="44">
        <v>981037</v>
      </c>
      <c r="I148" s="44">
        <v>1041451</v>
      </c>
      <c r="J148" s="44">
        <v>1120044</v>
      </c>
      <c r="K148" s="44">
        <v>1030767</v>
      </c>
      <c r="L148" s="46">
        <v>1303721</v>
      </c>
      <c r="M148" s="46">
        <v>1303801</v>
      </c>
      <c r="N148" s="46">
        <v>1828344</v>
      </c>
      <c r="O148" s="46">
        <v>1934246</v>
      </c>
      <c r="P148" s="46">
        <f t="shared" si="60"/>
        <v>106.15817752031778</v>
      </c>
      <c r="Q148" s="46">
        <f t="shared" si="43"/>
        <v>114.169394222644</v>
      </c>
      <c r="R148" s="46">
        <f t="shared" si="44"/>
        <v>105.0691258331745</v>
      </c>
      <c r="S148" s="46">
        <f t="shared" si="45"/>
        <v>132.89213352809324</v>
      </c>
      <c r="T148" s="46">
        <f t="shared" si="46"/>
        <v>132.90028816446272</v>
      </c>
      <c r="U148" s="158">
        <f t="shared" si="54"/>
        <v>2.2818998904820076E-3</v>
      </c>
      <c r="V148" s="158">
        <f t="shared" si="55"/>
        <v>2.2702133981760326E-3</v>
      </c>
      <c r="W148" s="158">
        <f t="shared" si="56"/>
        <v>2.6628204433783711E-3</v>
      </c>
      <c r="X148" s="159">
        <f t="shared" si="57"/>
        <v>2.1042591599544423E-3</v>
      </c>
      <c r="Y148" s="159">
        <f t="shared" si="58"/>
        <v>2.8436946128396253E-3</v>
      </c>
      <c r="Z148" s="251">
        <f t="shared" si="59"/>
        <v>2.7952902966455707E-3</v>
      </c>
      <c r="AA148" s="400" t="s">
        <v>178</v>
      </c>
      <c r="AB148" s="401">
        <v>1828344</v>
      </c>
      <c r="AC148" s="401">
        <v>1934246</v>
      </c>
      <c r="AD148" t="str">
        <f t="shared" si="61"/>
        <v>Y</v>
      </c>
    </row>
    <row r="149" spans="1:30" ht="13.5" thickBot="1">
      <c r="A149" s="39" t="s">
        <v>179</v>
      </c>
      <c r="B149" s="435" t="s">
        <v>179</v>
      </c>
      <c r="C149" s="433" t="s">
        <v>526</v>
      </c>
      <c r="D149" s="39" t="s">
        <v>172</v>
      </c>
      <c r="E149" s="41">
        <v>558001</v>
      </c>
      <c r="F149" s="43">
        <v>478143</v>
      </c>
      <c r="G149" s="43">
        <v>774920</v>
      </c>
      <c r="H149" s="44">
        <v>634478</v>
      </c>
      <c r="I149" s="44">
        <v>871581</v>
      </c>
      <c r="J149" s="44">
        <v>810327</v>
      </c>
      <c r="K149" s="44">
        <v>842543</v>
      </c>
      <c r="L149" s="46">
        <v>995317</v>
      </c>
      <c r="M149" s="46">
        <v>1036201</v>
      </c>
      <c r="N149" s="46">
        <v>1045665</v>
      </c>
      <c r="O149" s="46">
        <v>1055686</v>
      </c>
      <c r="P149" s="46">
        <f t="shared" si="60"/>
        <v>137.36977483852868</v>
      </c>
      <c r="Q149" s="46">
        <f t="shared" si="43"/>
        <v>127.71553938828455</v>
      </c>
      <c r="R149" s="46">
        <f t="shared" si="44"/>
        <v>132.79309920911365</v>
      </c>
      <c r="S149" s="46">
        <f t="shared" si="45"/>
        <v>156.8717906688648</v>
      </c>
      <c r="T149" s="46">
        <f t="shared" si="46"/>
        <v>163.31551290982509</v>
      </c>
      <c r="U149" s="158">
        <f t="shared" si="54"/>
        <v>1.4758008910094557E-3</v>
      </c>
      <c r="V149" s="158">
        <f t="shared" si="55"/>
        <v>1.899921228935077E-3</v>
      </c>
      <c r="W149" s="158">
        <f t="shared" si="56"/>
        <v>1.9264915498154228E-3</v>
      </c>
      <c r="X149" s="159">
        <f t="shared" si="57"/>
        <v>1.7200092992941138E-3</v>
      </c>
      <c r="Y149" s="159">
        <f t="shared" si="58"/>
        <v>2.1709994630505279E-3</v>
      </c>
      <c r="Z149" s="251">
        <f t="shared" si="59"/>
        <v>2.2215680158815931E-3</v>
      </c>
      <c r="AA149" s="400" t="s">
        <v>179</v>
      </c>
      <c r="AB149" s="401">
        <v>1045665</v>
      </c>
      <c r="AC149" s="401">
        <v>1055686</v>
      </c>
      <c r="AD149" t="str">
        <f t="shared" si="61"/>
        <v>Y</v>
      </c>
    </row>
    <row r="150" spans="1:30" ht="13.5" thickBot="1">
      <c r="A150" s="39" t="s">
        <v>180</v>
      </c>
      <c r="B150" s="435" t="s">
        <v>180</v>
      </c>
      <c r="C150" s="433" t="s">
        <v>527</v>
      </c>
      <c r="D150" s="39" t="s">
        <v>172</v>
      </c>
      <c r="E150" s="41">
        <v>176455</v>
      </c>
      <c r="F150" s="43">
        <v>130278</v>
      </c>
      <c r="G150" s="43">
        <v>172328</v>
      </c>
      <c r="H150" s="44">
        <v>157891</v>
      </c>
      <c r="I150" s="44">
        <v>172325</v>
      </c>
      <c r="J150" s="44">
        <v>183738</v>
      </c>
      <c r="K150" s="44">
        <v>194450</v>
      </c>
      <c r="L150" s="46">
        <v>213608</v>
      </c>
      <c r="M150" s="46">
        <v>165863</v>
      </c>
      <c r="N150" s="46">
        <v>227085</v>
      </c>
      <c r="O150" s="46">
        <v>218260</v>
      </c>
      <c r="P150" s="46">
        <f t="shared" si="60"/>
        <v>109.14174968807595</v>
      </c>
      <c r="Q150" s="46">
        <f t="shared" si="43"/>
        <v>116.37015409364689</v>
      </c>
      <c r="R150" s="46">
        <f t="shared" si="44"/>
        <v>123.15458132509136</v>
      </c>
      <c r="S150" s="46">
        <f t="shared" si="45"/>
        <v>135.28826848902091</v>
      </c>
      <c r="T150" s="46">
        <f t="shared" si="46"/>
        <v>105.04905282758359</v>
      </c>
      <c r="U150" s="158">
        <f t="shared" si="54"/>
        <v>3.6725572593907738E-4</v>
      </c>
      <c r="V150" s="158">
        <f t="shared" si="55"/>
        <v>3.7564371616205164E-4</v>
      </c>
      <c r="W150" s="158">
        <f t="shared" si="56"/>
        <v>4.3682328785784772E-4</v>
      </c>
      <c r="X150" s="159">
        <f t="shared" si="57"/>
        <v>3.9695992756184602E-4</v>
      </c>
      <c r="Y150" s="159">
        <f t="shared" si="58"/>
        <v>4.6592477904355812E-4</v>
      </c>
      <c r="Z150" s="251">
        <f t="shared" si="59"/>
        <v>3.5560276029280875E-4</v>
      </c>
      <c r="AA150" s="400" t="s">
        <v>180</v>
      </c>
      <c r="AB150" s="401">
        <v>227085</v>
      </c>
      <c r="AC150" s="401">
        <v>218260</v>
      </c>
      <c r="AD150" t="str">
        <f t="shared" si="61"/>
        <v>Y</v>
      </c>
    </row>
    <row r="151" spans="1:30" ht="13.5" thickBot="1">
      <c r="A151" s="39" t="s">
        <v>181</v>
      </c>
      <c r="B151" s="435" t="s">
        <v>181</v>
      </c>
      <c r="C151" s="433" t="s">
        <v>528</v>
      </c>
      <c r="D151" s="39" t="s">
        <v>172</v>
      </c>
      <c r="E151" s="41">
        <v>331379</v>
      </c>
      <c r="F151" s="43">
        <v>320545</v>
      </c>
      <c r="G151" s="43">
        <v>336928</v>
      </c>
      <c r="H151" s="44">
        <v>535615</v>
      </c>
      <c r="I151" s="44">
        <v>719335</v>
      </c>
      <c r="J151" s="44">
        <v>591893</v>
      </c>
      <c r="K151" s="44">
        <v>577571</v>
      </c>
      <c r="L151" s="46">
        <v>670166</v>
      </c>
      <c r="M151" s="46">
        <v>665726</v>
      </c>
      <c r="N151" s="46">
        <v>714740</v>
      </c>
      <c r="O151" s="46">
        <v>736322</v>
      </c>
      <c r="P151" s="46">
        <f t="shared" si="60"/>
        <v>134.30075707364432</v>
      </c>
      <c r="Q151" s="46">
        <f t="shared" si="43"/>
        <v>110.5071739962473</v>
      </c>
      <c r="R151" s="46">
        <f t="shared" si="44"/>
        <v>107.8332384268551</v>
      </c>
      <c r="S151" s="46">
        <f t="shared" si="45"/>
        <v>125.12084239612409</v>
      </c>
      <c r="T151" s="46">
        <f t="shared" si="46"/>
        <v>124.29188876338415</v>
      </c>
      <c r="U151" s="158">
        <f t="shared" si="54"/>
        <v>1.2458447641021904E-3</v>
      </c>
      <c r="V151" s="158">
        <f t="shared" si="55"/>
        <v>1.568046845004668E-3</v>
      </c>
      <c r="W151" s="158">
        <f t="shared" si="56"/>
        <v>1.407181129216847E-3</v>
      </c>
      <c r="X151" s="159">
        <f t="shared" si="57"/>
        <v>1.1790822438766931E-3</v>
      </c>
      <c r="Y151" s="159">
        <f t="shared" si="58"/>
        <v>1.4617755209191845E-3</v>
      </c>
      <c r="Z151" s="251">
        <f t="shared" si="59"/>
        <v>1.427286394184902E-3</v>
      </c>
      <c r="AA151" s="400" t="s">
        <v>181</v>
      </c>
      <c r="AB151" s="401">
        <v>714740</v>
      </c>
      <c r="AC151" s="401">
        <v>736322</v>
      </c>
      <c r="AD151" t="str">
        <f t="shared" si="61"/>
        <v>Y</v>
      </c>
    </row>
    <row r="152" spans="1:30" ht="13.5" thickBot="1">
      <c r="A152" s="49" t="s">
        <v>182</v>
      </c>
      <c r="B152" s="435" t="s">
        <v>182</v>
      </c>
      <c r="C152" s="433" t="s">
        <v>529</v>
      </c>
      <c r="D152" s="39" t="s">
        <v>178</v>
      </c>
      <c r="E152" s="51">
        <v>113100</v>
      </c>
      <c r="F152" s="52">
        <v>113596</v>
      </c>
      <c r="G152" s="52">
        <v>141253</v>
      </c>
      <c r="H152" s="53">
        <v>137188</v>
      </c>
      <c r="I152" s="53">
        <v>141231</v>
      </c>
      <c r="J152" s="53">
        <v>184955</v>
      </c>
      <c r="K152" s="53">
        <v>204220</v>
      </c>
      <c r="L152" s="55">
        <v>197745</v>
      </c>
      <c r="M152" s="55">
        <v>226070</v>
      </c>
      <c r="N152" s="55">
        <v>214716</v>
      </c>
      <c r="O152" s="55">
        <v>203092</v>
      </c>
      <c r="P152" s="55">
        <f t="shared" si="60"/>
        <v>102.94705076245737</v>
      </c>
      <c r="Q152" s="55">
        <f t="shared" si="43"/>
        <v>134.81864303000262</v>
      </c>
      <c r="R152" s="55">
        <f t="shared" si="44"/>
        <v>148.8614164504184</v>
      </c>
      <c r="S152" s="55">
        <f t="shared" si="45"/>
        <v>144.14161588477126</v>
      </c>
      <c r="T152" s="55">
        <f t="shared" si="46"/>
        <v>164.78846546345162</v>
      </c>
      <c r="U152" s="160">
        <f t="shared" si="54"/>
        <v>3.1910038273321562E-4</v>
      </c>
      <c r="V152" s="160">
        <f t="shared" si="55"/>
        <v>3.0786326811131707E-4</v>
      </c>
      <c r="W152" s="160">
        <f t="shared" si="56"/>
        <v>4.3971661390538821E-4</v>
      </c>
      <c r="X152" s="161">
        <f t="shared" si="57"/>
        <v>4.1690489280884644E-4</v>
      </c>
      <c r="Y152" s="161">
        <f t="shared" si="58"/>
        <v>4.3132417995565896E-4</v>
      </c>
      <c r="Z152" s="252">
        <f t="shared" si="59"/>
        <v>4.8468384160056958E-4</v>
      </c>
      <c r="AA152" s="400" t="s">
        <v>182</v>
      </c>
      <c r="AB152" s="401">
        <v>214716</v>
      </c>
      <c r="AC152" s="401">
        <v>203092</v>
      </c>
      <c r="AD152" t="str">
        <f t="shared" si="61"/>
        <v>Y</v>
      </c>
    </row>
    <row r="153" spans="1:30" ht="13.5" thickBot="1">
      <c r="A153" s="290" t="s">
        <v>360</v>
      </c>
      <c r="B153" s="435" t="s">
        <v>360</v>
      </c>
      <c r="C153" s="433" t="s">
        <v>530</v>
      </c>
      <c r="D153" s="39" t="s">
        <v>247</v>
      </c>
      <c r="E153" s="291"/>
      <c r="F153" s="293"/>
      <c r="G153" s="293"/>
      <c r="H153" s="294"/>
      <c r="I153" s="294"/>
      <c r="J153" s="294"/>
      <c r="K153" s="294"/>
      <c r="L153" s="46"/>
      <c r="M153" s="46"/>
      <c r="N153" s="46">
        <v>66353</v>
      </c>
      <c r="O153" s="46">
        <v>116002</v>
      </c>
      <c r="P153" s="46"/>
      <c r="Q153" s="46"/>
      <c r="R153" s="46"/>
      <c r="S153" s="46"/>
      <c r="T153" s="46"/>
      <c r="U153" s="296"/>
      <c r="V153" s="296"/>
      <c r="W153" s="296"/>
      <c r="X153" s="297"/>
      <c r="Y153" s="297"/>
      <c r="Z153" s="251"/>
      <c r="AA153" s="400" t="s">
        <v>360</v>
      </c>
      <c r="AB153" s="401">
        <v>66353</v>
      </c>
      <c r="AC153" s="401">
        <v>116002</v>
      </c>
      <c r="AD153" t="str">
        <f t="shared" si="61"/>
        <v>Y</v>
      </c>
    </row>
    <row r="154" spans="1:30" ht="13.5" thickBot="1">
      <c r="A154" s="27" t="s">
        <v>183</v>
      </c>
      <c r="B154" s="434" t="s">
        <v>183</v>
      </c>
      <c r="C154" s="431" t="s">
        <v>531</v>
      </c>
      <c r="D154" s="384"/>
      <c r="E154" s="29">
        <v>4650451</v>
      </c>
      <c r="F154" s="31">
        <v>4954661</v>
      </c>
      <c r="G154" s="31">
        <v>5841898</v>
      </c>
      <c r="H154" s="32">
        <v>6290582</v>
      </c>
      <c r="I154" s="32">
        <v>8018971</v>
      </c>
      <c r="J154" s="32">
        <v>7411190</v>
      </c>
      <c r="K154" s="32">
        <v>7083809</v>
      </c>
      <c r="L154" s="34">
        <v>7993217</v>
      </c>
      <c r="M154" s="34">
        <v>8926720</v>
      </c>
      <c r="N154" s="34">
        <f>SUM(N155:N160)</f>
        <v>8705395</v>
      </c>
      <c r="O154" s="34">
        <f>SUM(O155:O160)</f>
        <v>8283971</v>
      </c>
      <c r="P154" s="34">
        <f t="shared" si="60"/>
        <v>127.47582020232787</v>
      </c>
      <c r="Q154" s="34">
        <f t="shared" si="43"/>
        <v>117.81405917608258</v>
      </c>
      <c r="R154" s="34">
        <f t="shared" si="44"/>
        <v>112.60975534537185</v>
      </c>
      <c r="S154" s="34">
        <f t="shared" si="45"/>
        <v>127.06641452253544</v>
      </c>
      <c r="T154" s="34">
        <f t="shared" si="46"/>
        <v>141.9061066209772</v>
      </c>
      <c r="U154" s="152">
        <f t="shared" ref="U154:U185" si="62">+H154/H$3</f>
        <v>1.4631943929605193E-2</v>
      </c>
      <c r="V154" s="153">
        <f t="shared" ref="V154:V185" si="63">+I154/I$3</f>
        <v>1.7480203488964011E-2</v>
      </c>
      <c r="W154" s="153">
        <f t="shared" ref="W154:W185" si="64">+J154/J$3</f>
        <v>1.7619547305071363E-2</v>
      </c>
      <c r="X154" s="154">
        <f t="shared" ref="X154:X185" si="65">+K154/K$3</f>
        <v>1.4461240974553627E-2</v>
      </c>
      <c r="Y154" s="154">
        <f t="shared" ref="Y154:Y185" si="66">+L154/L$3</f>
        <v>1.7434917533857404E-2</v>
      </c>
      <c r="Z154" s="249">
        <f t="shared" ref="Z154:Z185" si="67">+M154/M$3</f>
        <v>1.9138483401126359E-2</v>
      </c>
      <c r="AA154" s="400"/>
      <c r="AB154" s="401"/>
      <c r="AC154" s="401"/>
      <c r="AD154" t="str">
        <f t="shared" si="61"/>
        <v>NO</v>
      </c>
    </row>
    <row r="155" spans="1:30" ht="13.5" thickBot="1">
      <c r="A155" s="39" t="s">
        <v>184</v>
      </c>
      <c r="B155" s="435" t="s">
        <v>184</v>
      </c>
      <c r="C155" s="432" t="s">
        <v>532</v>
      </c>
      <c r="D155" s="39" t="s">
        <v>183</v>
      </c>
      <c r="E155" s="41">
        <v>161379</v>
      </c>
      <c r="F155" s="43">
        <v>147662</v>
      </c>
      <c r="G155" s="43">
        <v>171852</v>
      </c>
      <c r="H155" s="44">
        <v>163824</v>
      </c>
      <c r="I155" s="44">
        <v>185373</v>
      </c>
      <c r="J155" s="44">
        <v>203544</v>
      </c>
      <c r="K155" s="44">
        <v>212046</v>
      </c>
      <c r="L155" s="46">
        <v>188217</v>
      </c>
      <c r="M155" s="46">
        <v>168039</v>
      </c>
      <c r="N155" s="46">
        <v>195088</v>
      </c>
      <c r="O155" s="46">
        <v>244363</v>
      </c>
      <c r="P155" s="46">
        <f t="shared" si="60"/>
        <v>113.15375036624671</v>
      </c>
      <c r="Q155" s="46">
        <f t="shared" si="43"/>
        <v>124.24553179021389</v>
      </c>
      <c r="R155" s="46">
        <f t="shared" si="44"/>
        <v>129.43524758277175</v>
      </c>
      <c r="S155" s="46">
        <f t="shared" si="45"/>
        <v>114.88975974216231</v>
      </c>
      <c r="T155" s="46">
        <f t="shared" si="46"/>
        <v>102.57288309405214</v>
      </c>
      <c r="U155" s="158">
        <f t="shared" si="62"/>
        <v>3.8105593128324869E-4</v>
      </c>
      <c r="V155" s="158">
        <f t="shared" si="63"/>
        <v>4.0408647959441752E-4</v>
      </c>
      <c r="W155" s="158">
        <f t="shared" si="64"/>
        <v>4.8391056451979316E-4</v>
      </c>
      <c r="X155" s="159">
        <f t="shared" si="65"/>
        <v>4.3288127950516433E-4</v>
      </c>
      <c r="Y155" s="159">
        <f t="shared" si="66"/>
        <v>4.105415721192155E-4</v>
      </c>
      <c r="Z155" s="251">
        <f t="shared" si="67"/>
        <v>3.6026800574476096E-4</v>
      </c>
      <c r="AA155" s="400" t="s">
        <v>184</v>
      </c>
      <c r="AB155" s="401">
        <v>195088</v>
      </c>
      <c r="AC155" s="401">
        <v>244363</v>
      </c>
      <c r="AD155" t="str">
        <f t="shared" si="61"/>
        <v>Y</v>
      </c>
    </row>
    <row r="156" spans="1:30" ht="13.5" thickBot="1">
      <c r="A156" s="39" t="s">
        <v>185</v>
      </c>
      <c r="B156" s="435" t="s">
        <v>185</v>
      </c>
      <c r="C156" s="432" t="s">
        <v>533</v>
      </c>
      <c r="D156" s="39" t="s">
        <v>183</v>
      </c>
      <c r="E156" s="41">
        <v>44792</v>
      </c>
      <c r="F156" s="43">
        <v>62029</v>
      </c>
      <c r="G156" s="43">
        <v>52130</v>
      </c>
      <c r="H156" s="44">
        <v>50505</v>
      </c>
      <c r="I156" s="44">
        <v>59300</v>
      </c>
      <c r="J156" s="44">
        <v>56892</v>
      </c>
      <c r="K156" s="44">
        <v>53537</v>
      </c>
      <c r="L156" s="46">
        <v>72697</v>
      </c>
      <c r="M156" s="46">
        <v>76247</v>
      </c>
      <c r="N156" s="46">
        <v>69279</v>
      </c>
      <c r="O156" s="46">
        <v>90362</v>
      </c>
      <c r="P156" s="46">
        <f t="shared" si="60"/>
        <v>117.41411741411743</v>
      </c>
      <c r="Q156" s="46">
        <f t="shared" si="43"/>
        <v>112.64627264627265</v>
      </c>
      <c r="R156" s="46">
        <f t="shared" si="44"/>
        <v>106.003366003366</v>
      </c>
      <c r="S156" s="46">
        <f t="shared" si="45"/>
        <v>143.94020394020396</v>
      </c>
      <c r="T156" s="46">
        <f t="shared" si="46"/>
        <v>150.96921096921096</v>
      </c>
      <c r="U156" s="158">
        <f t="shared" si="62"/>
        <v>1.1747503301995114E-4</v>
      </c>
      <c r="V156" s="158">
        <f t="shared" si="63"/>
        <v>1.2926547145457516E-4</v>
      </c>
      <c r="W156" s="158">
        <f t="shared" si="64"/>
        <v>1.3525645480417045E-4</v>
      </c>
      <c r="X156" s="159">
        <f t="shared" si="65"/>
        <v>1.0929310178389586E-4</v>
      </c>
      <c r="Y156" s="159">
        <f t="shared" si="66"/>
        <v>1.5856772060095852E-4</v>
      </c>
      <c r="Z156" s="251">
        <f t="shared" si="67"/>
        <v>1.6347011487821749E-4</v>
      </c>
      <c r="AA156" s="400" t="s">
        <v>185</v>
      </c>
      <c r="AB156" s="401">
        <v>69279</v>
      </c>
      <c r="AC156" s="401">
        <v>90362</v>
      </c>
      <c r="AD156" t="str">
        <f t="shared" si="61"/>
        <v>Y</v>
      </c>
    </row>
    <row r="157" spans="1:30" ht="13.5" thickBot="1">
      <c r="A157" s="39" t="s">
        <v>186</v>
      </c>
      <c r="B157" s="435" t="s">
        <v>186</v>
      </c>
      <c r="C157" s="432" t="s">
        <v>534</v>
      </c>
      <c r="D157" s="39" t="s">
        <v>183</v>
      </c>
      <c r="E157" s="41">
        <v>47651</v>
      </c>
      <c r="F157" s="43">
        <v>45631</v>
      </c>
      <c r="G157" s="43">
        <v>55872</v>
      </c>
      <c r="H157" s="44">
        <v>76344</v>
      </c>
      <c r="I157" s="44">
        <v>97727</v>
      </c>
      <c r="J157" s="44">
        <v>99157</v>
      </c>
      <c r="K157" s="44">
        <v>94924</v>
      </c>
      <c r="L157" s="46">
        <v>104368</v>
      </c>
      <c r="M157" s="46">
        <v>163520</v>
      </c>
      <c r="N157" s="46">
        <v>147598</v>
      </c>
      <c r="O157" s="46">
        <v>154717</v>
      </c>
      <c r="P157" s="46">
        <f t="shared" si="60"/>
        <v>128.00874986901394</v>
      </c>
      <c r="Q157" s="46">
        <f t="shared" ref="Q157:Q220" si="68">IF($H157=0,"-",+J157/$H157*100)</f>
        <v>129.88185057109925</v>
      </c>
      <c r="R157" s="46">
        <f t="shared" ref="R157:R220" si="69">IF($H157=0,"-",+K157/$H157*100)</f>
        <v>124.33721052080058</v>
      </c>
      <c r="S157" s="46">
        <f t="shared" ref="S157:S220" si="70">IF($H157=0,"-",+L157/$H157*100)</f>
        <v>136.70753431834854</v>
      </c>
      <c r="T157" s="46">
        <f t="shared" ref="T157:T220" si="71">IF($H157=0,"-",+M157/$H157*100)</f>
        <v>214.18841035313844</v>
      </c>
      <c r="U157" s="158">
        <f t="shared" si="62"/>
        <v>1.7757675321008117E-4</v>
      </c>
      <c r="V157" s="158">
        <f t="shared" si="63"/>
        <v>2.1303080487084766E-4</v>
      </c>
      <c r="W157" s="158">
        <f t="shared" si="64"/>
        <v>2.3573831626620844E-4</v>
      </c>
      <c r="X157" s="159">
        <f t="shared" si="65"/>
        <v>1.9378258762602557E-4</v>
      </c>
      <c r="Y157" s="159">
        <f t="shared" si="66"/>
        <v>2.276489520018823E-4</v>
      </c>
      <c r="Z157" s="251">
        <f t="shared" si="67"/>
        <v>3.5057947440405684E-4</v>
      </c>
      <c r="AA157" s="400" t="s">
        <v>186</v>
      </c>
      <c r="AB157" s="401">
        <v>147598</v>
      </c>
      <c r="AC157" s="401">
        <v>154717</v>
      </c>
      <c r="AD157" t="str">
        <f t="shared" si="61"/>
        <v>Y</v>
      </c>
    </row>
    <row r="158" spans="1:30" ht="13.5" thickBot="1">
      <c r="A158" s="39" t="s">
        <v>183</v>
      </c>
      <c r="B158" s="435" t="s">
        <v>183</v>
      </c>
      <c r="C158" s="432" t="s">
        <v>535</v>
      </c>
      <c r="D158" s="39" t="s">
        <v>183</v>
      </c>
      <c r="E158" s="41">
        <v>3812320</v>
      </c>
      <c r="F158" s="43">
        <v>4179083</v>
      </c>
      <c r="G158" s="43">
        <v>4549978</v>
      </c>
      <c r="H158" s="44">
        <v>4967057</v>
      </c>
      <c r="I158" s="44">
        <v>6585949</v>
      </c>
      <c r="J158" s="44">
        <v>5551740</v>
      </c>
      <c r="K158" s="44">
        <v>5066478</v>
      </c>
      <c r="L158" s="46">
        <v>6209736</v>
      </c>
      <c r="M158" s="46">
        <v>6227875</v>
      </c>
      <c r="N158" s="46">
        <v>6789098</v>
      </c>
      <c r="O158" s="46">
        <v>6256267</v>
      </c>
      <c r="P158" s="46">
        <f t="shared" si="60"/>
        <v>132.59257946909005</v>
      </c>
      <c r="Q158" s="46">
        <f t="shared" si="68"/>
        <v>111.77121583263489</v>
      </c>
      <c r="R158" s="46">
        <f t="shared" si="69"/>
        <v>102.00160779310565</v>
      </c>
      <c r="S158" s="46">
        <f t="shared" si="70"/>
        <v>125.01841633788378</v>
      </c>
      <c r="T158" s="46">
        <f t="shared" si="71"/>
        <v>125.38360240279103</v>
      </c>
      <c r="U158" s="158">
        <f t="shared" si="62"/>
        <v>1.155341421813641E-2</v>
      </c>
      <c r="V158" s="158">
        <f t="shared" si="63"/>
        <v>1.4356421626657467E-2</v>
      </c>
      <c r="W158" s="158">
        <f t="shared" si="64"/>
        <v>1.3198844659961071E-2</v>
      </c>
      <c r="X158" s="159">
        <f t="shared" si="65"/>
        <v>1.0342960863325722E-2</v>
      </c>
      <c r="Y158" s="159">
        <f t="shared" si="66"/>
        <v>1.3544763649857816E-2</v>
      </c>
      <c r="Z158" s="251">
        <f t="shared" si="67"/>
        <v>1.335228194810522E-2</v>
      </c>
      <c r="AA158" s="400" t="s">
        <v>183</v>
      </c>
      <c r="AB158" s="401">
        <v>6789098</v>
      </c>
      <c r="AC158" s="401">
        <v>6256267</v>
      </c>
      <c r="AD158" t="str">
        <f t="shared" si="61"/>
        <v>Y</v>
      </c>
    </row>
    <row r="159" spans="1:30" ht="13.5" thickBot="1">
      <c r="A159" s="39" t="s">
        <v>187</v>
      </c>
      <c r="B159" s="435" t="s">
        <v>187</v>
      </c>
      <c r="C159" s="432" t="s">
        <v>536</v>
      </c>
      <c r="D159" s="39" t="s">
        <v>183</v>
      </c>
      <c r="E159" s="41">
        <v>549629</v>
      </c>
      <c r="F159" s="43">
        <v>464856</v>
      </c>
      <c r="G159" s="43">
        <v>862153</v>
      </c>
      <c r="H159" s="44">
        <v>882479</v>
      </c>
      <c r="I159" s="44">
        <v>882883</v>
      </c>
      <c r="J159" s="44">
        <v>1278746</v>
      </c>
      <c r="K159" s="44">
        <v>1489107</v>
      </c>
      <c r="L159" s="46">
        <v>1199674</v>
      </c>
      <c r="M159" s="46">
        <v>2117114</v>
      </c>
      <c r="N159" s="46">
        <v>1327045</v>
      </c>
      <c r="O159" s="46">
        <v>1358409</v>
      </c>
      <c r="P159" s="46">
        <f t="shared" si="60"/>
        <v>100.04578012621263</v>
      </c>
      <c r="Q159" s="46">
        <f t="shared" si="68"/>
        <v>144.90384473738186</v>
      </c>
      <c r="R159" s="46">
        <f t="shared" si="69"/>
        <v>168.74135248544158</v>
      </c>
      <c r="S159" s="46">
        <f t="shared" si="70"/>
        <v>135.94363151984354</v>
      </c>
      <c r="T159" s="46">
        <f t="shared" si="71"/>
        <v>239.90531219439782</v>
      </c>
      <c r="U159" s="158">
        <f t="shared" si="62"/>
        <v>2.0526531960085824E-3</v>
      </c>
      <c r="V159" s="158">
        <f t="shared" si="63"/>
        <v>1.9245579634777348E-3</v>
      </c>
      <c r="W159" s="158">
        <f t="shared" si="64"/>
        <v>3.0401225225868971E-3</v>
      </c>
      <c r="X159" s="159">
        <f t="shared" si="65"/>
        <v>3.0399372941724754E-3</v>
      </c>
      <c r="Y159" s="159">
        <f t="shared" si="66"/>
        <v>2.6167458305601924E-3</v>
      </c>
      <c r="Z159" s="251">
        <f t="shared" si="67"/>
        <v>4.5389965348181897E-3</v>
      </c>
      <c r="AA159" s="400" t="s">
        <v>187</v>
      </c>
      <c r="AB159" s="401">
        <v>1327045</v>
      </c>
      <c r="AC159" s="401">
        <v>1358409</v>
      </c>
      <c r="AD159" t="str">
        <f t="shared" si="61"/>
        <v>Y</v>
      </c>
    </row>
    <row r="160" spans="1:30" ht="13.5" thickBot="1">
      <c r="A160" s="49" t="s">
        <v>188</v>
      </c>
      <c r="B160" s="435" t="s">
        <v>188</v>
      </c>
      <c r="C160" s="432" t="s">
        <v>537</v>
      </c>
      <c r="D160" s="39" t="s">
        <v>183</v>
      </c>
      <c r="E160" s="51">
        <v>34680</v>
      </c>
      <c r="F160" s="52">
        <v>55400</v>
      </c>
      <c r="G160" s="52">
        <v>149913</v>
      </c>
      <c r="H160" s="53">
        <v>150373</v>
      </c>
      <c r="I160" s="53">
        <v>207739</v>
      </c>
      <c r="J160" s="53">
        <v>221111</v>
      </c>
      <c r="K160" s="53">
        <v>167717</v>
      </c>
      <c r="L160" s="55">
        <v>218525</v>
      </c>
      <c r="M160" s="55">
        <v>173925</v>
      </c>
      <c r="N160" s="55">
        <v>177287</v>
      </c>
      <c r="O160" s="55">
        <v>179853</v>
      </c>
      <c r="P160" s="55">
        <f t="shared" si="60"/>
        <v>138.14913581560521</v>
      </c>
      <c r="Q160" s="55">
        <f t="shared" si="68"/>
        <v>147.04168966503295</v>
      </c>
      <c r="R160" s="55">
        <f t="shared" si="69"/>
        <v>111.53398548941631</v>
      </c>
      <c r="S160" s="55">
        <f t="shared" si="70"/>
        <v>145.32196604443618</v>
      </c>
      <c r="T160" s="55">
        <f t="shared" si="71"/>
        <v>115.66238619965021</v>
      </c>
      <c r="U160" s="160">
        <f t="shared" si="62"/>
        <v>3.4976879794691837E-4</v>
      </c>
      <c r="V160" s="160">
        <f t="shared" si="63"/>
        <v>4.5284114290897111E-4</v>
      </c>
      <c r="W160" s="160">
        <f t="shared" si="64"/>
        <v>5.2567478693322318E-4</v>
      </c>
      <c r="X160" s="161">
        <f t="shared" si="65"/>
        <v>3.4238584814034524E-4</v>
      </c>
      <c r="Y160" s="161">
        <f t="shared" si="66"/>
        <v>4.7664980871733989E-4</v>
      </c>
      <c r="Z160" s="252">
        <f t="shared" si="67"/>
        <v>3.7288732317591482E-4</v>
      </c>
      <c r="AA160" s="400" t="s">
        <v>188</v>
      </c>
      <c r="AB160" s="401">
        <v>177287</v>
      </c>
      <c r="AC160" s="401">
        <v>179853</v>
      </c>
      <c r="AD160" t="str">
        <f t="shared" si="61"/>
        <v>Y</v>
      </c>
    </row>
    <row r="161" spans="1:30" ht="13.5" thickBot="1">
      <c r="A161" s="27" t="s">
        <v>189</v>
      </c>
      <c r="B161" s="434" t="s">
        <v>189</v>
      </c>
      <c r="C161" s="431" t="s">
        <v>538</v>
      </c>
      <c r="D161" s="382"/>
      <c r="E161" s="29">
        <f>SUM(E162:E172)</f>
        <v>7830246</v>
      </c>
      <c r="F161" s="31">
        <v>8772876</v>
      </c>
      <c r="G161" s="31">
        <v>9735824</v>
      </c>
      <c r="H161" s="32">
        <v>10804753</v>
      </c>
      <c r="I161" s="32">
        <v>11858092</v>
      </c>
      <c r="J161" s="32">
        <v>10679906</v>
      </c>
      <c r="K161" s="32">
        <v>9156381</v>
      </c>
      <c r="L161" s="34">
        <v>8827828</v>
      </c>
      <c r="M161" s="34">
        <v>8480990</v>
      </c>
      <c r="N161" s="34">
        <f>SUM(N162:N172)</f>
        <v>10576519</v>
      </c>
      <c r="O161" s="34">
        <f>SUM(O162:O172)</f>
        <v>11128948</v>
      </c>
      <c r="P161" s="34">
        <f t="shared" si="60"/>
        <v>109.74884849288087</v>
      </c>
      <c r="Q161" s="34">
        <f t="shared" si="68"/>
        <v>98.844517778425839</v>
      </c>
      <c r="R161" s="34">
        <f t="shared" si="69"/>
        <v>84.744010344336417</v>
      </c>
      <c r="S161" s="34">
        <f t="shared" si="70"/>
        <v>81.703191178919127</v>
      </c>
      <c r="T161" s="34">
        <f t="shared" si="71"/>
        <v>78.493140935290242</v>
      </c>
      <c r="U161" s="152">
        <f t="shared" si="62"/>
        <v>2.5131941697800534E-2</v>
      </c>
      <c r="V161" s="153">
        <f t="shared" si="63"/>
        <v>2.5848935125324216E-2</v>
      </c>
      <c r="W161" s="153">
        <f t="shared" si="64"/>
        <v>2.5390673964736498E-2</v>
      </c>
      <c r="X161" s="154">
        <f t="shared" si="65"/>
        <v>1.8692292818146893E-2</v>
      </c>
      <c r="Y161" s="154">
        <f t="shared" si="66"/>
        <v>1.9255382805580951E-2</v>
      </c>
      <c r="Z161" s="249">
        <f t="shared" si="67"/>
        <v>1.8182858467625136E-2</v>
      </c>
      <c r="AA161" s="400"/>
      <c r="AB161" s="401"/>
      <c r="AC161" s="401"/>
      <c r="AD161" t="str">
        <f t="shared" si="61"/>
        <v>NO</v>
      </c>
    </row>
    <row r="162" spans="1:30" ht="13.5" thickBot="1">
      <c r="A162" s="39" t="s">
        <v>190</v>
      </c>
      <c r="B162" s="435" t="s">
        <v>190</v>
      </c>
      <c r="C162" s="432" t="s">
        <v>539</v>
      </c>
      <c r="D162" s="39" t="s">
        <v>196</v>
      </c>
      <c r="E162" s="41">
        <v>452645</v>
      </c>
      <c r="F162" s="43">
        <v>488149</v>
      </c>
      <c r="G162" s="43">
        <v>717809</v>
      </c>
      <c r="H162" s="44">
        <v>749569</v>
      </c>
      <c r="I162" s="44">
        <v>946527</v>
      </c>
      <c r="J162" s="44">
        <v>626390</v>
      </c>
      <c r="K162" s="44">
        <v>808033</v>
      </c>
      <c r="L162" s="46">
        <v>629193</v>
      </c>
      <c r="M162" s="46">
        <v>608225</v>
      </c>
      <c r="N162" s="46">
        <v>594443</v>
      </c>
      <c r="O162" s="46">
        <v>678971</v>
      </c>
      <c r="P162" s="46">
        <f t="shared" si="60"/>
        <v>126.27616670379911</v>
      </c>
      <c r="Q162" s="46">
        <f t="shared" si="68"/>
        <v>83.566689657656596</v>
      </c>
      <c r="R162" s="46">
        <f t="shared" si="69"/>
        <v>107.79968221738092</v>
      </c>
      <c r="S162" s="46">
        <f t="shared" si="70"/>
        <v>83.940637886572148</v>
      </c>
      <c r="T162" s="46">
        <f t="shared" si="71"/>
        <v>81.143297014684435</v>
      </c>
      <c r="U162" s="158">
        <f t="shared" si="62"/>
        <v>1.743503475412964E-3</v>
      </c>
      <c r="V162" s="158">
        <f t="shared" si="63"/>
        <v>2.063292730176807E-3</v>
      </c>
      <c r="W162" s="158">
        <f t="shared" si="64"/>
        <v>1.4891951544115927E-3</v>
      </c>
      <c r="X162" s="159">
        <f t="shared" si="65"/>
        <v>1.6495588642200108E-3</v>
      </c>
      <c r="Y162" s="159">
        <f t="shared" si="66"/>
        <v>1.3724046360658472E-3</v>
      </c>
      <c r="Z162" s="251">
        <f t="shared" si="67"/>
        <v>1.3040068543261221E-3</v>
      </c>
      <c r="AA162" s="400" t="s">
        <v>190</v>
      </c>
      <c r="AB162" s="401">
        <v>594443</v>
      </c>
      <c r="AC162" s="401">
        <v>678971</v>
      </c>
      <c r="AD162" t="str">
        <f t="shared" si="61"/>
        <v>Y</v>
      </c>
    </row>
    <row r="163" spans="1:30" ht="13.5" thickBot="1">
      <c r="A163" s="39" t="s">
        <v>191</v>
      </c>
      <c r="B163" s="435" t="s">
        <v>191</v>
      </c>
      <c r="C163" s="432" t="s">
        <v>540</v>
      </c>
      <c r="D163" s="39" t="s">
        <v>189</v>
      </c>
      <c r="E163" s="41">
        <v>74878</v>
      </c>
      <c r="F163" s="43">
        <v>73267</v>
      </c>
      <c r="G163" s="43">
        <v>159137</v>
      </c>
      <c r="H163" s="44">
        <v>183709</v>
      </c>
      <c r="I163" s="44">
        <v>169482</v>
      </c>
      <c r="J163" s="44">
        <v>184880</v>
      </c>
      <c r="K163" s="44">
        <v>267070</v>
      </c>
      <c r="L163" s="46">
        <v>238665</v>
      </c>
      <c r="M163" s="46">
        <v>213290</v>
      </c>
      <c r="N163" s="46">
        <v>238732</v>
      </c>
      <c r="O163" s="46">
        <v>251105</v>
      </c>
      <c r="P163" s="46">
        <f t="shared" si="60"/>
        <v>92.255686983218027</v>
      </c>
      <c r="Q163" s="46">
        <f t="shared" si="68"/>
        <v>100.63742113886636</v>
      </c>
      <c r="R163" s="46">
        <f t="shared" si="69"/>
        <v>145.3766554714249</v>
      </c>
      <c r="S163" s="46">
        <f t="shared" si="70"/>
        <v>129.91470205596895</v>
      </c>
      <c r="T163" s="46">
        <f t="shared" si="71"/>
        <v>116.10209625004764</v>
      </c>
      <c r="U163" s="158">
        <f t="shared" si="62"/>
        <v>4.2730859996163159E-4</v>
      </c>
      <c r="V163" s="158">
        <f t="shared" si="63"/>
        <v>3.6944638504324295E-4</v>
      </c>
      <c r="W163" s="158">
        <f t="shared" si="64"/>
        <v>4.395383070413245E-4</v>
      </c>
      <c r="X163" s="159">
        <f t="shared" si="65"/>
        <v>5.4521001724835289E-4</v>
      </c>
      <c r="Y163" s="159">
        <f t="shared" si="66"/>
        <v>5.2057946046229911E-4</v>
      </c>
      <c r="Z163" s="251">
        <f t="shared" si="67"/>
        <v>4.5728410038919573E-4</v>
      </c>
      <c r="AA163" s="400" t="s">
        <v>191</v>
      </c>
      <c r="AB163" s="401">
        <v>238732</v>
      </c>
      <c r="AC163" s="401">
        <v>251105</v>
      </c>
      <c r="AD163" t="str">
        <f t="shared" si="61"/>
        <v>Y</v>
      </c>
    </row>
    <row r="164" spans="1:30" ht="21.75" thickBot="1">
      <c r="A164" s="39" t="s">
        <v>192</v>
      </c>
      <c r="B164" s="435" t="s">
        <v>192</v>
      </c>
      <c r="C164" s="432" t="s">
        <v>541</v>
      </c>
      <c r="D164" s="39" t="s">
        <v>189</v>
      </c>
      <c r="E164" s="41">
        <v>258081</v>
      </c>
      <c r="F164" s="43">
        <v>275489</v>
      </c>
      <c r="G164" s="43">
        <v>284414</v>
      </c>
      <c r="H164" s="44">
        <v>348839</v>
      </c>
      <c r="I164" s="44">
        <v>375481</v>
      </c>
      <c r="J164" s="44">
        <v>381643</v>
      </c>
      <c r="K164" s="44">
        <v>468234</v>
      </c>
      <c r="L164" s="46">
        <v>480798</v>
      </c>
      <c r="M164" s="46">
        <v>477893</v>
      </c>
      <c r="N164" s="46">
        <v>449301</v>
      </c>
      <c r="O164" s="46">
        <v>554687</v>
      </c>
      <c r="P164" s="46">
        <f t="shared" si="60"/>
        <v>107.63733412835148</v>
      </c>
      <c r="Q164" s="46">
        <f t="shared" si="68"/>
        <v>109.40376506067268</v>
      </c>
      <c r="R164" s="46">
        <f t="shared" si="69"/>
        <v>134.22639097119301</v>
      </c>
      <c r="S164" s="46">
        <f t="shared" si="70"/>
        <v>137.82805248266391</v>
      </c>
      <c r="T164" s="46">
        <f t="shared" si="71"/>
        <v>136.99529009084418</v>
      </c>
      <c r="U164" s="158">
        <f t="shared" si="62"/>
        <v>8.1140229766650301E-4</v>
      </c>
      <c r="V164" s="158">
        <f t="shared" si="63"/>
        <v>8.1849457819958404E-4</v>
      </c>
      <c r="W164" s="158">
        <f t="shared" si="64"/>
        <v>9.0732755362490382E-4</v>
      </c>
      <c r="X164" s="159">
        <f t="shared" si="65"/>
        <v>9.5587623924913042E-4</v>
      </c>
      <c r="Y164" s="159">
        <f t="shared" si="66"/>
        <v>1.0487233713839588E-3</v>
      </c>
      <c r="Z164" s="251">
        <f t="shared" si="67"/>
        <v>1.0245809488831821E-3</v>
      </c>
      <c r="AA164" s="400" t="s">
        <v>192</v>
      </c>
      <c r="AB164" s="401">
        <v>449301</v>
      </c>
      <c r="AC164" s="401">
        <v>554687</v>
      </c>
      <c r="AD164" t="str">
        <f t="shared" si="61"/>
        <v>Y</v>
      </c>
    </row>
    <row r="165" spans="1:30" ht="13.5" thickBot="1">
      <c r="A165" s="39" t="s">
        <v>193</v>
      </c>
      <c r="B165" s="435" t="s">
        <v>193</v>
      </c>
      <c r="C165" s="432" t="s">
        <v>542</v>
      </c>
      <c r="D165" s="39" t="s">
        <v>189</v>
      </c>
      <c r="E165" s="41">
        <v>174294</v>
      </c>
      <c r="F165" s="43">
        <v>228549</v>
      </c>
      <c r="G165" s="43">
        <v>294802</v>
      </c>
      <c r="H165" s="44">
        <v>313395</v>
      </c>
      <c r="I165" s="44">
        <v>377410</v>
      </c>
      <c r="J165" s="44">
        <v>365852</v>
      </c>
      <c r="K165" s="44">
        <v>396137</v>
      </c>
      <c r="L165" s="46">
        <v>421200</v>
      </c>
      <c r="M165" s="46">
        <v>434764</v>
      </c>
      <c r="N165" s="46">
        <v>415797</v>
      </c>
      <c r="O165" s="46">
        <v>571505</v>
      </c>
      <c r="P165" s="46">
        <f t="shared" si="60"/>
        <v>120.42629907943649</v>
      </c>
      <c r="Q165" s="46">
        <f t="shared" si="68"/>
        <v>116.73830150449113</v>
      </c>
      <c r="R165" s="46">
        <f t="shared" si="69"/>
        <v>126.40182517270537</v>
      </c>
      <c r="S165" s="46">
        <f t="shared" si="70"/>
        <v>134.39908103192457</v>
      </c>
      <c r="T165" s="46">
        <f t="shared" si="71"/>
        <v>138.72716539829929</v>
      </c>
      <c r="U165" s="158">
        <f t="shared" si="62"/>
        <v>7.2895927083036502E-4</v>
      </c>
      <c r="V165" s="158">
        <f t="shared" si="63"/>
        <v>8.2269952077017219E-4</v>
      </c>
      <c r="W165" s="158">
        <f t="shared" si="64"/>
        <v>8.6978563775250248E-4</v>
      </c>
      <c r="X165" s="159">
        <f t="shared" si="65"/>
        <v>8.0869382784554892E-4</v>
      </c>
      <c r="Y165" s="159">
        <f t="shared" si="66"/>
        <v>9.1872737412993281E-4</v>
      </c>
      <c r="Z165" s="251">
        <f t="shared" si="67"/>
        <v>9.3211432613628535E-4</v>
      </c>
      <c r="AA165" s="400" t="s">
        <v>193</v>
      </c>
      <c r="AB165" s="401">
        <v>415797</v>
      </c>
      <c r="AC165" s="401">
        <v>571505</v>
      </c>
      <c r="AD165" t="str">
        <f t="shared" si="61"/>
        <v>Y</v>
      </c>
    </row>
    <row r="166" spans="1:30" ht="13.5" thickBot="1">
      <c r="A166" s="39" t="s">
        <v>194</v>
      </c>
      <c r="B166" s="435" t="s">
        <v>194</v>
      </c>
      <c r="C166" s="432" t="s">
        <v>543</v>
      </c>
      <c r="D166" s="39" t="s">
        <v>189</v>
      </c>
      <c r="E166" s="41">
        <v>36795</v>
      </c>
      <c r="F166" s="43">
        <v>41716</v>
      </c>
      <c r="G166" s="43">
        <v>44596</v>
      </c>
      <c r="H166" s="44">
        <v>49108</v>
      </c>
      <c r="I166" s="44">
        <v>70998</v>
      </c>
      <c r="J166" s="44">
        <v>64959</v>
      </c>
      <c r="K166" s="44">
        <v>124356</v>
      </c>
      <c r="L166" s="46">
        <v>129700</v>
      </c>
      <c r="M166" s="46">
        <v>117240</v>
      </c>
      <c r="N166" s="46">
        <v>124958</v>
      </c>
      <c r="O166" s="46">
        <v>170885</v>
      </c>
      <c r="P166" s="46">
        <f t="shared" si="60"/>
        <v>144.57522195976216</v>
      </c>
      <c r="Q166" s="46">
        <f t="shared" si="68"/>
        <v>132.2778366050338</v>
      </c>
      <c r="R166" s="46">
        <f t="shared" si="69"/>
        <v>253.22961635578721</v>
      </c>
      <c r="S166" s="46">
        <f t="shared" si="70"/>
        <v>264.11175368575385</v>
      </c>
      <c r="T166" s="46">
        <f t="shared" si="71"/>
        <v>238.73910564470145</v>
      </c>
      <c r="U166" s="166">
        <f t="shared" si="62"/>
        <v>1.1422559987216633E-4</v>
      </c>
      <c r="V166" s="166">
        <f t="shared" si="63"/>
        <v>1.5476542904438326E-4</v>
      </c>
      <c r="W166" s="166">
        <f t="shared" si="64"/>
        <v>1.5443514110286346E-4</v>
      </c>
      <c r="X166" s="159">
        <f t="shared" si="65"/>
        <v>2.5386654025138041E-4</v>
      </c>
      <c r="Y166" s="159">
        <f t="shared" si="66"/>
        <v>2.8290346729499592E-4</v>
      </c>
      <c r="Z166" s="251">
        <f t="shared" si="67"/>
        <v>2.5135725036161708E-4</v>
      </c>
      <c r="AA166" s="400" t="s">
        <v>194</v>
      </c>
      <c r="AB166" s="401">
        <v>124958</v>
      </c>
      <c r="AC166" s="401">
        <v>170885</v>
      </c>
      <c r="AD166" t="str">
        <f t="shared" si="61"/>
        <v>Y</v>
      </c>
    </row>
    <row r="167" spans="1:30" ht="13.5" thickBot="1">
      <c r="A167" s="39" t="s">
        <v>195</v>
      </c>
      <c r="B167" s="435" t="s">
        <v>195</v>
      </c>
      <c r="C167" s="432" t="s">
        <v>544</v>
      </c>
      <c r="D167" s="39" t="s">
        <v>122</v>
      </c>
      <c r="E167" s="41">
        <v>168362</v>
      </c>
      <c r="F167" s="43">
        <v>179818</v>
      </c>
      <c r="G167" s="43">
        <v>235858</v>
      </c>
      <c r="H167" s="44">
        <v>343524</v>
      </c>
      <c r="I167" s="44">
        <v>394464</v>
      </c>
      <c r="J167" s="44">
        <v>380844</v>
      </c>
      <c r="K167" s="44">
        <v>421222</v>
      </c>
      <c r="L167" s="46">
        <v>516676</v>
      </c>
      <c r="M167" s="46">
        <v>413078</v>
      </c>
      <c r="N167" s="46">
        <v>860348</v>
      </c>
      <c r="O167" s="46">
        <v>693138</v>
      </c>
      <c r="P167" s="46">
        <f t="shared" si="60"/>
        <v>114.82865825968491</v>
      </c>
      <c r="Q167" s="46">
        <f t="shared" si="68"/>
        <v>110.86386977329094</v>
      </c>
      <c r="R167" s="46">
        <f t="shared" si="69"/>
        <v>122.61792480292497</v>
      </c>
      <c r="S167" s="46">
        <f t="shared" si="70"/>
        <v>150.40462966197413</v>
      </c>
      <c r="T167" s="46">
        <f t="shared" si="71"/>
        <v>120.24720252442333</v>
      </c>
      <c r="U167" s="158">
        <f t="shared" si="62"/>
        <v>7.9903956525385E-4</v>
      </c>
      <c r="V167" s="158">
        <f t="shared" si="63"/>
        <v>8.5987478805830573E-4</v>
      </c>
      <c r="W167" s="158">
        <f t="shared" si="64"/>
        <v>9.0542799116641163E-4</v>
      </c>
      <c r="X167" s="159">
        <f t="shared" si="65"/>
        <v>8.5990359787840528E-4</v>
      </c>
      <c r="Y167" s="159">
        <f t="shared" si="66"/>
        <v>1.1269809704557386E-3</v>
      </c>
      <c r="Z167" s="251">
        <f t="shared" si="67"/>
        <v>8.8562052426540479E-4</v>
      </c>
      <c r="AA167" s="400" t="s">
        <v>196</v>
      </c>
      <c r="AB167" s="401">
        <v>860348</v>
      </c>
      <c r="AC167" s="401">
        <v>693138</v>
      </c>
      <c r="AD167" t="str">
        <f t="shared" si="61"/>
        <v>NO</v>
      </c>
    </row>
    <row r="168" spans="1:30" ht="13.5" thickBot="1">
      <c r="A168" s="39" t="s">
        <v>196</v>
      </c>
      <c r="B168" s="435" t="s">
        <v>196</v>
      </c>
      <c r="C168" s="432" t="s">
        <v>545</v>
      </c>
      <c r="D168" s="39" t="s">
        <v>196</v>
      </c>
      <c r="E168" s="41">
        <v>489198</v>
      </c>
      <c r="F168" s="43">
        <v>535968</v>
      </c>
      <c r="G168" s="43">
        <v>657585</v>
      </c>
      <c r="H168" s="44">
        <v>563116</v>
      </c>
      <c r="I168" s="44">
        <v>618914</v>
      </c>
      <c r="J168" s="44">
        <v>630110</v>
      </c>
      <c r="K168" s="44">
        <v>580892</v>
      </c>
      <c r="L168" s="46">
        <v>841659</v>
      </c>
      <c r="M168" s="46">
        <v>737319</v>
      </c>
      <c r="N168" s="46">
        <v>206486</v>
      </c>
      <c r="O168" s="46">
        <v>284312</v>
      </c>
      <c r="P168" s="46">
        <f t="shared" si="60"/>
        <v>109.9087932148971</v>
      </c>
      <c r="Q168" s="46">
        <f t="shared" si="68"/>
        <v>111.89701589015407</v>
      </c>
      <c r="R168" s="46">
        <f t="shared" si="69"/>
        <v>103.15672081773559</v>
      </c>
      <c r="S168" s="46">
        <f t="shared" si="70"/>
        <v>149.4645863374509</v>
      </c>
      <c r="T168" s="46">
        <f t="shared" si="71"/>
        <v>130.93554436386108</v>
      </c>
      <c r="U168" s="158">
        <f t="shared" si="62"/>
        <v>1.309812309554753E-3</v>
      </c>
      <c r="V168" s="158">
        <f t="shared" si="63"/>
        <v>1.3491435075857828E-3</v>
      </c>
      <c r="W168" s="158">
        <f t="shared" si="64"/>
        <v>1.4980391748691528E-3</v>
      </c>
      <c r="X168" s="159">
        <f t="shared" si="65"/>
        <v>1.1858618989007757E-3</v>
      </c>
      <c r="Y168" s="159">
        <f t="shared" si="66"/>
        <v>1.8358384686201926E-3</v>
      </c>
      <c r="Z168" s="251">
        <f t="shared" si="67"/>
        <v>1.5807785438363797E-3</v>
      </c>
      <c r="AA168" s="400" t="s">
        <v>197</v>
      </c>
      <c r="AB168" s="401">
        <v>206486</v>
      </c>
      <c r="AC168" s="401">
        <v>284312</v>
      </c>
      <c r="AD168" t="str">
        <f t="shared" si="61"/>
        <v>NO</v>
      </c>
    </row>
    <row r="169" spans="1:30" ht="13.5" thickBot="1">
      <c r="A169" s="39" t="s">
        <v>197</v>
      </c>
      <c r="B169" s="435" t="s">
        <v>197</v>
      </c>
      <c r="C169" s="432" t="s">
        <v>546</v>
      </c>
      <c r="D169" s="39" t="s">
        <v>196</v>
      </c>
      <c r="E169" s="41">
        <v>193079</v>
      </c>
      <c r="F169" s="43">
        <v>218967</v>
      </c>
      <c r="G169" s="43">
        <v>146988</v>
      </c>
      <c r="H169" s="44">
        <v>250750</v>
      </c>
      <c r="I169" s="44">
        <v>275193</v>
      </c>
      <c r="J169" s="44">
        <v>238312</v>
      </c>
      <c r="K169" s="44">
        <v>311179</v>
      </c>
      <c r="L169" s="46">
        <v>263018</v>
      </c>
      <c r="M169" s="46">
        <v>214396</v>
      </c>
      <c r="N169" s="46">
        <v>6218338</v>
      </c>
      <c r="O169" s="46">
        <v>6461222</v>
      </c>
      <c r="P169" s="46">
        <f t="shared" si="60"/>
        <v>109.74795613160519</v>
      </c>
      <c r="Q169" s="46">
        <f t="shared" si="68"/>
        <v>95.03968095712861</v>
      </c>
      <c r="R169" s="46">
        <f t="shared" si="69"/>
        <v>124.09930209371885</v>
      </c>
      <c r="S169" s="46">
        <f t="shared" si="70"/>
        <v>104.89252243270188</v>
      </c>
      <c r="T169" s="46">
        <f t="shared" si="71"/>
        <v>85.501894317048851</v>
      </c>
      <c r="U169" s="158">
        <f t="shared" si="62"/>
        <v>5.8324650093560533E-4</v>
      </c>
      <c r="V169" s="158">
        <f t="shared" si="63"/>
        <v>5.9988116165259531E-4</v>
      </c>
      <c r="W169" s="158">
        <f t="shared" si="64"/>
        <v>5.6656887185002234E-4</v>
      </c>
      <c r="X169" s="159">
        <f t="shared" si="65"/>
        <v>6.3525632964138695E-4</v>
      </c>
      <c r="Y169" s="159">
        <f t="shared" si="66"/>
        <v>5.7369856716264636E-4</v>
      </c>
      <c r="Z169" s="251">
        <f t="shared" si="67"/>
        <v>4.5965531429997662E-4</v>
      </c>
      <c r="AA169" s="400" t="s">
        <v>189</v>
      </c>
      <c r="AB169" s="401">
        <v>6218338</v>
      </c>
      <c r="AC169" s="401">
        <v>6461222</v>
      </c>
      <c r="AD169" t="str">
        <f t="shared" si="61"/>
        <v>NO</v>
      </c>
    </row>
    <row r="170" spans="1:30" ht="13.5" thickBot="1">
      <c r="A170" s="39" t="s">
        <v>189</v>
      </c>
      <c r="B170" s="435" t="s">
        <v>189</v>
      </c>
      <c r="C170" s="432" t="s">
        <v>547</v>
      </c>
      <c r="D170" s="39" t="s">
        <v>189</v>
      </c>
      <c r="E170" s="41">
        <v>5465471</v>
      </c>
      <c r="F170" s="43">
        <v>6191321</v>
      </c>
      <c r="G170" s="43">
        <v>6610979</v>
      </c>
      <c r="H170" s="44">
        <v>7397392</v>
      </c>
      <c r="I170" s="44">
        <v>7851786</v>
      </c>
      <c r="J170" s="44">
        <v>7065694</v>
      </c>
      <c r="K170" s="44">
        <v>4950067</v>
      </c>
      <c r="L170" s="46">
        <v>4399225</v>
      </c>
      <c r="M170" s="46">
        <v>4313329</v>
      </c>
      <c r="N170" s="46">
        <v>180252</v>
      </c>
      <c r="O170" s="46">
        <v>172560</v>
      </c>
      <c r="P170" s="46">
        <f t="shared" si="60"/>
        <v>106.14262431948988</v>
      </c>
      <c r="Q170" s="46">
        <f t="shared" si="68"/>
        <v>95.516014292604751</v>
      </c>
      <c r="R170" s="46">
        <f t="shared" si="69"/>
        <v>66.916380800152268</v>
      </c>
      <c r="S170" s="46">
        <f t="shared" si="70"/>
        <v>59.469945624079401</v>
      </c>
      <c r="T170" s="46">
        <f t="shared" si="71"/>
        <v>58.308779634768584</v>
      </c>
      <c r="U170" s="158">
        <f t="shared" si="62"/>
        <v>1.7206392821730965E-2</v>
      </c>
      <c r="V170" s="158">
        <f t="shared" si="63"/>
        <v>1.7115764233565478E-2</v>
      </c>
      <c r="W170" s="158">
        <f t="shared" si="64"/>
        <v>1.6798156527650609E-2</v>
      </c>
      <c r="X170" s="159">
        <f t="shared" si="65"/>
        <v>1.0105313642305398E-2</v>
      </c>
      <c r="Y170" s="159">
        <f t="shared" si="66"/>
        <v>9.595651549042624E-3</v>
      </c>
      <c r="Z170" s="251">
        <f t="shared" si="67"/>
        <v>9.2475820312608627E-3</v>
      </c>
      <c r="AA170" s="400" t="s">
        <v>198</v>
      </c>
      <c r="AB170" s="401">
        <v>180252</v>
      </c>
      <c r="AC170" s="401">
        <v>172560</v>
      </c>
      <c r="AD170" t="str">
        <f t="shared" si="61"/>
        <v>NO</v>
      </c>
    </row>
    <row r="171" spans="1:30" ht="13.5" thickBot="1">
      <c r="A171" s="39" t="s">
        <v>198</v>
      </c>
      <c r="B171" s="435" t="s">
        <v>198</v>
      </c>
      <c r="C171" s="432" t="s">
        <v>548</v>
      </c>
      <c r="D171" s="39" t="s">
        <v>189</v>
      </c>
      <c r="E171" s="41">
        <v>97707</v>
      </c>
      <c r="F171" s="43">
        <v>455712</v>
      </c>
      <c r="G171" s="43">
        <v>476655</v>
      </c>
      <c r="H171" s="44">
        <v>487227</v>
      </c>
      <c r="I171" s="44">
        <v>631295</v>
      </c>
      <c r="J171" s="44">
        <v>593249</v>
      </c>
      <c r="K171" s="44">
        <v>166247</v>
      </c>
      <c r="L171" s="46">
        <v>175135</v>
      </c>
      <c r="M171" s="46">
        <v>162684</v>
      </c>
      <c r="N171" s="46">
        <v>760145</v>
      </c>
      <c r="O171" s="46">
        <v>760757</v>
      </c>
      <c r="P171" s="46">
        <f t="shared" si="60"/>
        <v>129.56896887898247</v>
      </c>
      <c r="Q171" s="46">
        <f t="shared" si="68"/>
        <v>121.76028832556487</v>
      </c>
      <c r="R171" s="46">
        <f t="shared" si="69"/>
        <v>34.121056509594091</v>
      </c>
      <c r="S171" s="46">
        <f t="shared" si="70"/>
        <v>35.945257549355844</v>
      </c>
      <c r="T171" s="46">
        <f t="shared" si="71"/>
        <v>33.389775197187348</v>
      </c>
      <c r="U171" s="158">
        <f t="shared" si="62"/>
        <v>1.1332938899754823E-3</v>
      </c>
      <c r="V171" s="158">
        <f t="shared" si="63"/>
        <v>1.3761323069463073E-3</v>
      </c>
      <c r="W171" s="158">
        <f t="shared" si="64"/>
        <v>1.410404917319119E-3</v>
      </c>
      <c r="X171" s="159">
        <f t="shared" si="65"/>
        <v>3.3938491682887229E-4</v>
      </c>
      <c r="Y171" s="159">
        <f t="shared" si="66"/>
        <v>3.8200692941178961E-4</v>
      </c>
      <c r="Z171" s="251">
        <f t="shared" si="67"/>
        <v>3.4878712826534727E-4</v>
      </c>
      <c r="AA171" s="400" t="s">
        <v>199</v>
      </c>
      <c r="AB171" s="401">
        <v>760145</v>
      </c>
      <c r="AC171" s="401">
        <v>760757</v>
      </c>
      <c r="AD171" t="str">
        <f t="shared" si="61"/>
        <v>NO</v>
      </c>
    </row>
    <row r="172" spans="1:30" ht="13.5" thickBot="1">
      <c r="A172" s="49" t="s">
        <v>199</v>
      </c>
      <c r="B172" s="435" t="s">
        <v>199</v>
      </c>
      <c r="C172" s="432" t="s">
        <v>549</v>
      </c>
      <c r="D172" s="39" t="s">
        <v>156</v>
      </c>
      <c r="E172" s="51">
        <v>419736</v>
      </c>
      <c r="F172" s="52">
        <v>179818</v>
      </c>
      <c r="G172" s="52">
        <v>235858</v>
      </c>
      <c r="H172" s="53">
        <v>343524</v>
      </c>
      <c r="I172" s="53">
        <v>394464</v>
      </c>
      <c r="J172" s="53">
        <v>380844</v>
      </c>
      <c r="K172" s="53">
        <v>662944</v>
      </c>
      <c r="L172" s="46">
        <v>732559</v>
      </c>
      <c r="M172" s="55">
        <v>413078</v>
      </c>
      <c r="N172" s="55">
        <v>527719</v>
      </c>
      <c r="O172" s="55">
        <v>529806</v>
      </c>
      <c r="P172" s="55">
        <f t="shared" si="60"/>
        <v>114.82865825968491</v>
      </c>
      <c r="Q172" s="55">
        <f t="shared" si="68"/>
        <v>110.86386977329094</v>
      </c>
      <c r="R172" s="55">
        <f t="shared" si="69"/>
        <v>192.98331412070192</v>
      </c>
      <c r="S172" s="55">
        <f t="shared" si="70"/>
        <v>213.24827377417589</v>
      </c>
      <c r="T172" s="55">
        <f t="shared" si="71"/>
        <v>120.24720252442333</v>
      </c>
      <c r="U172" s="160">
        <f t="shared" si="62"/>
        <v>7.9903956525385E-4</v>
      </c>
      <c r="V172" s="160">
        <f t="shared" si="63"/>
        <v>8.5987478805830573E-4</v>
      </c>
      <c r="W172" s="160">
        <f t="shared" si="64"/>
        <v>9.0542799116641163E-4</v>
      </c>
      <c r="X172" s="161">
        <f t="shared" si="65"/>
        <v>1.3533669437776315E-3</v>
      </c>
      <c r="Y172" s="161">
        <f t="shared" si="66"/>
        <v>1.5978680115509246E-3</v>
      </c>
      <c r="Z172" s="252">
        <f t="shared" si="67"/>
        <v>8.8562052426540479E-4</v>
      </c>
      <c r="AA172" s="400" t="s">
        <v>195</v>
      </c>
      <c r="AB172" s="401">
        <v>527719</v>
      </c>
      <c r="AC172" s="401">
        <v>529806</v>
      </c>
      <c r="AD172" t="str">
        <f t="shared" si="61"/>
        <v>NO</v>
      </c>
    </row>
    <row r="173" spans="1:30" ht="13.5" thickBot="1">
      <c r="A173" s="27" t="s">
        <v>200</v>
      </c>
      <c r="B173" s="434" t="s">
        <v>200</v>
      </c>
      <c r="C173" s="431" t="s">
        <v>550</v>
      </c>
      <c r="D173" s="382"/>
      <c r="E173" s="29">
        <v>29933149</v>
      </c>
      <c r="F173" s="31">
        <v>33114466</v>
      </c>
      <c r="G173" s="31">
        <v>37641538</v>
      </c>
      <c r="H173" s="32">
        <v>38066602</v>
      </c>
      <c r="I173" s="32">
        <v>39282976</v>
      </c>
      <c r="J173" s="32">
        <v>42339950</v>
      </c>
      <c r="K173" s="32">
        <v>42344753</v>
      </c>
      <c r="L173" s="34">
        <v>45750475</v>
      </c>
      <c r="M173" s="34">
        <v>46576052</v>
      </c>
      <c r="N173" s="34">
        <f>SUM(N174:N191)</f>
        <v>48770807</v>
      </c>
      <c r="O173" s="34">
        <f>SUM(O174:O191)</f>
        <v>50314476</v>
      </c>
      <c r="P173" s="34">
        <f t="shared" si="60"/>
        <v>103.19538371194781</v>
      </c>
      <c r="Q173" s="34">
        <f t="shared" si="68"/>
        <v>111.22597703887519</v>
      </c>
      <c r="R173" s="34">
        <f t="shared" si="69"/>
        <v>111.23859439831271</v>
      </c>
      <c r="S173" s="34">
        <f t="shared" si="70"/>
        <v>120.18533989453537</v>
      </c>
      <c r="T173" s="34">
        <f t="shared" si="71"/>
        <v>122.35410977843517</v>
      </c>
      <c r="U173" s="152">
        <f t="shared" si="62"/>
        <v>8.8543220015985302E-2</v>
      </c>
      <c r="V173" s="153">
        <f t="shared" si="63"/>
        <v>8.5631237989523795E-2</v>
      </c>
      <c r="W173" s="153">
        <f t="shared" si="64"/>
        <v>0.10066004945485897</v>
      </c>
      <c r="X173" s="154">
        <f t="shared" si="65"/>
        <v>8.6444690581148176E-2</v>
      </c>
      <c r="Y173" s="154">
        <f t="shared" si="66"/>
        <v>9.9791580631403462E-2</v>
      </c>
      <c r="Z173" s="249">
        <f t="shared" si="67"/>
        <v>9.9856946122651793E-2</v>
      </c>
      <c r="AA173" s="400"/>
      <c r="AB173" s="401"/>
      <c r="AC173" s="401"/>
      <c r="AD173" t="str">
        <f t="shared" ref="AD173:AD191" si="72">IF(AA173=A173,"Y","NO")</f>
        <v>NO</v>
      </c>
    </row>
    <row r="174" spans="1:30" ht="13.5" thickBot="1">
      <c r="A174" s="39" t="s">
        <v>201</v>
      </c>
      <c r="B174" s="435" t="s">
        <v>201</v>
      </c>
      <c r="C174" s="432" t="s">
        <v>551</v>
      </c>
      <c r="D174" s="39" t="s">
        <v>201</v>
      </c>
      <c r="E174" s="41">
        <v>1398946</v>
      </c>
      <c r="F174" s="43">
        <v>1623710</v>
      </c>
      <c r="G174" s="43">
        <v>2212423</v>
      </c>
      <c r="H174" s="44">
        <v>2325899</v>
      </c>
      <c r="I174" s="44">
        <v>2670909</v>
      </c>
      <c r="J174" s="44">
        <v>2434554</v>
      </c>
      <c r="K174" s="44">
        <v>2600622</v>
      </c>
      <c r="L174" s="46">
        <v>2471563</v>
      </c>
      <c r="M174" s="46">
        <v>2807458</v>
      </c>
      <c r="N174" s="46">
        <v>2945120</v>
      </c>
      <c r="O174" s="46">
        <v>3169070</v>
      </c>
      <c r="P174" s="46">
        <f t="shared" si="60"/>
        <v>114.83340420198813</v>
      </c>
      <c r="Q174" s="46">
        <f t="shared" si="68"/>
        <v>104.67152700955631</v>
      </c>
      <c r="R174" s="46">
        <f t="shared" si="69"/>
        <v>111.81147590673541</v>
      </c>
      <c r="S174" s="46">
        <f t="shared" si="70"/>
        <v>106.26269670351121</v>
      </c>
      <c r="T174" s="46">
        <f t="shared" si="71"/>
        <v>120.70420942611868</v>
      </c>
      <c r="U174" s="158">
        <f t="shared" si="62"/>
        <v>5.4100596342158466E-3</v>
      </c>
      <c r="V174" s="158">
        <f t="shared" si="63"/>
        <v>5.822197488992713E-3</v>
      </c>
      <c r="W174" s="158">
        <f t="shared" si="64"/>
        <v>5.7879691884502637E-3</v>
      </c>
      <c r="X174" s="159">
        <f t="shared" si="65"/>
        <v>5.3090394483710111E-3</v>
      </c>
      <c r="Y174" s="159">
        <f t="shared" si="66"/>
        <v>5.391008036530625E-3</v>
      </c>
      <c r="Z174" s="251">
        <f t="shared" si="67"/>
        <v>6.0190628060877239E-3</v>
      </c>
      <c r="AA174" s="400" t="s">
        <v>201</v>
      </c>
      <c r="AB174" s="401">
        <v>2945120</v>
      </c>
      <c r="AC174" s="401">
        <v>3169070</v>
      </c>
      <c r="AD174" t="str">
        <f t="shared" si="72"/>
        <v>Y</v>
      </c>
    </row>
    <row r="175" spans="1:30" ht="13.5" thickBot="1">
      <c r="A175" s="39" t="s">
        <v>202</v>
      </c>
      <c r="B175" s="435" t="s">
        <v>202</v>
      </c>
      <c r="C175" s="432" t="s">
        <v>552</v>
      </c>
      <c r="D175" s="39" t="s">
        <v>200</v>
      </c>
      <c r="E175" s="41">
        <v>169474</v>
      </c>
      <c r="F175" s="43">
        <v>134435</v>
      </c>
      <c r="G175" s="43">
        <v>185127</v>
      </c>
      <c r="H175" s="44">
        <v>203344</v>
      </c>
      <c r="I175" s="44">
        <v>304380</v>
      </c>
      <c r="J175" s="44">
        <v>366509</v>
      </c>
      <c r="K175" s="44">
        <v>358940</v>
      </c>
      <c r="L175" s="46">
        <v>401020</v>
      </c>
      <c r="M175" s="46">
        <v>392557</v>
      </c>
      <c r="N175" s="46">
        <v>381075</v>
      </c>
      <c r="O175" s="46">
        <v>442985</v>
      </c>
      <c r="P175" s="46">
        <f t="shared" si="60"/>
        <v>149.68722952238571</v>
      </c>
      <c r="Q175" s="46">
        <f t="shared" si="68"/>
        <v>180.24087260996146</v>
      </c>
      <c r="R175" s="46">
        <f t="shared" si="69"/>
        <v>176.51860885986309</v>
      </c>
      <c r="S175" s="46">
        <f t="shared" si="70"/>
        <v>197.21260524038081</v>
      </c>
      <c r="T175" s="46">
        <f t="shared" si="71"/>
        <v>193.05069242269258</v>
      </c>
      <c r="U175" s="158">
        <f t="shared" si="62"/>
        <v>4.7297976664506373E-4</v>
      </c>
      <c r="V175" s="158">
        <f t="shared" si="63"/>
        <v>6.6350462396869451E-4</v>
      </c>
      <c r="W175" s="158">
        <f t="shared" si="64"/>
        <v>8.7134760588170057E-4</v>
      </c>
      <c r="X175" s="159">
        <f t="shared" si="65"/>
        <v>7.3275801696605304E-4</v>
      </c>
      <c r="Y175" s="159">
        <f t="shared" si="66"/>
        <v>8.7471047382142839E-4</v>
      </c>
      <c r="Z175" s="251">
        <f t="shared" si="67"/>
        <v>8.4162442963327635E-4</v>
      </c>
      <c r="AA175" s="400" t="s">
        <v>202</v>
      </c>
      <c r="AB175" s="401">
        <v>381075</v>
      </c>
      <c r="AC175" s="401">
        <v>442985</v>
      </c>
      <c r="AD175" t="str">
        <f t="shared" si="72"/>
        <v>Y</v>
      </c>
    </row>
    <row r="176" spans="1:30" ht="13.5" thickBot="1">
      <c r="A176" s="39" t="s">
        <v>203</v>
      </c>
      <c r="B176" s="435" t="s">
        <v>203</v>
      </c>
      <c r="C176" s="432" t="s">
        <v>553</v>
      </c>
      <c r="D176" s="39" t="s">
        <v>200</v>
      </c>
      <c r="E176" s="41">
        <v>229685</v>
      </c>
      <c r="F176" s="43">
        <v>210752</v>
      </c>
      <c r="G176" s="43">
        <v>244087</v>
      </c>
      <c r="H176" s="44">
        <v>382048</v>
      </c>
      <c r="I176" s="44">
        <v>435656</v>
      </c>
      <c r="J176" s="44">
        <v>478151</v>
      </c>
      <c r="K176" s="44">
        <v>402152</v>
      </c>
      <c r="L176" s="46">
        <v>405597</v>
      </c>
      <c r="M176" s="46">
        <v>436767</v>
      </c>
      <c r="N176" s="46">
        <v>452097</v>
      </c>
      <c r="O176" s="46">
        <v>498147</v>
      </c>
      <c r="P176" s="46">
        <f t="shared" si="60"/>
        <v>114.03174470223635</v>
      </c>
      <c r="Q176" s="46">
        <f t="shared" si="68"/>
        <v>125.15469260407069</v>
      </c>
      <c r="R176" s="46">
        <f t="shared" si="69"/>
        <v>105.26216601055364</v>
      </c>
      <c r="S176" s="46">
        <f t="shared" si="70"/>
        <v>106.16388516626184</v>
      </c>
      <c r="T176" s="46">
        <f t="shared" si="71"/>
        <v>114.32254585811208</v>
      </c>
      <c r="U176" s="158">
        <f t="shared" si="62"/>
        <v>8.8864669666778118E-4</v>
      </c>
      <c r="V176" s="158">
        <f t="shared" si="63"/>
        <v>9.4966742381137257E-4</v>
      </c>
      <c r="W176" s="158">
        <f t="shared" si="64"/>
        <v>1.1367680714523818E-3</v>
      </c>
      <c r="X176" s="159">
        <f t="shared" si="65"/>
        <v>8.2097314882412697E-4</v>
      </c>
      <c r="Y176" s="159">
        <f t="shared" si="66"/>
        <v>8.8469389070507684E-4</v>
      </c>
      <c r="Z176" s="251">
        <f t="shared" si="67"/>
        <v>9.3640866742316969E-4</v>
      </c>
      <c r="AA176" s="400" t="s">
        <v>203</v>
      </c>
      <c r="AB176" s="401">
        <v>452097</v>
      </c>
      <c r="AC176" s="401">
        <v>498147</v>
      </c>
      <c r="AD176" t="str">
        <f t="shared" si="72"/>
        <v>Y</v>
      </c>
    </row>
    <row r="177" spans="1:30" ht="13.5" thickBot="1">
      <c r="A177" s="39" t="s">
        <v>204</v>
      </c>
      <c r="B177" s="435" t="s">
        <v>204</v>
      </c>
      <c r="C177" s="432" t="s">
        <v>554</v>
      </c>
      <c r="D177" s="39" t="s">
        <v>204</v>
      </c>
      <c r="E177" s="41">
        <v>1450820</v>
      </c>
      <c r="F177" s="43">
        <v>1971286</v>
      </c>
      <c r="G177" s="43">
        <v>1529989</v>
      </c>
      <c r="H177" s="44">
        <v>1625497</v>
      </c>
      <c r="I177" s="44">
        <v>1742839</v>
      </c>
      <c r="J177" s="44">
        <v>1707712</v>
      </c>
      <c r="K177" s="44">
        <v>1737689</v>
      </c>
      <c r="L177" s="46">
        <v>3382613</v>
      </c>
      <c r="M177" s="46">
        <v>2414017</v>
      </c>
      <c r="N177" s="46">
        <v>2107819</v>
      </c>
      <c r="O177" s="46">
        <v>2316469</v>
      </c>
      <c r="P177" s="46">
        <f t="shared" si="60"/>
        <v>107.2188382999169</v>
      </c>
      <c r="Q177" s="46">
        <f t="shared" si="68"/>
        <v>105.05783769517876</v>
      </c>
      <c r="R177" s="46">
        <f t="shared" si="69"/>
        <v>106.90201212306143</v>
      </c>
      <c r="S177" s="46">
        <f t="shared" si="70"/>
        <v>208.09715428573537</v>
      </c>
      <c r="T177" s="46">
        <f t="shared" si="71"/>
        <v>148.5094712570986</v>
      </c>
      <c r="U177" s="158">
        <f t="shared" si="62"/>
        <v>3.7809189931458571E-3</v>
      </c>
      <c r="V177" s="158">
        <f t="shared" si="63"/>
        <v>3.7991383643241196E-3</v>
      </c>
      <c r="W177" s="158">
        <f t="shared" si="64"/>
        <v>4.0599569525862954E-3</v>
      </c>
      <c r="X177" s="159">
        <f t="shared" si="65"/>
        <v>3.5474049861919086E-3</v>
      </c>
      <c r="Y177" s="159">
        <f t="shared" si="66"/>
        <v>7.378203131974773E-3</v>
      </c>
      <c r="Z177" s="251">
        <f t="shared" si="67"/>
        <v>5.1755431204895926E-3</v>
      </c>
      <c r="AA177" s="400" t="s">
        <v>204</v>
      </c>
      <c r="AB177" s="401">
        <v>2107819</v>
      </c>
      <c r="AC177" s="401">
        <v>2316469</v>
      </c>
      <c r="AD177" t="str">
        <f t="shared" si="72"/>
        <v>Y</v>
      </c>
    </row>
    <row r="178" spans="1:30" ht="13.5" thickBot="1">
      <c r="A178" s="39" t="s">
        <v>205</v>
      </c>
      <c r="B178" s="435" t="s">
        <v>205</v>
      </c>
      <c r="C178" s="432" t="s">
        <v>555</v>
      </c>
      <c r="D178" s="39" t="s">
        <v>200</v>
      </c>
      <c r="E178" s="41">
        <v>126732</v>
      </c>
      <c r="F178" s="43">
        <v>166767</v>
      </c>
      <c r="G178" s="43">
        <v>241107</v>
      </c>
      <c r="H178" s="44">
        <v>226751</v>
      </c>
      <c r="I178" s="44">
        <v>241501</v>
      </c>
      <c r="J178" s="44">
        <v>241115</v>
      </c>
      <c r="K178" s="44">
        <v>312191</v>
      </c>
      <c r="L178" s="46">
        <v>320082</v>
      </c>
      <c r="M178" s="46">
        <v>307615</v>
      </c>
      <c r="N178" s="46">
        <v>366062</v>
      </c>
      <c r="O178" s="46">
        <v>366030</v>
      </c>
      <c r="P178" s="46">
        <f t="shared" si="60"/>
        <v>106.5049327235602</v>
      </c>
      <c r="Q178" s="46">
        <f t="shared" si="68"/>
        <v>106.33470194177754</v>
      </c>
      <c r="R178" s="46">
        <f t="shared" si="69"/>
        <v>137.68009843396501</v>
      </c>
      <c r="S178" s="46">
        <f t="shared" si="70"/>
        <v>141.16012718797271</v>
      </c>
      <c r="T178" s="46">
        <f t="shared" si="71"/>
        <v>135.66202574630321</v>
      </c>
      <c r="U178" s="158">
        <f t="shared" si="62"/>
        <v>5.274246354283128E-4</v>
      </c>
      <c r="V178" s="158">
        <f t="shared" si="63"/>
        <v>5.2643744724707178E-4</v>
      </c>
      <c r="W178" s="158">
        <f t="shared" si="64"/>
        <v>5.7323279371629681E-4</v>
      </c>
      <c r="X178" s="159">
        <f t="shared" si="65"/>
        <v>6.3732227691159821E-4</v>
      </c>
      <c r="Y178" s="159">
        <f t="shared" si="66"/>
        <v>6.9816736791609014E-4</v>
      </c>
      <c r="Z178" s="251">
        <f t="shared" si="67"/>
        <v>6.595126285396523E-4</v>
      </c>
      <c r="AA178" s="400" t="s">
        <v>205</v>
      </c>
      <c r="AB178" s="401">
        <v>366062</v>
      </c>
      <c r="AC178" s="401">
        <v>366030</v>
      </c>
      <c r="AD178" t="str">
        <f t="shared" si="72"/>
        <v>Y</v>
      </c>
    </row>
    <row r="179" spans="1:30" ht="13.5" thickBot="1">
      <c r="A179" s="39" t="s">
        <v>206</v>
      </c>
      <c r="B179" s="435" t="s">
        <v>206</v>
      </c>
      <c r="C179" s="432" t="s">
        <v>556</v>
      </c>
      <c r="D179" s="39" t="s">
        <v>201</v>
      </c>
      <c r="E179" s="41">
        <v>82073</v>
      </c>
      <c r="F179" s="43">
        <v>79431</v>
      </c>
      <c r="G179" s="43">
        <v>101891</v>
      </c>
      <c r="H179" s="44">
        <v>104803</v>
      </c>
      <c r="I179" s="44">
        <v>143262</v>
      </c>
      <c r="J179" s="44">
        <v>149486</v>
      </c>
      <c r="K179" s="44">
        <v>147947</v>
      </c>
      <c r="L179" s="46">
        <v>151822</v>
      </c>
      <c r="M179" s="46">
        <v>158742</v>
      </c>
      <c r="N179" s="46">
        <v>482609</v>
      </c>
      <c r="O179" s="46">
        <v>487530</v>
      </c>
      <c r="P179" s="46">
        <f t="shared" si="60"/>
        <v>136.69646861253972</v>
      </c>
      <c r="Q179" s="46">
        <f t="shared" si="68"/>
        <v>142.6352299075408</v>
      </c>
      <c r="R179" s="46">
        <f t="shared" si="69"/>
        <v>141.16676049349732</v>
      </c>
      <c r="S179" s="46">
        <f t="shared" si="70"/>
        <v>144.86417373548468</v>
      </c>
      <c r="T179" s="46">
        <f t="shared" si="71"/>
        <v>151.46703815730467</v>
      </c>
      <c r="U179" s="158">
        <f t="shared" si="62"/>
        <v>2.4377261430729509E-4</v>
      </c>
      <c r="V179" s="158">
        <f t="shared" si="63"/>
        <v>3.1229055601223181E-4</v>
      </c>
      <c r="W179" s="158">
        <f t="shared" si="64"/>
        <v>3.5539173175237689E-4</v>
      </c>
      <c r="X179" s="159">
        <f t="shared" si="65"/>
        <v>3.0202638417584174E-4</v>
      </c>
      <c r="Y179" s="159">
        <f t="shared" si="66"/>
        <v>3.3115628536361505E-4</v>
      </c>
      <c r="Z179" s="251">
        <f t="shared" si="67"/>
        <v>3.4033565879310664E-4</v>
      </c>
      <c r="AA179" s="400" t="s">
        <v>206</v>
      </c>
      <c r="AB179" s="401">
        <v>482609</v>
      </c>
      <c r="AC179" s="401">
        <v>487530</v>
      </c>
      <c r="AD179" t="str">
        <f t="shared" si="72"/>
        <v>Y</v>
      </c>
    </row>
    <row r="180" spans="1:30" ht="13.5" thickBot="1">
      <c r="A180" s="39" t="s">
        <v>207</v>
      </c>
      <c r="B180" s="435" t="s">
        <v>207</v>
      </c>
      <c r="C180" s="432" t="s">
        <v>557</v>
      </c>
      <c r="D180" s="39" t="s">
        <v>201</v>
      </c>
      <c r="E180" s="41">
        <v>1141677</v>
      </c>
      <c r="F180" s="43">
        <v>1386919</v>
      </c>
      <c r="G180" s="43">
        <v>1739152</v>
      </c>
      <c r="H180" s="44">
        <v>2045964</v>
      </c>
      <c r="I180" s="44">
        <v>2131729</v>
      </c>
      <c r="J180" s="44">
        <v>2182187</v>
      </c>
      <c r="K180" s="44">
        <v>2289514</v>
      </c>
      <c r="L180" s="46">
        <v>2646306</v>
      </c>
      <c r="M180" s="46">
        <v>2659046</v>
      </c>
      <c r="N180" s="46">
        <v>178802</v>
      </c>
      <c r="O180" s="46">
        <v>205213</v>
      </c>
      <c r="P180" s="46">
        <f t="shared" si="60"/>
        <v>104.19191149013373</v>
      </c>
      <c r="Q180" s="46">
        <f t="shared" si="68"/>
        <v>106.65813279217033</v>
      </c>
      <c r="R180" s="46">
        <f t="shared" si="69"/>
        <v>111.90392401821343</v>
      </c>
      <c r="S180" s="46">
        <f t="shared" si="70"/>
        <v>129.34274503363696</v>
      </c>
      <c r="T180" s="46">
        <f t="shared" si="71"/>
        <v>129.96543438691981</v>
      </c>
      <c r="U180" s="158">
        <f t="shared" si="62"/>
        <v>4.7589285903896902E-3</v>
      </c>
      <c r="V180" s="158">
        <f t="shared" si="63"/>
        <v>4.6468626340369313E-3</v>
      </c>
      <c r="W180" s="158">
        <f t="shared" si="64"/>
        <v>5.1879856102747014E-3</v>
      </c>
      <c r="X180" s="159">
        <f t="shared" si="65"/>
        <v>4.6739280616705185E-3</v>
      </c>
      <c r="Y180" s="159">
        <f t="shared" si="66"/>
        <v>5.7721599300196722E-3</v>
      </c>
      <c r="Z180" s="251">
        <f t="shared" si="67"/>
        <v>5.7008741994631221E-3</v>
      </c>
      <c r="AA180" s="400" t="s">
        <v>207</v>
      </c>
      <c r="AB180" s="401">
        <v>178802</v>
      </c>
      <c r="AC180" s="401">
        <v>205213</v>
      </c>
      <c r="AD180" t="str">
        <f t="shared" si="72"/>
        <v>Y</v>
      </c>
    </row>
    <row r="181" spans="1:30" ht="13.5" thickBot="1">
      <c r="A181" s="39" t="s">
        <v>208</v>
      </c>
      <c r="B181" s="435" t="s">
        <v>208</v>
      </c>
      <c r="C181" s="432" t="s">
        <v>558</v>
      </c>
      <c r="D181" s="39" t="s">
        <v>200</v>
      </c>
      <c r="E181" s="41">
        <v>63145</v>
      </c>
      <c r="F181" s="43">
        <v>68946</v>
      </c>
      <c r="G181" s="43">
        <v>66082</v>
      </c>
      <c r="H181" s="44">
        <v>151426</v>
      </c>
      <c r="I181" s="44">
        <v>109709</v>
      </c>
      <c r="J181" s="44">
        <v>133471</v>
      </c>
      <c r="K181" s="44">
        <v>124169</v>
      </c>
      <c r="L181" s="46">
        <v>151095</v>
      </c>
      <c r="M181" s="46">
        <v>123802</v>
      </c>
      <c r="N181" s="46">
        <v>2838602</v>
      </c>
      <c r="O181" s="46">
        <v>2833745</v>
      </c>
      <c r="P181" s="46">
        <f t="shared" si="60"/>
        <v>72.450569915338178</v>
      </c>
      <c r="Q181" s="46">
        <f t="shared" si="68"/>
        <v>88.142723178318121</v>
      </c>
      <c r="R181" s="46">
        <f t="shared" si="69"/>
        <v>81.99978867565676</v>
      </c>
      <c r="S181" s="46">
        <f t="shared" si="70"/>
        <v>99.781411382457435</v>
      </c>
      <c r="T181" s="46">
        <f t="shared" si="71"/>
        <v>81.757426069499289</v>
      </c>
      <c r="U181" s="158">
        <f t="shared" si="62"/>
        <v>3.5221808434965092E-4</v>
      </c>
      <c r="V181" s="158">
        <f t="shared" si="63"/>
        <v>2.3914984161568271E-4</v>
      </c>
      <c r="W181" s="158">
        <f t="shared" si="64"/>
        <v>3.1731727271263862E-4</v>
      </c>
      <c r="X181" s="159">
        <f t="shared" si="65"/>
        <v>2.5348478912536309E-4</v>
      </c>
      <c r="Y181" s="159">
        <f t="shared" si="66"/>
        <v>3.2957054272118278E-4</v>
      </c>
      <c r="Z181" s="251">
        <f t="shared" si="67"/>
        <v>2.6542588117766053E-4</v>
      </c>
      <c r="AA181" s="400" t="s">
        <v>208</v>
      </c>
      <c r="AB181" s="401">
        <v>2838602</v>
      </c>
      <c r="AC181" s="401">
        <v>2833745</v>
      </c>
      <c r="AD181" t="str">
        <f t="shared" si="72"/>
        <v>Y</v>
      </c>
    </row>
    <row r="182" spans="1:30" ht="13.5" thickBot="1">
      <c r="A182" s="39" t="s">
        <v>209</v>
      </c>
      <c r="B182" s="435" t="s">
        <v>209</v>
      </c>
      <c r="C182" s="432" t="s">
        <v>559</v>
      </c>
      <c r="D182" s="39" t="s">
        <v>200</v>
      </c>
      <c r="E182" s="41">
        <v>21111710</v>
      </c>
      <c r="F182" s="43">
        <v>22544119</v>
      </c>
      <c r="G182" s="43">
        <v>25945888</v>
      </c>
      <c r="H182" s="44">
        <v>25197046</v>
      </c>
      <c r="I182" s="44">
        <v>25242517</v>
      </c>
      <c r="J182" s="44">
        <v>28055517</v>
      </c>
      <c r="K182" s="44">
        <v>27321914</v>
      </c>
      <c r="L182" s="46">
        <v>28087679</v>
      </c>
      <c r="M182" s="46">
        <v>29368162</v>
      </c>
      <c r="N182" s="46">
        <v>156310</v>
      </c>
      <c r="O182" s="46">
        <v>170987</v>
      </c>
      <c r="P182" s="46">
        <f t="shared" si="60"/>
        <v>100.18046163030381</v>
      </c>
      <c r="Q182" s="46">
        <f t="shared" si="68"/>
        <v>111.34446871272132</v>
      </c>
      <c r="R182" s="46">
        <f t="shared" si="69"/>
        <v>108.43300440853265</v>
      </c>
      <c r="S182" s="46">
        <f t="shared" si="70"/>
        <v>111.47211065932095</v>
      </c>
      <c r="T182" s="46">
        <f t="shared" si="71"/>
        <v>116.55398811432103</v>
      </c>
      <c r="U182" s="158">
        <f t="shared" si="62"/>
        <v>5.8608530063463567E-2</v>
      </c>
      <c r="V182" s="158">
        <f t="shared" si="63"/>
        <v>5.502505667293639E-2</v>
      </c>
      <c r="W182" s="158">
        <f t="shared" si="64"/>
        <v>6.669988341274935E-2</v>
      </c>
      <c r="X182" s="159">
        <f t="shared" si="65"/>
        <v>5.5776317831272751E-2</v>
      </c>
      <c r="Y182" s="159">
        <f t="shared" si="66"/>
        <v>6.1265241151648754E-2</v>
      </c>
      <c r="Z182" s="251">
        <f t="shared" si="67"/>
        <v>6.2964009284327271E-2</v>
      </c>
      <c r="AA182" s="400" t="s">
        <v>209</v>
      </c>
      <c r="AB182" s="401">
        <v>156310</v>
      </c>
      <c r="AC182" s="401">
        <v>170987</v>
      </c>
      <c r="AD182" t="str">
        <f t="shared" si="72"/>
        <v>Y</v>
      </c>
    </row>
    <row r="183" spans="1:30" ht="13.5" thickBot="1">
      <c r="A183" s="39" t="s">
        <v>200</v>
      </c>
      <c r="B183" s="435" t="s">
        <v>200</v>
      </c>
      <c r="C183" s="432" t="s">
        <v>560</v>
      </c>
      <c r="D183" s="39" t="s">
        <v>200</v>
      </c>
      <c r="E183" s="41">
        <v>582976</v>
      </c>
      <c r="F183" s="43">
        <v>599183</v>
      </c>
      <c r="G183" s="43">
        <v>730107</v>
      </c>
      <c r="H183" s="44">
        <v>844027</v>
      </c>
      <c r="I183" s="44">
        <v>968318</v>
      </c>
      <c r="J183" s="44">
        <v>917108</v>
      </c>
      <c r="K183" s="44">
        <v>937498</v>
      </c>
      <c r="L183" s="46">
        <v>947158</v>
      </c>
      <c r="M183" s="46">
        <v>1049054</v>
      </c>
      <c r="N183" s="46">
        <v>31207142</v>
      </c>
      <c r="O183" s="46">
        <v>31822326</v>
      </c>
      <c r="P183" s="46">
        <f t="shared" si="60"/>
        <v>114.72595071010761</v>
      </c>
      <c r="Q183" s="46">
        <f t="shared" si="68"/>
        <v>108.65860926249991</v>
      </c>
      <c r="R183" s="46">
        <f t="shared" si="69"/>
        <v>111.07440875706583</v>
      </c>
      <c r="S183" s="46">
        <f t="shared" si="70"/>
        <v>112.21892190652669</v>
      </c>
      <c r="T183" s="46">
        <f t="shared" si="71"/>
        <v>124.29152147976308</v>
      </c>
      <c r="U183" s="158">
        <f t="shared" si="62"/>
        <v>1.9632135371691968E-3</v>
      </c>
      <c r="V183" s="158">
        <f t="shared" si="63"/>
        <v>2.1107939761880489E-3</v>
      </c>
      <c r="W183" s="158">
        <f t="shared" si="64"/>
        <v>2.1803553531699214E-3</v>
      </c>
      <c r="X183" s="159">
        <f t="shared" si="65"/>
        <v>1.9138551718661636E-3</v>
      </c>
      <c r="Y183" s="159">
        <f t="shared" si="66"/>
        <v>2.0659543737563124E-3</v>
      </c>
      <c r="Z183" s="251">
        <f t="shared" si="67"/>
        <v>2.2491242657868976E-3</v>
      </c>
      <c r="AA183" s="400" t="s">
        <v>200</v>
      </c>
      <c r="AB183" s="401">
        <v>31207142</v>
      </c>
      <c r="AC183" s="401">
        <v>31822326</v>
      </c>
      <c r="AD183" t="str">
        <f t="shared" si="72"/>
        <v>Y</v>
      </c>
    </row>
    <row r="184" spans="1:30" ht="13.5" thickBot="1">
      <c r="A184" s="39" t="s">
        <v>210</v>
      </c>
      <c r="B184" s="435" t="s">
        <v>210</v>
      </c>
      <c r="C184" s="432" t="s">
        <v>561</v>
      </c>
      <c r="D184" s="39" t="s">
        <v>201</v>
      </c>
      <c r="E184" s="41">
        <v>185967</v>
      </c>
      <c r="F184" s="43">
        <v>585748</v>
      </c>
      <c r="G184" s="43">
        <v>597299</v>
      </c>
      <c r="H184" s="44">
        <v>796444</v>
      </c>
      <c r="I184" s="44">
        <v>1001157</v>
      </c>
      <c r="J184" s="44">
        <v>952392</v>
      </c>
      <c r="K184" s="44">
        <v>1103751</v>
      </c>
      <c r="L184" s="46">
        <v>1184220</v>
      </c>
      <c r="M184" s="46">
        <v>1419077</v>
      </c>
      <c r="N184" s="46">
        <v>1014174</v>
      </c>
      <c r="O184" s="46">
        <v>1083573</v>
      </c>
      <c r="P184" s="46">
        <f t="shared" si="60"/>
        <v>125.70337650858063</v>
      </c>
      <c r="Q184" s="46">
        <f t="shared" si="68"/>
        <v>119.58053548020953</v>
      </c>
      <c r="R184" s="46">
        <f t="shared" si="69"/>
        <v>138.58488481299375</v>
      </c>
      <c r="S184" s="46">
        <f t="shared" si="70"/>
        <v>148.6884200270201</v>
      </c>
      <c r="T184" s="46">
        <f t="shared" si="71"/>
        <v>178.17662007623889</v>
      </c>
      <c r="U184" s="158">
        <f t="shared" si="62"/>
        <v>1.8525350994662302E-3</v>
      </c>
      <c r="V184" s="158">
        <f t="shared" si="63"/>
        <v>2.1823782732723119E-3</v>
      </c>
      <c r="W184" s="158">
        <f t="shared" si="64"/>
        <v>2.2642404117249088E-3</v>
      </c>
      <c r="X184" s="159">
        <f t="shared" si="65"/>
        <v>2.2532523373942665E-3</v>
      </c>
      <c r="Y184" s="159">
        <f t="shared" si="66"/>
        <v>2.583037348034542E-3</v>
      </c>
      <c r="Z184" s="251">
        <f t="shared" si="67"/>
        <v>3.0424368199540473E-3</v>
      </c>
      <c r="AA184" s="400" t="s">
        <v>210</v>
      </c>
      <c r="AB184" s="401">
        <v>1014174</v>
      </c>
      <c r="AC184" s="401">
        <v>1083573</v>
      </c>
      <c r="AD184" t="str">
        <f t="shared" si="72"/>
        <v>Y</v>
      </c>
    </row>
    <row r="185" spans="1:30" ht="13.5" thickBot="1">
      <c r="A185" s="39" t="s">
        <v>211</v>
      </c>
      <c r="B185" s="435" t="s">
        <v>211</v>
      </c>
      <c r="C185" s="432" t="s">
        <v>562</v>
      </c>
      <c r="D185" s="39" t="s">
        <v>200</v>
      </c>
      <c r="E185" s="41">
        <v>1312744</v>
      </c>
      <c r="F185" s="43">
        <v>1480089</v>
      </c>
      <c r="G185" s="43">
        <v>1457691</v>
      </c>
      <c r="H185" s="44">
        <v>1241458</v>
      </c>
      <c r="I185" s="44">
        <v>1397546</v>
      </c>
      <c r="J185" s="44">
        <v>1656223</v>
      </c>
      <c r="K185" s="44">
        <v>1666813</v>
      </c>
      <c r="L185" s="46">
        <v>1993263</v>
      </c>
      <c r="M185" s="46">
        <v>1747430</v>
      </c>
      <c r="N185" s="46">
        <v>1377796</v>
      </c>
      <c r="O185" s="46">
        <v>1387689</v>
      </c>
      <c r="P185" s="46">
        <f t="shared" si="60"/>
        <v>112.57295856968177</v>
      </c>
      <c r="Q185" s="46">
        <f t="shared" si="68"/>
        <v>133.40950720845973</v>
      </c>
      <c r="R185" s="46">
        <f t="shared" si="69"/>
        <v>134.26253646921603</v>
      </c>
      <c r="S185" s="46">
        <f t="shared" si="70"/>
        <v>160.55823072548569</v>
      </c>
      <c r="T185" s="46">
        <f t="shared" si="71"/>
        <v>140.75627206075436</v>
      </c>
      <c r="U185" s="158">
        <f t="shared" si="62"/>
        <v>2.8876412145902881E-3</v>
      </c>
      <c r="V185" s="158">
        <f t="shared" si="63"/>
        <v>3.0464492844764872E-3</v>
      </c>
      <c r="W185" s="158">
        <f t="shared" si="64"/>
        <v>3.9375457242692754E-3</v>
      </c>
      <c r="X185" s="159">
        <f t="shared" si="65"/>
        <v>3.4027151850817344E-3</v>
      </c>
      <c r="Y185" s="159">
        <f t="shared" si="66"/>
        <v>4.3477333379400573E-3</v>
      </c>
      <c r="Z185" s="251">
        <f t="shared" si="67"/>
        <v>3.7464107812981966E-3</v>
      </c>
      <c r="AA185" s="400" t="s">
        <v>211</v>
      </c>
      <c r="AB185" s="401">
        <v>1377796</v>
      </c>
      <c r="AC185" s="401">
        <v>1387689</v>
      </c>
      <c r="AD185" t="str">
        <f t="shared" si="72"/>
        <v>Y</v>
      </c>
    </row>
    <row r="186" spans="1:30" ht="13.5" thickBot="1">
      <c r="A186" s="39" t="s">
        <v>212</v>
      </c>
      <c r="B186" s="435" t="s">
        <v>212</v>
      </c>
      <c r="C186" s="432" t="s">
        <v>563</v>
      </c>
      <c r="D186" s="39" t="s">
        <v>200</v>
      </c>
      <c r="E186" s="41">
        <v>256685</v>
      </c>
      <c r="F186" s="43">
        <v>302176</v>
      </c>
      <c r="G186" s="43">
        <v>351982</v>
      </c>
      <c r="H186" s="44">
        <v>396659</v>
      </c>
      <c r="I186" s="44">
        <v>491992</v>
      </c>
      <c r="J186" s="44">
        <v>490133</v>
      </c>
      <c r="K186" s="44">
        <v>568475</v>
      </c>
      <c r="L186" s="46">
        <v>585014</v>
      </c>
      <c r="M186" s="46">
        <v>651403</v>
      </c>
      <c r="N186" s="46">
        <v>1607898</v>
      </c>
      <c r="O186" s="46">
        <v>1818004</v>
      </c>
      <c r="P186" s="46">
        <f t="shared" si="60"/>
        <v>124.03399393433654</v>
      </c>
      <c r="Q186" s="46">
        <f t="shared" si="68"/>
        <v>123.56532941392986</v>
      </c>
      <c r="R186" s="46">
        <f t="shared" si="69"/>
        <v>143.31579517923456</v>
      </c>
      <c r="S186" s="46">
        <f t="shared" si="70"/>
        <v>147.48537156600506</v>
      </c>
      <c r="T186" s="46">
        <f t="shared" si="71"/>
        <v>164.22241774420849</v>
      </c>
      <c r="U186" s="158">
        <f t="shared" ref="U186:U217" si="73">+H186/H$3</f>
        <v>9.2263199926068303E-4</v>
      </c>
      <c r="V186" s="158">
        <f t="shared" ref="V186:V217" si="74">+I186/I$3</f>
        <v>1.0724718015493987E-3</v>
      </c>
      <c r="W186" s="158">
        <f t="shared" ref="W186:W217" si="75">+J186/J$3</f>
        <v>1.1652543760552008E-3</v>
      </c>
      <c r="X186" s="159">
        <f t="shared" ref="X186:X217" si="76">+K186/K$3</f>
        <v>1.1605132158432523E-3</v>
      </c>
      <c r="Y186" s="159">
        <f t="shared" ref="Y186:Y217" si="77">+L186/L$3</f>
        <v>1.2760407788443696E-3</v>
      </c>
      <c r="Z186" s="251">
        <f t="shared" ref="Z186:Z217" si="78">+M186/M$3</f>
        <v>1.3965785308538764E-3</v>
      </c>
      <c r="AA186" s="400" t="s">
        <v>212</v>
      </c>
      <c r="AB186" s="401">
        <v>1607898</v>
      </c>
      <c r="AC186" s="401">
        <v>1818004</v>
      </c>
      <c r="AD186" t="str">
        <f t="shared" si="72"/>
        <v>Y</v>
      </c>
    </row>
    <row r="187" spans="1:30" ht="13.5" thickBot="1">
      <c r="A187" s="39" t="s">
        <v>213</v>
      </c>
      <c r="B187" s="435" t="s">
        <v>213</v>
      </c>
      <c r="C187" s="432" t="s">
        <v>564</v>
      </c>
      <c r="D187" s="39" t="s">
        <v>201</v>
      </c>
      <c r="E187" s="41">
        <v>629735</v>
      </c>
      <c r="F187" s="43">
        <v>637693</v>
      </c>
      <c r="G187" s="43">
        <v>715969</v>
      </c>
      <c r="H187" s="44">
        <v>765524</v>
      </c>
      <c r="I187" s="44">
        <v>673013</v>
      </c>
      <c r="J187" s="44">
        <v>884944</v>
      </c>
      <c r="K187" s="44">
        <v>935814</v>
      </c>
      <c r="L187" s="46">
        <v>959338</v>
      </c>
      <c r="M187" s="46">
        <v>922676</v>
      </c>
      <c r="N187" s="46">
        <v>815323</v>
      </c>
      <c r="O187" s="46">
        <v>801138</v>
      </c>
      <c r="P187" s="46">
        <f t="shared" si="60"/>
        <v>87.915336423155892</v>
      </c>
      <c r="Q187" s="46">
        <f t="shared" si="68"/>
        <v>115.59977218219156</v>
      </c>
      <c r="R187" s="46">
        <f t="shared" si="69"/>
        <v>122.24489369373134</v>
      </c>
      <c r="S187" s="46">
        <f t="shared" si="70"/>
        <v>125.31782151833255</v>
      </c>
      <c r="T187" s="46">
        <f t="shared" si="71"/>
        <v>120.5286836206311</v>
      </c>
      <c r="U187" s="158">
        <f t="shared" si="73"/>
        <v>1.780614932730721E-3</v>
      </c>
      <c r="V187" s="158">
        <f t="shared" si="74"/>
        <v>1.4670715470498817E-3</v>
      </c>
      <c r="W187" s="158">
        <f t="shared" si="75"/>
        <v>2.1038878601599841E-3</v>
      </c>
      <c r="X187" s="159">
        <f t="shared" si="76"/>
        <v>1.9104173702821361E-3</v>
      </c>
      <c r="Y187" s="159">
        <f t="shared" si="77"/>
        <v>2.0925215613557964E-3</v>
      </c>
      <c r="Z187" s="251">
        <f t="shared" si="78"/>
        <v>1.9781755572727345E-3</v>
      </c>
      <c r="AA187" s="400" t="s">
        <v>213</v>
      </c>
      <c r="AB187" s="401">
        <v>815323</v>
      </c>
      <c r="AC187" s="401">
        <v>801138</v>
      </c>
      <c r="AD187" t="str">
        <f t="shared" si="72"/>
        <v>Y</v>
      </c>
    </row>
    <row r="188" spans="1:30" ht="13.5" thickBot="1">
      <c r="A188" s="39" t="s">
        <v>214</v>
      </c>
      <c r="B188" s="435" t="s">
        <v>214</v>
      </c>
      <c r="C188" s="432" t="s">
        <v>565</v>
      </c>
      <c r="D188" s="39" t="s">
        <v>204</v>
      </c>
      <c r="E188" s="41">
        <v>160820</v>
      </c>
      <c r="F188" s="43">
        <v>232615</v>
      </c>
      <c r="G188" s="43">
        <v>287391</v>
      </c>
      <c r="H188" s="44">
        <v>413564</v>
      </c>
      <c r="I188" s="44">
        <v>327194</v>
      </c>
      <c r="J188" s="44">
        <v>373946</v>
      </c>
      <c r="K188" s="44">
        <v>345016</v>
      </c>
      <c r="L188" s="46">
        <v>568839</v>
      </c>
      <c r="M188" s="46">
        <v>565814</v>
      </c>
      <c r="N188" s="46">
        <v>428570</v>
      </c>
      <c r="O188" s="46">
        <v>361077</v>
      </c>
      <c r="P188" s="46">
        <f t="shared" si="60"/>
        <v>79.115687052064501</v>
      </c>
      <c r="Q188" s="46">
        <f t="shared" si="68"/>
        <v>90.420346064937945</v>
      </c>
      <c r="R188" s="46">
        <f t="shared" si="69"/>
        <v>83.425056339526648</v>
      </c>
      <c r="S188" s="46">
        <f t="shared" si="70"/>
        <v>137.54557940246249</v>
      </c>
      <c r="T188" s="46">
        <f t="shared" si="71"/>
        <v>136.81413275817044</v>
      </c>
      <c r="U188" s="158">
        <f t="shared" si="73"/>
        <v>9.6195316415925291E-4</v>
      </c>
      <c r="V188" s="158">
        <f t="shared" si="74"/>
        <v>7.1323586285174133E-4</v>
      </c>
      <c r="W188" s="158">
        <f t="shared" si="75"/>
        <v>8.8902851452225839E-4</v>
      </c>
      <c r="X188" s="159">
        <f t="shared" si="76"/>
        <v>7.0433286895180179E-4</v>
      </c>
      <c r="Y188" s="159">
        <f t="shared" si="77"/>
        <v>1.2407596409608186E-3</v>
      </c>
      <c r="Z188" s="251">
        <f t="shared" si="78"/>
        <v>1.2130795910619927E-3</v>
      </c>
      <c r="AA188" s="400" t="s">
        <v>214</v>
      </c>
      <c r="AB188" s="401">
        <v>428570</v>
      </c>
      <c r="AC188" s="401">
        <v>361077</v>
      </c>
      <c r="AD188" t="str">
        <f t="shared" si="72"/>
        <v>Y</v>
      </c>
    </row>
    <row r="189" spans="1:30" ht="13.5" thickBot="1">
      <c r="A189" s="39" t="s">
        <v>215</v>
      </c>
      <c r="B189" s="435" t="s">
        <v>215</v>
      </c>
      <c r="C189" s="432" t="s">
        <v>566</v>
      </c>
      <c r="D189" s="39" t="s">
        <v>200</v>
      </c>
      <c r="E189" s="41">
        <v>338074</v>
      </c>
      <c r="F189" s="43">
        <v>377817</v>
      </c>
      <c r="G189" s="43">
        <v>457257</v>
      </c>
      <c r="H189" s="44">
        <v>492562</v>
      </c>
      <c r="I189" s="44">
        <v>658677</v>
      </c>
      <c r="J189" s="44">
        <v>632378</v>
      </c>
      <c r="K189" s="44">
        <v>741318</v>
      </c>
      <c r="L189" s="46">
        <v>773293</v>
      </c>
      <c r="M189" s="46">
        <v>774219</v>
      </c>
      <c r="N189" s="46">
        <v>993182</v>
      </c>
      <c r="O189" s="46">
        <v>1058336</v>
      </c>
      <c r="P189" s="46">
        <f t="shared" si="60"/>
        <v>133.72468846561446</v>
      </c>
      <c r="Q189" s="46">
        <f t="shared" si="68"/>
        <v>128.38546213471605</v>
      </c>
      <c r="R189" s="46">
        <f t="shared" si="69"/>
        <v>150.5024748153532</v>
      </c>
      <c r="S189" s="46">
        <f t="shared" si="70"/>
        <v>156.99404338946164</v>
      </c>
      <c r="T189" s="46">
        <f t="shared" si="71"/>
        <v>157.18204002744832</v>
      </c>
      <c r="U189" s="158">
        <f t="shared" si="73"/>
        <v>1.1457031425477313E-3</v>
      </c>
      <c r="V189" s="158">
        <f t="shared" si="74"/>
        <v>1.4358211288580977E-3</v>
      </c>
      <c r="W189" s="158">
        <f t="shared" si="75"/>
        <v>1.5034311744384396E-3</v>
      </c>
      <c r="X189" s="159">
        <f t="shared" si="76"/>
        <v>1.5133635360261896E-3</v>
      </c>
      <c r="Y189" s="159">
        <f t="shared" si="77"/>
        <v>1.6867175862370801E-3</v>
      </c>
      <c r="Z189" s="251">
        <f t="shared" si="78"/>
        <v>1.659890472686121E-3</v>
      </c>
      <c r="AA189" s="400" t="s">
        <v>215</v>
      </c>
      <c r="AB189" s="401">
        <v>993182</v>
      </c>
      <c r="AC189" s="401">
        <v>1058336</v>
      </c>
      <c r="AD189" t="str">
        <f t="shared" si="72"/>
        <v>Y</v>
      </c>
    </row>
    <row r="190" spans="1:30" ht="13.5" thickBot="1">
      <c r="A190" s="39" t="s">
        <v>216</v>
      </c>
      <c r="B190" s="435" t="s">
        <v>216</v>
      </c>
      <c r="C190" s="432" t="s">
        <v>567</v>
      </c>
      <c r="D190" s="39" t="s">
        <v>200</v>
      </c>
      <c r="E190" s="41">
        <v>432580</v>
      </c>
      <c r="F190" s="43">
        <v>361270</v>
      </c>
      <c r="G190" s="43">
        <v>439490</v>
      </c>
      <c r="H190" s="44">
        <v>453620</v>
      </c>
      <c r="I190" s="44">
        <v>436773</v>
      </c>
      <c r="J190" s="44">
        <v>388006</v>
      </c>
      <c r="K190" s="44">
        <v>446612</v>
      </c>
      <c r="L190" s="46">
        <v>438992</v>
      </c>
      <c r="M190" s="46">
        <v>417318</v>
      </c>
      <c r="N190" s="46">
        <v>582516</v>
      </c>
      <c r="O190" s="46">
        <v>610563</v>
      </c>
      <c r="P190" s="46">
        <f t="shared" si="60"/>
        <v>96.286098496538955</v>
      </c>
      <c r="Q190" s="46">
        <f t="shared" si="68"/>
        <v>85.535470217362558</v>
      </c>
      <c r="R190" s="46">
        <f t="shared" si="69"/>
        <v>98.455094572549712</v>
      </c>
      <c r="S190" s="46">
        <f t="shared" si="70"/>
        <v>96.775274458798108</v>
      </c>
      <c r="T190" s="46">
        <f t="shared" si="71"/>
        <v>91.997266434460556</v>
      </c>
      <c r="U190" s="166">
        <f t="shared" si="73"/>
        <v>1.0551237397982425E-3</v>
      </c>
      <c r="V190" s="156">
        <f t="shared" si="74"/>
        <v>9.5210232316406661E-4</v>
      </c>
      <c r="W190" s="156">
        <f t="shared" si="75"/>
        <v>9.224551079720692E-4</v>
      </c>
      <c r="X190" s="156">
        <f t="shared" si="76"/>
        <v>9.1173601012214543E-4</v>
      </c>
      <c r="Y190" s="156">
        <f t="shared" si="77"/>
        <v>9.5753553519479454E-4</v>
      </c>
      <c r="Z190" s="251">
        <f t="shared" si="78"/>
        <v>8.9471089224163523E-4</v>
      </c>
      <c r="AA190" s="400" t="s">
        <v>216</v>
      </c>
      <c r="AB190" s="401">
        <v>582516</v>
      </c>
      <c r="AC190" s="401">
        <v>610563</v>
      </c>
      <c r="AD190" t="str">
        <f t="shared" si="72"/>
        <v>Y</v>
      </c>
    </row>
    <row r="191" spans="1:30" ht="13.5" thickBot="1">
      <c r="A191" s="49" t="s">
        <v>217</v>
      </c>
      <c r="B191" s="435" t="s">
        <v>217</v>
      </c>
      <c r="C191" s="432" t="s">
        <v>568</v>
      </c>
      <c r="D191" s="39" t="s">
        <v>204</v>
      </c>
      <c r="E191" s="51">
        <v>259306</v>
      </c>
      <c r="F191" s="52">
        <v>351510</v>
      </c>
      <c r="G191" s="52">
        <v>338606</v>
      </c>
      <c r="H191" s="53">
        <v>399966</v>
      </c>
      <c r="I191" s="53">
        <v>305804</v>
      </c>
      <c r="J191" s="53">
        <v>296118</v>
      </c>
      <c r="K191" s="53">
        <v>304318</v>
      </c>
      <c r="L191" s="55">
        <v>282581</v>
      </c>
      <c r="M191" s="55">
        <v>360895</v>
      </c>
      <c r="N191" s="55">
        <v>835710</v>
      </c>
      <c r="O191" s="55">
        <v>881594</v>
      </c>
      <c r="P191" s="55">
        <f t="shared" si="60"/>
        <v>76.457498887405421</v>
      </c>
      <c r="Q191" s="55">
        <f t="shared" si="68"/>
        <v>74.035793042408599</v>
      </c>
      <c r="R191" s="55">
        <f t="shared" si="69"/>
        <v>76.085967307221111</v>
      </c>
      <c r="S191" s="55">
        <f t="shared" si="70"/>
        <v>70.65125535670532</v>
      </c>
      <c r="T191" s="55">
        <f t="shared" si="71"/>
        <v>90.231419670672011</v>
      </c>
      <c r="U191" s="160">
        <f t="shared" si="73"/>
        <v>9.3032410764989156E-4</v>
      </c>
      <c r="V191" s="160">
        <f t="shared" si="74"/>
        <v>6.6660873916854805E-4</v>
      </c>
      <c r="W191" s="160">
        <f t="shared" si="75"/>
        <v>7.0399829297091592E-4</v>
      </c>
      <c r="X191" s="161">
        <f t="shared" si="76"/>
        <v>6.2124994207130805E-4</v>
      </c>
      <c r="Y191" s="161">
        <f t="shared" si="77"/>
        <v>6.163696583784676E-4</v>
      </c>
      <c r="Z191" s="252">
        <f t="shared" si="78"/>
        <v>7.7374253556171781E-4</v>
      </c>
      <c r="AA191" s="400" t="s">
        <v>217</v>
      </c>
      <c r="AB191" s="401">
        <v>835710</v>
      </c>
      <c r="AC191" s="401">
        <v>881594</v>
      </c>
      <c r="AD191" t="str">
        <f t="shared" si="72"/>
        <v>Y</v>
      </c>
    </row>
    <row r="192" spans="1:30" ht="13.5" thickBot="1">
      <c r="A192" s="27" t="s">
        <v>218</v>
      </c>
      <c r="B192" s="434" t="s">
        <v>218</v>
      </c>
      <c r="C192" s="431" t="s">
        <v>569</v>
      </c>
      <c r="D192" s="382"/>
      <c r="E192" s="29">
        <v>3122213</v>
      </c>
      <c r="F192" s="31">
        <v>4105482</v>
      </c>
      <c r="G192" s="31">
        <v>3863740</v>
      </c>
      <c r="H192" s="32">
        <v>3805310</v>
      </c>
      <c r="I192" s="32">
        <v>4483064</v>
      </c>
      <c r="J192" s="32">
        <v>4601231</v>
      </c>
      <c r="K192" s="32">
        <v>4784463</v>
      </c>
      <c r="L192" s="34">
        <v>5352008</v>
      </c>
      <c r="M192" s="34">
        <v>5976832</v>
      </c>
      <c r="N192" s="34">
        <f>SUM(N193:N199)</f>
        <v>6084826</v>
      </c>
      <c r="O192" s="34">
        <f>SUM(O193:O199)</f>
        <v>5739984</v>
      </c>
      <c r="P192" s="34">
        <f t="shared" si="60"/>
        <v>117.81074340855278</v>
      </c>
      <c r="Q192" s="34">
        <f t="shared" si="68"/>
        <v>120.91606202911196</v>
      </c>
      <c r="R192" s="34">
        <f t="shared" si="69"/>
        <v>125.73122820479803</v>
      </c>
      <c r="S192" s="34">
        <f t="shared" si="70"/>
        <v>140.64578181541057</v>
      </c>
      <c r="T192" s="34">
        <f t="shared" si="71"/>
        <v>157.06557415821575</v>
      </c>
      <c r="U192" s="152">
        <f t="shared" si="73"/>
        <v>8.8511814256242004E-3</v>
      </c>
      <c r="V192" s="153">
        <f t="shared" si="74"/>
        <v>9.7724347642670073E-3</v>
      </c>
      <c r="W192" s="153">
        <f t="shared" si="75"/>
        <v>1.093908093923659E-2</v>
      </c>
      <c r="X192" s="154">
        <f t="shared" si="76"/>
        <v>9.7672413777440594E-3</v>
      </c>
      <c r="Y192" s="154">
        <f t="shared" si="77"/>
        <v>1.1673875252047468E-2</v>
      </c>
      <c r="Z192" s="249">
        <f t="shared" si="78"/>
        <v>1.2814057125497481E-2</v>
      </c>
    </row>
    <row r="193" spans="1:30" ht="13.5" thickBot="1">
      <c r="A193" s="39" t="s">
        <v>219</v>
      </c>
      <c r="B193" s="435" t="s">
        <v>219</v>
      </c>
      <c r="C193" s="432" t="s">
        <v>570</v>
      </c>
      <c r="D193" s="39" t="s">
        <v>218</v>
      </c>
      <c r="E193" s="41">
        <v>97252</v>
      </c>
      <c r="F193" s="43">
        <v>126328</v>
      </c>
      <c r="G193" s="43">
        <v>150798</v>
      </c>
      <c r="H193" s="44">
        <v>196901</v>
      </c>
      <c r="I193" s="44">
        <v>198433</v>
      </c>
      <c r="J193" s="44">
        <v>241798</v>
      </c>
      <c r="K193" s="44">
        <v>236723</v>
      </c>
      <c r="L193" s="46">
        <v>237080</v>
      </c>
      <c r="M193" s="46">
        <v>231168</v>
      </c>
      <c r="N193" s="46">
        <v>323201</v>
      </c>
      <c r="O193" s="46">
        <v>304712</v>
      </c>
      <c r="P193" s="46">
        <f t="shared" si="60"/>
        <v>100.77805597736933</v>
      </c>
      <c r="Q193" s="46">
        <f t="shared" si="68"/>
        <v>122.80181410962869</v>
      </c>
      <c r="R193" s="46">
        <f t="shared" si="69"/>
        <v>120.22437671723354</v>
      </c>
      <c r="S193" s="46">
        <f t="shared" si="70"/>
        <v>120.4056861062158</v>
      </c>
      <c r="T193" s="46">
        <f t="shared" si="71"/>
        <v>117.40316199511429</v>
      </c>
      <c r="U193" s="158">
        <f t="shared" si="73"/>
        <v>4.5799329723119291E-4</v>
      </c>
      <c r="V193" s="158">
        <f t="shared" si="74"/>
        <v>4.3255540130093947E-4</v>
      </c>
      <c r="W193" s="158">
        <f t="shared" si="75"/>
        <v>5.7485657489170369E-4</v>
      </c>
      <c r="X193" s="159">
        <f t="shared" si="76"/>
        <v>4.832581379903465E-4</v>
      </c>
      <c r="Y193" s="159">
        <f t="shared" si="77"/>
        <v>5.1712223613182445E-4</v>
      </c>
      <c r="Z193" s="251">
        <f t="shared" si="78"/>
        <v>4.956137227191598E-4</v>
      </c>
      <c r="AA193" s="400" t="s">
        <v>219</v>
      </c>
      <c r="AB193" s="401">
        <v>323201</v>
      </c>
      <c r="AC193" s="401">
        <v>304712</v>
      </c>
      <c r="AD193" t="str">
        <f t="shared" ref="AD193:AD224" si="79">IF(AA193=A193,"Y","NO")</f>
        <v>Y</v>
      </c>
    </row>
    <row r="194" spans="1:30" ht="13.5" thickBot="1">
      <c r="A194" s="39" t="s">
        <v>220</v>
      </c>
      <c r="B194" s="435" t="s">
        <v>220</v>
      </c>
      <c r="C194" s="432" t="s">
        <v>571</v>
      </c>
      <c r="D194" s="39" t="s">
        <v>218</v>
      </c>
      <c r="E194" s="41">
        <v>341845</v>
      </c>
      <c r="F194" s="43">
        <v>407586</v>
      </c>
      <c r="G194" s="43">
        <v>536193</v>
      </c>
      <c r="H194" s="44">
        <v>481406</v>
      </c>
      <c r="I194" s="44">
        <v>714402</v>
      </c>
      <c r="J194" s="44">
        <v>755692</v>
      </c>
      <c r="K194" s="44">
        <v>747196</v>
      </c>
      <c r="L194" s="46">
        <v>813844</v>
      </c>
      <c r="M194" s="46">
        <v>828806</v>
      </c>
      <c r="N194" s="46">
        <v>886702</v>
      </c>
      <c r="O194" s="46">
        <v>884845</v>
      </c>
      <c r="P194" s="46">
        <f t="shared" si="60"/>
        <v>148.399064407174</v>
      </c>
      <c r="Q194" s="46">
        <f t="shared" si="68"/>
        <v>156.97602439520904</v>
      </c>
      <c r="R194" s="46">
        <f t="shared" si="69"/>
        <v>155.21119387793257</v>
      </c>
      <c r="S194" s="46">
        <f t="shared" si="70"/>
        <v>169.05564118436413</v>
      </c>
      <c r="T194" s="46">
        <f t="shared" si="71"/>
        <v>172.16362072761868</v>
      </c>
      <c r="U194" s="158">
        <f t="shared" si="73"/>
        <v>1.119754197525049E-3</v>
      </c>
      <c r="V194" s="158">
        <f t="shared" si="74"/>
        <v>1.5572936144703439E-3</v>
      </c>
      <c r="W194" s="158">
        <f t="shared" si="75"/>
        <v>1.796600942907143E-3</v>
      </c>
      <c r="X194" s="159">
        <f t="shared" si="76"/>
        <v>1.5253631783723378E-3</v>
      </c>
      <c r="Y194" s="159">
        <f t="shared" si="77"/>
        <v>1.7751679987450166E-3</v>
      </c>
      <c r="Z194" s="251">
        <f t="shared" si="78"/>
        <v>1.7769225285159537E-3</v>
      </c>
      <c r="AA194" s="400" t="s">
        <v>220</v>
      </c>
      <c r="AB194" s="401">
        <v>886702</v>
      </c>
      <c r="AC194" s="401">
        <v>884845</v>
      </c>
      <c r="AD194" t="str">
        <f t="shared" si="79"/>
        <v>Y</v>
      </c>
    </row>
    <row r="195" spans="1:30" ht="13.5" thickBot="1">
      <c r="A195" s="66" t="s">
        <v>221</v>
      </c>
      <c r="B195" s="435" t="s">
        <v>221</v>
      </c>
      <c r="C195" s="432" t="s">
        <v>572</v>
      </c>
      <c r="D195" s="39" t="s">
        <v>218</v>
      </c>
      <c r="E195" s="41">
        <v>276115</v>
      </c>
      <c r="F195" s="43">
        <v>335064</v>
      </c>
      <c r="G195" s="43">
        <v>439849</v>
      </c>
      <c r="H195" s="44">
        <v>392543</v>
      </c>
      <c r="I195" s="44">
        <v>494135</v>
      </c>
      <c r="J195" s="44">
        <v>401624</v>
      </c>
      <c r="K195" s="44">
        <v>432298</v>
      </c>
      <c r="L195" s="46">
        <v>481065</v>
      </c>
      <c r="M195" s="46">
        <v>461862</v>
      </c>
      <c r="N195" s="46">
        <v>552490</v>
      </c>
      <c r="O195" s="46">
        <v>498879</v>
      </c>
      <c r="P195" s="46">
        <f t="shared" si="60"/>
        <v>125.88047678853019</v>
      </c>
      <c r="Q195" s="46">
        <f t="shared" si="68"/>
        <v>102.31337713320579</v>
      </c>
      <c r="R195" s="46">
        <f t="shared" si="69"/>
        <v>110.12755290503206</v>
      </c>
      <c r="S195" s="46">
        <f t="shared" si="70"/>
        <v>122.55090525114447</v>
      </c>
      <c r="T195" s="46">
        <f t="shared" si="71"/>
        <v>117.65895710788372</v>
      </c>
      <c r="U195" s="166">
        <f t="shared" si="73"/>
        <v>9.1305815041581382E-4</v>
      </c>
      <c r="V195" s="156">
        <f t="shared" si="74"/>
        <v>1.0771432333424365E-3</v>
      </c>
      <c r="W195" s="156">
        <f t="shared" si="75"/>
        <v>9.5483087963633127E-4</v>
      </c>
      <c r="X195" s="156">
        <f t="shared" si="76"/>
        <v>8.8251469665791163E-4</v>
      </c>
      <c r="Y195" s="156">
        <f t="shared" si="77"/>
        <v>1.0493057555456223E-3</v>
      </c>
      <c r="Z195" s="251">
        <f t="shared" si="78"/>
        <v>9.9021121090512795E-4</v>
      </c>
      <c r="AA195" s="400" t="s">
        <v>221</v>
      </c>
      <c r="AB195" s="401">
        <v>552490</v>
      </c>
      <c r="AC195" s="401">
        <v>498879</v>
      </c>
      <c r="AD195" t="str">
        <f t="shared" si="79"/>
        <v>Y</v>
      </c>
    </row>
    <row r="196" spans="1:30" ht="13.5" thickBot="1">
      <c r="A196" s="39" t="s">
        <v>222</v>
      </c>
      <c r="B196" s="435" t="s">
        <v>222</v>
      </c>
      <c r="C196" s="432" t="s">
        <v>573</v>
      </c>
      <c r="D196" s="39" t="s">
        <v>218</v>
      </c>
      <c r="E196" s="41">
        <v>90384</v>
      </c>
      <c r="F196" s="43">
        <v>101588</v>
      </c>
      <c r="G196" s="43">
        <v>96886</v>
      </c>
      <c r="H196" s="44">
        <v>104887</v>
      </c>
      <c r="I196" s="44">
        <v>131357</v>
      </c>
      <c r="J196" s="44">
        <v>142228</v>
      </c>
      <c r="K196" s="44">
        <v>144343</v>
      </c>
      <c r="L196" s="46">
        <v>196000</v>
      </c>
      <c r="M196" s="46">
        <v>185782</v>
      </c>
      <c r="N196" s="46">
        <v>204077</v>
      </c>
      <c r="O196" s="46">
        <v>259909</v>
      </c>
      <c r="P196" s="46">
        <f t="shared" si="60"/>
        <v>125.2366832877287</v>
      </c>
      <c r="Q196" s="46">
        <f t="shared" si="68"/>
        <v>135.60117078379591</v>
      </c>
      <c r="R196" s="46">
        <f t="shared" si="69"/>
        <v>137.6176265886144</v>
      </c>
      <c r="S196" s="46">
        <f t="shared" si="70"/>
        <v>186.86777198318191</v>
      </c>
      <c r="T196" s="46">
        <f t="shared" si="71"/>
        <v>177.12585925805868</v>
      </c>
      <c r="U196" s="158">
        <f t="shared" si="73"/>
        <v>2.4396799897759855E-4</v>
      </c>
      <c r="V196" s="158">
        <f t="shared" si="74"/>
        <v>2.8633936819323148E-4</v>
      </c>
      <c r="W196" s="158">
        <f t="shared" si="75"/>
        <v>3.3813638216071779E-4</v>
      </c>
      <c r="X196" s="159">
        <f t="shared" si="76"/>
        <v>2.9466899883805371E-4</v>
      </c>
      <c r="Y196" s="159">
        <f t="shared" si="77"/>
        <v>4.2751796137100383E-4</v>
      </c>
      <c r="Z196" s="251">
        <f t="shared" si="78"/>
        <v>3.9830819418868943E-4</v>
      </c>
      <c r="AA196" s="400" t="s">
        <v>222</v>
      </c>
      <c r="AB196" s="401">
        <v>204077</v>
      </c>
      <c r="AC196" s="401">
        <v>259909</v>
      </c>
      <c r="AD196" t="str">
        <f t="shared" si="79"/>
        <v>Y</v>
      </c>
    </row>
    <row r="197" spans="1:30" ht="13.5" thickBot="1">
      <c r="A197" s="39" t="s">
        <v>218</v>
      </c>
      <c r="B197" s="435" t="s">
        <v>218</v>
      </c>
      <c r="C197" s="432" t="s">
        <v>574</v>
      </c>
      <c r="D197" s="39" t="s">
        <v>218</v>
      </c>
      <c r="E197" s="41">
        <v>2199652</v>
      </c>
      <c r="F197" s="43">
        <v>2997325</v>
      </c>
      <c r="G197" s="43">
        <v>2490535</v>
      </c>
      <c r="H197" s="44">
        <v>2462063</v>
      </c>
      <c r="I197" s="44">
        <v>2766046</v>
      </c>
      <c r="J197" s="44">
        <v>2889733</v>
      </c>
      <c r="K197" s="44">
        <v>3030419</v>
      </c>
      <c r="L197" s="46">
        <v>3429766</v>
      </c>
      <c r="M197" s="46">
        <v>4037466</v>
      </c>
      <c r="N197" s="46">
        <v>3872864</v>
      </c>
      <c r="O197" s="46">
        <v>3534440</v>
      </c>
      <c r="P197" s="46">
        <f t="shared" si="60"/>
        <v>112.34667837500503</v>
      </c>
      <c r="Q197" s="46">
        <f t="shared" si="68"/>
        <v>117.37039222798118</v>
      </c>
      <c r="R197" s="46">
        <f t="shared" si="69"/>
        <v>123.08454332809518</v>
      </c>
      <c r="S197" s="46">
        <f t="shared" si="70"/>
        <v>139.30455881916913</v>
      </c>
      <c r="T197" s="46">
        <f t="shared" si="71"/>
        <v>163.98711162143292</v>
      </c>
      <c r="U197" s="158">
        <f t="shared" si="73"/>
        <v>5.7267781847777435E-3</v>
      </c>
      <c r="V197" s="158">
        <f t="shared" si="74"/>
        <v>6.0295824663582085E-3</v>
      </c>
      <c r="W197" s="158">
        <f t="shared" si="75"/>
        <v>6.8701230561523576E-3</v>
      </c>
      <c r="X197" s="159">
        <f t="shared" si="76"/>
        <v>6.1864484788996749E-3</v>
      </c>
      <c r="Y197" s="159">
        <f t="shared" si="77"/>
        <v>7.4810539198958284E-3</v>
      </c>
      <c r="Z197" s="251">
        <f t="shared" si="78"/>
        <v>8.6561442527167912E-3</v>
      </c>
      <c r="AA197" s="400" t="s">
        <v>218</v>
      </c>
      <c r="AB197" s="401">
        <v>3872864</v>
      </c>
      <c r="AC197" s="401">
        <v>3534440</v>
      </c>
      <c r="AD197" t="str">
        <f t="shared" si="79"/>
        <v>Y</v>
      </c>
    </row>
    <row r="198" spans="1:30" ht="13.5" thickBot="1">
      <c r="A198" s="39" t="s">
        <v>223</v>
      </c>
      <c r="B198" s="435" t="s">
        <v>223</v>
      </c>
      <c r="C198" s="432" t="s">
        <v>575</v>
      </c>
      <c r="D198" s="39" t="s">
        <v>218</v>
      </c>
      <c r="E198" s="41">
        <v>69063</v>
      </c>
      <c r="F198" s="43">
        <v>83571</v>
      </c>
      <c r="G198" s="43">
        <v>90783</v>
      </c>
      <c r="H198" s="44">
        <v>103118</v>
      </c>
      <c r="I198" s="44">
        <v>123975</v>
      </c>
      <c r="J198" s="44">
        <v>116975</v>
      </c>
      <c r="K198" s="44">
        <v>131434</v>
      </c>
      <c r="L198" s="46">
        <v>141968</v>
      </c>
      <c r="M198" s="46">
        <v>165777</v>
      </c>
      <c r="N198" s="46">
        <v>167615</v>
      </c>
      <c r="O198" s="46">
        <v>180208</v>
      </c>
      <c r="P198" s="46">
        <f t="shared" si="60"/>
        <v>120.22634263659108</v>
      </c>
      <c r="Q198" s="46">
        <f t="shared" si="68"/>
        <v>113.43800306445044</v>
      </c>
      <c r="R198" s="46">
        <f t="shared" si="69"/>
        <v>127.45980333210495</v>
      </c>
      <c r="S198" s="46">
        <f t="shared" si="70"/>
        <v>137.67528462538064</v>
      </c>
      <c r="T198" s="46">
        <f t="shared" si="71"/>
        <v>160.76436703582303</v>
      </c>
      <c r="U198" s="158">
        <f t="shared" si="73"/>
        <v>2.3985329086132702E-4</v>
      </c>
      <c r="V198" s="158">
        <f t="shared" si="74"/>
        <v>2.702476698748896E-4</v>
      </c>
      <c r="W198" s="158">
        <f t="shared" si="75"/>
        <v>2.7809927231803837E-4</v>
      </c>
      <c r="X198" s="159">
        <f t="shared" si="76"/>
        <v>2.6831592244362906E-4</v>
      </c>
      <c r="Y198" s="159">
        <f t="shared" si="77"/>
        <v>3.0966260173427899E-4</v>
      </c>
      <c r="Z198" s="251">
        <f t="shared" si="78"/>
        <v>3.5541838018763049E-4</v>
      </c>
      <c r="AA198" s="400" t="s">
        <v>223</v>
      </c>
      <c r="AB198" s="401">
        <v>167615</v>
      </c>
      <c r="AC198" s="401">
        <v>180208</v>
      </c>
      <c r="AD198" t="str">
        <f t="shared" si="79"/>
        <v>Y</v>
      </c>
    </row>
    <row r="199" spans="1:30" ht="13.5" thickBot="1">
      <c r="A199" s="49" t="s">
        <v>224</v>
      </c>
      <c r="B199" s="435" t="s">
        <v>224</v>
      </c>
      <c r="C199" s="432" t="s">
        <v>576</v>
      </c>
      <c r="D199" s="39" t="s">
        <v>218</v>
      </c>
      <c r="E199" s="51">
        <v>47902</v>
      </c>
      <c r="F199" s="52">
        <v>54020</v>
      </c>
      <c r="G199" s="52">
        <v>58696</v>
      </c>
      <c r="H199" s="53">
        <v>64392</v>
      </c>
      <c r="I199" s="53">
        <v>54716</v>
      </c>
      <c r="J199" s="53">
        <v>53181</v>
      </c>
      <c r="K199" s="53">
        <v>62050</v>
      </c>
      <c r="L199" s="55">
        <v>52285</v>
      </c>
      <c r="M199" s="55">
        <v>65971</v>
      </c>
      <c r="N199" s="55">
        <v>77877</v>
      </c>
      <c r="O199" s="55">
        <v>76991</v>
      </c>
      <c r="P199" s="55">
        <f t="shared" si="60"/>
        <v>84.973288607280409</v>
      </c>
      <c r="Q199" s="55">
        <f t="shared" si="68"/>
        <v>82.589452105851663</v>
      </c>
      <c r="R199" s="55">
        <f t="shared" si="69"/>
        <v>96.362902223878748</v>
      </c>
      <c r="S199" s="55">
        <f t="shared" si="70"/>
        <v>81.197974903714737</v>
      </c>
      <c r="T199" s="55">
        <f t="shared" si="71"/>
        <v>102.45216797117654</v>
      </c>
      <c r="U199" s="160">
        <f t="shared" si="73"/>
        <v>1.4977630583547555E-4</v>
      </c>
      <c r="V199" s="160">
        <f t="shared" si="74"/>
        <v>1.1927301072695673E-4</v>
      </c>
      <c r="W199" s="160">
        <f t="shared" si="75"/>
        <v>1.2643383117029791E-4</v>
      </c>
      <c r="X199" s="161">
        <f t="shared" si="76"/>
        <v>1.2667196454210617E-4</v>
      </c>
      <c r="Y199" s="161">
        <f t="shared" si="77"/>
        <v>1.1404477862389253E-4</v>
      </c>
      <c r="Z199" s="252">
        <f t="shared" si="78"/>
        <v>1.4143883626412693E-4</v>
      </c>
      <c r="AA199" s="400" t="s">
        <v>224</v>
      </c>
      <c r="AB199" s="401">
        <v>77877</v>
      </c>
      <c r="AC199" s="401">
        <v>76991</v>
      </c>
      <c r="AD199" t="str">
        <f t="shared" si="79"/>
        <v>Y</v>
      </c>
    </row>
    <row r="200" spans="1:30" ht="13.5" thickBot="1">
      <c r="A200" s="27" t="s">
        <v>225</v>
      </c>
      <c r="B200" s="434" t="s">
        <v>225</v>
      </c>
      <c r="C200" s="431" t="s">
        <v>577</v>
      </c>
      <c r="D200" s="382"/>
      <c r="E200" s="29">
        <v>8726501</v>
      </c>
      <c r="F200" s="31">
        <v>9813651</v>
      </c>
      <c r="G200" s="31">
        <v>10065903</v>
      </c>
      <c r="H200" s="32">
        <v>11228539</v>
      </c>
      <c r="I200" s="32">
        <v>11337899</v>
      </c>
      <c r="J200" s="32">
        <v>12436977</v>
      </c>
      <c r="K200" s="32">
        <v>12487131</v>
      </c>
      <c r="L200" s="34">
        <v>12807881</v>
      </c>
      <c r="M200" s="34">
        <v>13172429</v>
      </c>
      <c r="N200" s="34">
        <f>SUM(N201:N208)</f>
        <v>13800250</v>
      </c>
      <c r="O200" s="34">
        <f>SUM(O201:O208)</f>
        <v>13746747</v>
      </c>
      <c r="P200" s="34">
        <f t="shared" si="60"/>
        <v>100.97394683315434</v>
      </c>
      <c r="Q200" s="34">
        <f t="shared" si="68"/>
        <v>110.76220156513683</v>
      </c>
      <c r="R200" s="34">
        <f t="shared" si="69"/>
        <v>111.20886697726213</v>
      </c>
      <c r="S200" s="34">
        <f t="shared" si="70"/>
        <v>114.06542738997479</v>
      </c>
      <c r="T200" s="34">
        <f t="shared" si="71"/>
        <v>117.31204745336861</v>
      </c>
      <c r="U200" s="152">
        <f t="shared" si="73"/>
        <v>2.6117671315529334E-2</v>
      </c>
      <c r="V200" s="153">
        <f t="shared" si="74"/>
        <v>2.4714989199651875E-2</v>
      </c>
      <c r="W200" s="153">
        <f t="shared" si="75"/>
        <v>2.9567978230700405E-2</v>
      </c>
      <c r="X200" s="154">
        <f t="shared" si="76"/>
        <v>2.5491851978479207E-2</v>
      </c>
      <c r="Y200" s="154">
        <f t="shared" si="77"/>
        <v>2.793673048266538E-2</v>
      </c>
      <c r="Z200" s="249">
        <f t="shared" si="78"/>
        <v>2.8241091214804039E-2</v>
      </c>
      <c r="AA200" s="400"/>
      <c r="AB200" s="401"/>
      <c r="AC200" s="401"/>
      <c r="AD200" t="str">
        <f t="shared" si="79"/>
        <v>NO</v>
      </c>
    </row>
    <row r="201" spans="1:30" ht="13.5" thickBot="1">
      <c r="A201" s="39" t="s">
        <v>226</v>
      </c>
      <c r="B201" s="435" t="s">
        <v>226</v>
      </c>
      <c r="C201" s="432" t="s">
        <v>578</v>
      </c>
      <c r="D201" s="39" t="s">
        <v>66</v>
      </c>
      <c r="E201" s="41">
        <v>74506</v>
      </c>
      <c r="F201" s="43">
        <v>84948</v>
      </c>
      <c r="G201" s="43">
        <v>105449</v>
      </c>
      <c r="H201" s="44">
        <v>138907</v>
      </c>
      <c r="I201" s="44">
        <v>134230</v>
      </c>
      <c r="J201" s="44">
        <v>131040</v>
      </c>
      <c r="K201" s="44">
        <v>125286</v>
      </c>
      <c r="L201" s="46">
        <v>142659</v>
      </c>
      <c r="M201" s="46">
        <v>165589</v>
      </c>
      <c r="N201" s="46">
        <v>159310</v>
      </c>
      <c r="O201" s="46">
        <v>235763</v>
      </c>
      <c r="P201" s="46">
        <f t="shared" si="60"/>
        <v>96.632999056922969</v>
      </c>
      <c r="Q201" s="46">
        <f t="shared" si="68"/>
        <v>94.336498520592912</v>
      </c>
      <c r="R201" s="46">
        <f t="shared" si="69"/>
        <v>90.194158681707904</v>
      </c>
      <c r="S201" s="46">
        <f t="shared" si="70"/>
        <v>102.70108777815372</v>
      </c>
      <c r="T201" s="46">
        <f t="shared" si="71"/>
        <v>119.20853520700901</v>
      </c>
      <c r="U201" s="158">
        <f t="shared" si="73"/>
        <v>3.2309879045049701E-4</v>
      </c>
      <c r="V201" s="158">
        <f t="shared" si="74"/>
        <v>2.9260209499743037E-4</v>
      </c>
      <c r="W201" s="158">
        <f t="shared" si="75"/>
        <v>3.1153775289212009E-4</v>
      </c>
      <c r="X201" s="159">
        <f t="shared" si="76"/>
        <v>2.5576508863210819E-4</v>
      </c>
      <c r="Y201" s="159">
        <f t="shared" si="77"/>
        <v>3.111698206695206E-4</v>
      </c>
      <c r="Z201" s="251">
        <f t="shared" si="78"/>
        <v>3.5501531670189195E-4</v>
      </c>
      <c r="AA201" s="400" t="s">
        <v>226</v>
      </c>
      <c r="AB201" s="401">
        <v>159310</v>
      </c>
      <c r="AC201" s="401">
        <v>235763</v>
      </c>
      <c r="AD201" t="str">
        <f t="shared" si="79"/>
        <v>Y</v>
      </c>
    </row>
    <row r="202" spans="1:30" ht="13.5" thickBot="1">
      <c r="A202" s="39" t="s">
        <v>66</v>
      </c>
      <c r="B202" s="435" t="s">
        <v>66</v>
      </c>
      <c r="C202" s="432" t="s">
        <v>579</v>
      </c>
      <c r="D202" s="39" t="s">
        <v>66</v>
      </c>
      <c r="E202" s="41">
        <v>315700</v>
      </c>
      <c r="F202" s="43">
        <v>309940</v>
      </c>
      <c r="G202" s="43">
        <v>355644</v>
      </c>
      <c r="H202" s="44">
        <v>448733</v>
      </c>
      <c r="I202" s="44">
        <v>561956</v>
      </c>
      <c r="J202" s="44">
        <v>460761</v>
      </c>
      <c r="K202" s="44">
        <v>447661</v>
      </c>
      <c r="L202" s="46">
        <v>463260</v>
      </c>
      <c r="M202" s="46">
        <v>528282</v>
      </c>
      <c r="N202" s="46">
        <v>662387</v>
      </c>
      <c r="O202" s="46">
        <v>609441</v>
      </c>
      <c r="P202" s="46">
        <f t="shared" si="60"/>
        <v>125.23170794213931</v>
      </c>
      <c r="Q202" s="46">
        <f t="shared" si="68"/>
        <v>102.68043580481043</v>
      </c>
      <c r="R202" s="46">
        <f t="shared" si="69"/>
        <v>99.761105156072759</v>
      </c>
      <c r="S202" s="46">
        <f t="shared" si="70"/>
        <v>103.237337124749</v>
      </c>
      <c r="T202" s="46">
        <f t="shared" si="71"/>
        <v>117.7274682272086</v>
      </c>
      <c r="U202" s="158">
        <f t="shared" si="73"/>
        <v>1.0437565388009451E-3</v>
      </c>
      <c r="V202" s="158">
        <f t="shared" si="74"/>
        <v>1.2249832593040006E-3</v>
      </c>
      <c r="W202" s="158">
        <f t="shared" si="75"/>
        <v>1.0954246532381422E-3</v>
      </c>
      <c r="X202" s="159">
        <f t="shared" si="76"/>
        <v>9.1387749103761151E-4</v>
      </c>
      <c r="Y202" s="159">
        <f t="shared" si="77"/>
        <v>1.0104692386976085E-3</v>
      </c>
      <c r="Z202" s="251">
        <f t="shared" si="78"/>
        <v>1.1326126828346621E-3</v>
      </c>
      <c r="AA202" s="400" t="s">
        <v>66</v>
      </c>
      <c r="AB202" s="401">
        <v>662387</v>
      </c>
      <c r="AC202" s="401">
        <v>609441</v>
      </c>
      <c r="AD202" t="str">
        <f t="shared" si="79"/>
        <v>Y</v>
      </c>
    </row>
    <row r="203" spans="1:30" ht="13.5" thickBot="1">
      <c r="A203" s="39" t="s">
        <v>227</v>
      </c>
      <c r="B203" s="435" t="s">
        <v>227</v>
      </c>
      <c r="C203" s="432" t="s">
        <v>580</v>
      </c>
      <c r="D203" s="39" t="s">
        <v>225</v>
      </c>
      <c r="E203" s="41">
        <v>103362</v>
      </c>
      <c r="F203" s="43">
        <v>119322</v>
      </c>
      <c r="G203" s="43">
        <v>135477</v>
      </c>
      <c r="H203" s="44">
        <v>199281</v>
      </c>
      <c r="I203" s="44">
        <v>183730</v>
      </c>
      <c r="J203" s="44">
        <v>243287</v>
      </c>
      <c r="K203" s="44">
        <v>228315</v>
      </c>
      <c r="L203" s="46">
        <v>215693</v>
      </c>
      <c r="M203" s="46">
        <v>228840</v>
      </c>
      <c r="N203" s="46">
        <v>226273</v>
      </c>
      <c r="O203" s="46">
        <v>245686</v>
      </c>
      <c r="P203" s="46">
        <f t="shared" si="60"/>
        <v>92.196446224175915</v>
      </c>
      <c r="Q203" s="46">
        <f t="shared" si="68"/>
        <v>122.08238617831103</v>
      </c>
      <c r="R203" s="46">
        <f t="shared" si="69"/>
        <v>114.56937690999143</v>
      </c>
      <c r="S203" s="46">
        <f t="shared" si="70"/>
        <v>108.23560700719086</v>
      </c>
      <c r="T203" s="46">
        <f t="shared" si="71"/>
        <v>114.83282400228822</v>
      </c>
      <c r="U203" s="158">
        <f t="shared" si="73"/>
        <v>4.6352919622312408E-4</v>
      </c>
      <c r="V203" s="158">
        <f t="shared" si="74"/>
        <v>4.0050497589121575E-4</v>
      </c>
      <c r="W203" s="158">
        <f t="shared" si="75"/>
        <v>5.7839656049958198E-4</v>
      </c>
      <c r="X203" s="159">
        <f t="shared" si="76"/>
        <v>4.6609362746866996E-4</v>
      </c>
      <c r="Y203" s="159">
        <f t="shared" si="77"/>
        <v>4.7047261041834661E-4</v>
      </c>
      <c r="Z203" s="251">
        <f t="shared" si="78"/>
        <v>4.9062259615107861E-4</v>
      </c>
      <c r="AA203" s="400" t="s">
        <v>227</v>
      </c>
      <c r="AB203" s="401">
        <v>226273</v>
      </c>
      <c r="AC203" s="401">
        <v>245686</v>
      </c>
      <c r="AD203" t="str">
        <f t="shared" si="79"/>
        <v>Y</v>
      </c>
    </row>
    <row r="204" spans="1:30" ht="13.5" thickBot="1">
      <c r="A204" s="39" t="s">
        <v>228</v>
      </c>
      <c r="B204" s="435" t="s">
        <v>228</v>
      </c>
      <c r="C204" s="432" t="s">
        <v>581</v>
      </c>
      <c r="D204" s="39" t="s">
        <v>66</v>
      </c>
      <c r="E204" s="41">
        <v>173832</v>
      </c>
      <c r="F204" s="43">
        <v>142025</v>
      </c>
      <c r="G204" s="43">
        <v>309169</v>
      </c>
      <c r="H204" s="44">
        <v>316159</v>
      </c>
      <c r="I204" s="44">
        <v>428618</v>
      </c>
      <c r="J204" s="44">
        <v>400374</v>
      </c>
      <c r="K204" s="44">
        <v>382705</v>
      </c>
      <c r="L204" s="46">
        <v>382118</v>
      </c>
      <c r="M204" s="46">
        <v>364714</v>
      </c>
      <c r="N204" s="46">
        <v>373806</v>
      </c>
      <c r="O204" s="46">
        <v>366718</v>
      </c>
      <c r="P204" s="46">
        <f t="shared" si="60"/>
        <v>135.5703933780155</v>
      </c>
      <c r="Q204" s="46">
        <f t="shared" si="68"/>
        <v>126.6369137048131</v>
      </c>
      <c r="R204" s="46">
        <f t="shared" si="69"/>
        <v>121.04827001603624</v>
      </c>
      <c r="S204" s="46">
        <f t="shared" si="70"/>
        <v>120.86260394295276</v>
      </c>
      <c r="T204" s="46">
        <f t="shared" si="71"/>
        <v>115.35777883912841</v>
      </c>
      <c r="U204" s="158">
        <f t="shared" si="73"/>
        <v>7.3538835688654052E-4</v>
      </c>
      <c r="V204" s="158">
        <f t="shared" si="74"/>
        <v>9.3432559601883797E-4</v>
      </c>
      <c r="W204" s="158">
        <f t="shared" si="75"/>
        <v>9.5185909856860271E-4</v>
      </c>
      <c r="X204" s="159">
        <f t="shared" si="76"/>
        <v>7.812730731681989E-4</v>
      </c>
      <c r="Y204" s="159">
        <f t="shared" si="77"/>
        <v>8.3348116511819002E-4</v>
      </c>
      <c r="Z204" s="251">
        <f t="shared" si="78"/>
        <v>7.8193029860445932E-4</v>
      </c>
      <c r="AA204" s="400" t="s">
        <v>228</v>
      </c>
      <c r="AB204" s="401">
        <v>373806</v>
      </c>
      <c r="AC204" s="401">
        <v>366718</v>
      </c>
      <c r="AD204" t="str">
        <f t="shared" si="79"/>
        <v>Y</v>
      </c>
    </row>
    <row r="205" spans="1:30" ht="13.5" thickBot="1">
      <c r="A205" s="39" t="s">
        <v>229</v>
      </c>
      <c r="B205" s="435" t="s">
        <v>229</v>
      </c>
      <c r="C205" s="432" t="s">
        <v>582</v>
      </c>
      <c r="D205" s="39" t="s">
        <v>225</v>
      </c>
      <c r="E205" s="41">
        <v>177011</v>
      </c>
      <c r="F205" s="43">
        <v>195324</v>
      </c>
      <c r="G205" s="43">
        <v>224653</v>
      </c>
      <c r="H205" s="44">
        <v>212261</v>
      </c>
      <c r="I205" s="44">
        <v>234922</v>
      </c>
      <c r="J205" s="44">
        <v>345845</v>
      </c>
      <c r="K205" s="44">
        <v>414834</v>
      </c>
      <c r="L205" s="46">
        <v>411698</v>
      </c>
      <c r="M205" s="46">
        <v>466756</v>
      </c>
      <c r="N205" s="46">
        <v>514483</v>
      </c>
      <c r="O205" s="46">
        <v>502192</v>
      </c>
      <c r="P205" s="46">
        <f t="shared" si="60"/>
        <v>110.67600736828716</v>
      </c>
      <c r="Q205" s="46">
        <f t="shared" si="68"/>
        <v>162.93384088457134</v>
      </c>
      <c r="R205" s="46">
        <f t="shared" si="69"/>
        <v>195.43580780265805</v>
      </c>
      <c r="S205" s="46">
        <f t="shared" si="70"/>
        <v>193.95838142663985</v>
      </c>
      <c r="T205" s="46">
        <f t="shared" si="71"/>
        <v>219.89720202957682</v>
      </c>
      <c r="U205" s="158">
        <f t="shared" si="73"/>
        <v>4.9372077980096719E-4</v>
      </c>
      <c r="V205" s="158">
        <f t="shared" si="74"/>
        <v>5.1209617344100675E-4</v>
      </c>
      <c r="W205" s="158">
        <f t="shared" si="75"/>
        <v>8.2222049869486624E-4</v>
      </c>
      <c r="X205" s="159">
        <f t="shared" si="76"/>
        <v>8.4686281609766437E-4</v>
      </c>
      <c r="Y205" s="159">
        <f t="shared" si="77"/>
        <v>8.9800147785979356E-4</v>
      </c>
      <c r="Z205" s="251">
        <f t="shared" si="78"/>
        <v>1.0007037252625977E-3</v>
      </c>
      <c r="AA205" s="400" t="s">
        <v>229</v>
      </c>
      <c r="AB205" s="401">
        <v>514483</v>
      </c>
      <c r="AC205" s="401">
        <v>502192</v>
      </c>
      <c r="AD205" t="str">
        <f t="shared" si="79"/>
        <v>Y</v>
      </c>
    </row>
    <row r="206" spans="1:30" ht="13.5" thickBot="1">
      <c r="A206" s="39" t="s">
        <v>225</v>
      </c>
      <c r="B206" s="435" t="s">
        <v>225</v>
      </c>
      <c r="C206" s="432" t="s">
        <v>583</v>
      </c>
      <c r="D206" s="39" t="s">
        <v>225</v>
      </c>
      <c r="E206" s="41">
        <v>7598700</v>
      </c>
      <c r="F206" s="43">
        <v>8652472</v>
      </c>
      <c r="G206" s="43">
        <v>8460923</v>
      </c>
      <c r="H206" s="44">
        <v>9392972</v>
      </c>
      <c r="I206" s="44">
        <v>9214848</v>
      </c>
      <c r="J206" s="44">
        <v>10325322</v>
      </c>
      <c r="K206" s="44">
        <v>10295979</v>
      </c>
      <c r="L206" s="46">
        <v>10597343</v>
      </c>
      <c r="M206" s="46">
        <v>10774735</v>
      </c>
      <c r="N206" s="46">
        <v>11236534</v>
      </c>
      <c r="O206" s="46">
        <v>11096965</v>
      </c>
      <c r="P206" s="46">
        <f t="shared" ref="P206:P269" si="80">IF($H206=0,"-",+I206/$H206*100)</f>
        <v>98.103646002564474</v>
      </c>
      <c r="Q206" s="46">
        <f t="shared" si="68"/>
        <v>109.92603831886223</v>
      </c>
      <c r="R206" s="46">
        <f t="shared" si="69"/>
        <v>109.61364518067339</v>
      </c>
      <c r="S206" s="46">
        <f t="shared" si="70"/>
        <v>112.82204397074749</v>
      </c>
      <c r="T206" s="46">
        <f t="shared" si="71"/>
        <v>114.71060490758408</v>
      </c>
      <c r="U206" s="158">
        <f t="shared" si="73"/>
        <v>2.1848127826066259E-2</v>
      </c>
      <c r="V206" s="158">
        <f t="shared" si="74"/>
        <v>2.0087043357542141E-2</v>
      </c>
      <c r="W206" s="158">
        <f t="shared" si="75"/>
        <v>2.4547677150240928E-2</v>
      </c>
      <c r="X206" s="159">
        <f t="shared" si="76"/>
        <v>2.101872500909379E-2</v>
      </c>
      <c r="Y206" s="159">
        <f t="shared" si="77"/>
        <v>2.3115073853618766E-2</v>
      </c>
      <c r="Z206" s="251">
        <f t="shared" si="78"/>
        <v>2.310054386706822E-2</v>
      </c>
      <c r="AA206" s="400" t="s">
        <v>225</v>
      </c>
      <c r="AB206" s="401">
        <v>11236534</v>
      </c>
      <c r="AC206" s="401">
        <v>11096965</v>
      </c>
      <c r="AD206" t="str">
        <f t="shared" si="79"/>
        <v>Y</v>
      </c>
    </row>
    <row r="207" spans="1:30" ht="13.5" thickBot="1">
      <c r="A207" s="39" t="s">
        <v>230</v>
      </c>
      <c r="B207" s="435" t="s">
        <v>230</v>
      </c>
      <c r="C207" s="432" t="s">
        <v>584</v>
      </c>
      <c r="D207" s="39" t="s">
        <v>225</v>
      </c>
      <c r="E207" s="41">
        <v>212674</v>
      </c>
      <c r="F207" s="43">
        <v>228204</v>
      </c>
      <c r="G207" s="43">
        <v>375975</v>
      </c>
      <c r="H207" s="44">
        <v>415708</v>
      </c>
      <c r="I207" s="44">
        <v>457983</v>
      </c>
      <c r="J207" s="44">
        <v>384833</v>
      </c>
      <c r="K207" s="44">
        <v>451941</v>
      </c>
      <c r="L207" s="46">
        <v>459353</v>
      </c>
      <c r="M207" s="46">
        <v>481816</v>
      </c>
      <c r="N207" s="46">
        <v>499262</v>
      </c>
      <c r="O207" s="46">
        <v>500958</v>
      </c>
      <c r="P207" s="46">
        <f t="shared" si="80"/>
        <v>110.169397750344</v>
      </c>
      <c r="Q207" s="46">
        <f t="shared" si="68"/>
        <v>92.572911755366746</v>
      </c>
      <c r="R207" s="46">
        <f t="shared" si="69"/>
        <v>108.71597371231729</v>
      </c>
      <c r="S207" s="46">
        <f t="shared" si="70"/>
        <v>110.49895599796011</v>
      </c>
      <c r="T207" s="46">
        <f t="shared" si="71"/>
        <v>115.90250849153733</v>
      </c>
      <c r="U207" s="158">
        <f t="shared" si="73"/>
        <v>9.6694012526795064E-4</v>
      </c>
      <c r="V207" s="158">
        <f t="shared" si="74"/>
        <v>9.9833707273491896E-4</v>
      </c>
      <c r="W207" s="158">
        <f t="shared" si="75"/>
        <v>9.1491153890974704E-4</v>
      </c>
      <c r="X207" s="159">
        <f t="shared" si="76"/>
        <v>9.226148964887027E-4</v>
      </c>
      <c r="Y207" s="159">
        <f t="shared" si="77"/>
        <v>1.0019472352533405E-3</v>
      </c>
      <c r="Z207" s="251">
        <f t="shared" si="78"/>
        <v>1.0329916832159066E-3</v>
      </c>
      <c r="AA207" s="400" t="s">
        <v>230</v>
      </c>
      <c r="AB207" s="401">
        <v>499262</v>
      </c>
      <c r="AC207" s="401">
        <v>500958</v>
      </c>
      <c r="AD207" t="str">
        <f t="shared" si="79"/>
        <v>Y</v>
      </c>
    </row>
    <row r="208" spans="1:30" ht="13.5" thickBot="1">
      <c r="A208" s="49" t="s">
        <v>231</v>
      </c>
      <c r="B208" s="435" t="s">
        <v>231</v>
      </c>
      <c r="C208" s="432" t="s">
        <v>585</v>
      </c>
      <c r="D208" s="39" t="s">
        <v>66</v>
      </c>
      <c r="E208" s="51">
        <v>70716</v>
      </c>
      <c r="F208" s="52">
        <v>81416</v>
      </c>
      <c r="G208" s="52">
        <v>98613</v>
      </c>
      <c r="H208" s="53">
        <v>104518</v>
      </c>
      <c r="I208" s="53">
        <v>121612</v>
      </c>
      <c r="J208" s="53">
        <v>145515</v>
      </c>
      <c r="K208" s="53">
        <v>140410</v>
      </c>
      <c r="L208" s="55">
        <v>135757</v>
      </c>
      <c r="M208" s="55">
        <v>161697</v>
      </c>
      <c r="N208" s="55">
        <v>128195</v>
      </c>
      <c r="O208" s="55">
        <v>189024</v>
      </c>
      <c r="P208" s="55">
        <f t="shared" si="80"/>
        <v>116.35507759428998</v>
      </c>
      <c r="Q208" s="55">
        <f t="shared" si="68"/>
        <v>139.22482251860924</v>
      </c>
      <c r="R208" s="55">
        <f t="shared" si="69"/>
        <v>134.34049637383035</v>
      </c>
      <c r="S208" s="55">
        <f t="shared" si="70"/>
        <v>129.88863162326106</v>
      </c>
      <c r="T208" s="55">
        <f t="shared" si="71"/>
        <v>154.70732314051168</v>
      </c>
      <c r="U208" s="160">
        <f t="shared" si="73"/>
        <v>2.4310970203305122E-4</v>
      </c>
      <c r="V208" s="160">
        <f t="shared" si="74"/>
        <v>2.6509666972232364E-4</v>
      </c>
      <c r="W208" s="160">
        <f t="shared" si="75"/>
        <v>3.4595097765641679E-4</v>
      </c>
      <c r="X208" s="161">
        <f t="shared" si="76"/>
        <v>2.8663997649245975E-4</v>
      </c>
      <c r="Y208" s="161">
        <f t="shared" si="77"/>
        <v>2.9611508102981313E-4</v>
      </c>
      <c r="Z208" s="252">
        <f t="shared" si="78"/>
        <v>3.4667104496522003E-4</v>
      </c>
      <c r="AA208" s="400" t="s">
        <v>231</v>
      </c>
      <c r="AB208" s="401">
        <v>128195</v>
      </c>
      <c r="AC208" s="401">
        <v>189024</v>
      </c>
      <c r="AD208" t="str">
        <f t="shared" si="79"/>
        <v>Y</v>
      </c>
    </row>
    <row r="209" spans="1:30" ht="13.5" thickBot="1">
      <c r="A209" s="27" t="s">
        <v>232</v>
      </c>
      <c r="B209" s="434" t="s">
        <v>232</v>
      </c>
      <c r="C209" s="431" t="s">
        <v>586</v>
      </c>
      <c r="D209" s="382"/>
      <c r="E209" s="29">
        <v>2213253</v>
      </c>
      <c r="F209" s="31">
        <v>2731667</v>
      </c>
      <c r="G209" s="31">
        <v>3321170</v>
      </c>
      <c r="H209" s="32">
        <v>3791611</v>
      </c>
      <c r="I209" s="32">
        <v>4612491</v>
      </c>
      <c r="J209" s="32">
        <v>4554581</v>
      </c>
      <c r="K209" s="32">
        <v>4519748</v>
      </c>
      <c r="L209" s="34">
        <v>4316822</v>
      </c>
      <c r="M209" s="34">
        <v>4274167</v>
      </c>
      <c r="N209" s="34">
        <f>SUM(N210:N216)</f>
        <v>4347302</v>
      </c>
      <c r="O209" s="34">
        <f>SUM(O210:O216)</f>
        <v>4252733</v>
      </c>
      <c r="P209" s="34">
        <f t="shared" si="80"/>
        <v>121.64990026666764</v>
      </c>
      <c r="Q209" s="34">
        <f t="shared" si="68"/>
        <v>120.12258114031214</v>
      </c>
      <c r="R209" s="34">
        <f t="shared" si="69"/>
        <v>119.20389512531744</v>
      </c>
      <c r="S209" s="34">
        <f t="shared" si="70"/>
        <v>113.85192204580059</v>
      </c>
      <c r="T209" s="34">
        <f t="shared" si="71"/>
        <v>112.72693849659154</v>
      </c>
      <c r="U209" s="152">
        <f t="shared" si="73"/>
        <v>8.8193174423088789E-3</v>
      </c>
      <c r="V209" s="153">
        <f t="shared" si="74"/>
        <v>1.0054567010033471E-2</v>
      </c>
      <c r="W209" s="153">
        <f t="shared" si="75"/>
        <v>1.0828174069788959E-2</v>
      </c>
      <c r="X209" s="154">
        <f t="shared" si="76"/>
        <v>9.226838974943679E-3</v>
      </c>
      <c r="Y209" s="154">
        <f t="shared" si="77"/>
        <v>9.4159129644974474E-3</v>
      </c>
      <c r="Z209" s="249">
        <f t="shared" si="78"/>
        <v>9.1636204768539911E-3</v>
      </c>
      <c r="AA209" s="400"/>
      <c r="AB209" s="401"/>
      <c r="AC209" s="401"/>
      <c r="AD209" t="str">
        <f t="shared" si="79"/>
        <v>NO</v>
      </c>
    </row>
    <row r="210" spans="1:30" ht="13.5" thickBot="1">
      <c r="A210" s="39" t="s">
        <v>233</v>
      </c>
      <c r="B210" s="435" t="s">
        <v>233</v>
      </c>
      <c r="C210" s="432" t="s">
        <v>587</v>
      </c>
      <c r="D210" s="39" t="s">
        <v>232</v>
      </c>
      <c r="E210" s="41">
        <v>64698</v>
      </c>
      <c r="F210" s="43">
        <v>64613</v>
      </c>
      <c r="G210" s="43">
        <v>61324</v>
      </c>
      <c r="H210" s="44">
        <v>59778</v>
      </c>
      <c r="I210" s="44">
        <v>75026</v>
      </c>
      <c r="J210" s="44">
        <v>77450</v>
      </c>
      <c r="K210" s="44">
        <v>70915</v>
      </c>
      <c r="L210" s="46">
        <v>104259</v>
      </c>
      <c r="M210" s="46">
        <v>109878</v>
      </c>
      <c r="N210" s="46">
        <v>114098</v>
      </c>
      <c r="O210" s="46">
        <v>120120</v>
      </c>
      <c r="P210" s="46">
        <f t="shared" si="80"/>
        <v>125.50771186724212</v>
      </c>
      <c r="Q210" s="46">
        <f t="shared" si="68"/>
        <v>129.56271538024023</v>
      </c>
      <c r="R210" s="46">
        <f t="shared" si="69"/>
        <v>118.63059988624578</v>
      </c>
      <c r="S210" s="46">
        <f t="shared" si="70"/>
        <v>174.41031817725585</v>
      </c>
      <c r="T210" s="46">
        <f t="shared" si="71"/>
        <v>183.81009736023287</v>
      </c>
      <c r="U210" s="158">
        <f t="shared" si="73"/>
        <v>1.3904410501666445E-4</v>
      </c>
      <c r="V210" s="158">
        <f t="shared" si="74"/>
        <v>1.635458897361038E-4</v>
      </c>
      <c r="W210" s="158">
        <f t="shared" si="75"/>
        <v>1.841315549564614E-4</v>
      </c>
      <c r="X210" s="159">
        <f t="shared" si="76"/>
        <v>1.447694176551726E-4</v>
      </c>
      <c r="Y210" s="159">
        <f t="shared" si="77"/>
        <v>2.2741119966622191E-4</v>
      </c>
      <c r="Z210" s="251">
        <f t="shared" si="78"/>
        <v>2.3557345577647357E-4</v>
      </c>
      <c r="AA210" s="400" t="s">
        <v>233</v>
      </c>
      <c r="AB210" s="401">
        <v>114098</v>
      </c>
      <c r="AC210" s="401">
        <v>120120</v>
      </c>
      <c r="AD210" t="str">
        <f t="shared" si="79"/>
        <v>Y</v>
      </c>
    </row>
    <row r="211" spans="1:30" ht="13.5" thickBot="1">
      <c r="A211" s="39" t="s">
        <v>234</v>
      </c>
      <c r="B211" s="435" t="s">
        <v>234</v>
      </c>
      <c r="C211" s="432" t="s">
        <v>588</v>
      </c>
      <c r="D211" s="39" t="s">
        <v>232</v>
      </c>
      <c r="E211" s="41">
        <v>109549</v>
      </c>
      <c r="F211" s="43">
        <v>143964</v>
      </c>
      <c r="G211" s="43">
        <v>203222</v>
      </c>
      <c r="H211" s="44">
        <v>178579</v>
      </c>
      <c r="I211" s="44">
        <v>212156</v>
      </c>
      <c r="J211" s="44">
        <v>202314</v>
      </c>
      <c r="K211" s="44">
        <v>215212</v>
      </c>
      <c r="L211" s="46">
        <v>202965</v>
      </c>
      <c r="M211" s="46">
        <v>207069</v>
      </c>
      <c r="N211" s="46">
        <v>229040</v>
      </c>
      <c r="O211" s="46">
        <v>266217</v>
      </c>
      <c r="P211" s="46">
        <f t="shared" si="80"/>
        <v>118.80232278151406</v>
      </c>
      <c r="Q211" s="46">
        <f t="shared" si="68"/>
        <v>113.2910364600541</v>
      </c>
      <c r="R211" s="46">
        <f t="shared" si="69"/>
        <v>120.51361022292654</v>
      </c>
      <c r="S211" s="46">
        <f t="shared" si="70"/>
        <v>113.65558100336546</v>
      </c>
      <c r="T211" s="46">
        <f t="shared" si="71"/>
        <v>115.95372356212097</v>
      </c>
      <c r="U211" s="158">
        <f t="shared" si="73"/>
        <v>4.1537617902524213E-4</v>
      </c>
      <c r="V211" s="158">
        <f t="shared" si="74"/>
        <v>4.6246956765458422E-4</v>
      </c>
      <c r="W211" s="158">
        <f t="shared" si="75"/>
        <v>4.8098633194914827E-4</v>
      </c>
      <c r="X211" s="159">
        <f t="shared" si="76"/>
        <v>4.3934450979912575E-4</v>
      </c>
      <c r="Y211" s="159">
        <f t="shared" si="77"/>
        <v>4.4271011749829492E-4</v>
      </c>
      <c r="Z211" s="251">
        <f t="shared" si="78"/>
        <v>4.439465581297312E-4</v>
      </c>
      <c r="AA211" s="400" t="s">
        <v>234</v>
      </c>
      <c r="AB211" s="401">
        <v>229040</v>
      </c>
      <c r="AC211" s="401">
        <v>266217</v>
      </c>
      <c r="AD211" t="str">
        <f t="shared" si="79"/>
        <v>Y</v>
      </c>
    </row>
    <row r="212" spans="1:30" ht="13.5" thickBot="1">
      <c r="A212" s="39" t="s">
        <v>235</v>
      </c>
      <c r="B212" s="435" t="s">
        <v>235</v>
      </c>
      <c r="C212" s="432" t="s">
        <v>589</v>
      </c>
      <c r="D212" s="39" t="s">
        <v>232</v>
      </c>
      <c r="E212" s="41">
        <v>236459</v>
      </c>
      <c r="F212" s="43">
        <v>257577</v>
      </c>
      <c r="G212" s="43">
        <v>428620</v>
      </c>
      <c r="H212" s="44">
        <v>610200</v>
      </c>
      <c r="I212" s="44">
        <v>601045</v>
      </c>
      <c r="J212" s="44">
        <v>519042</v>
      </c>
      <c r="K212" s="44">
        <v>551120</v>
      </c>
      <c r="L212" s="46">
        <v>590339</v>
      </c>
      <c r="M212" s="46">
        <v>588293</v>
      </c>
      <c r="N212" s="46">
        <v>721609</v>
      </c>
      <c r="O212" s="46">
        <v>819143</v>
      </c>
      <c r="P212" s="46">
        <f t="shared" si="80"/>
        <v>98.499672238610287</v>
      </c>
      <c r="Q212" s="46">
        <f t="shared" si="68"/>
        <v>85.060963618485744</v>
      </c>
      <c r="R212" s="46">
        <f t="shared" si="69"/>
        <v>90.317928548017051</v>
      </c>
      <c r="S212" s="46">
        <f t="shared" si="70"/>
        <v>96.745165519501811</v>
      </c>
      <c r="T212" s="46">
        <f t="shared" si="71"/>
        <v>96.409865617830221</v>
      </c>
      <c r="U212" s="158">
        <f t="shared" si="73"/>
        <v>1.4193300692757981E-3</v>
      </c>
      <c r="V212" s="158">
        <f t="shared" si="74"/>
        <v>1.3101916575112163E-3</v>
      </c>
      <c r="W212" s="158">
        <f t="shared" si="75"/>
        <v>1.2339833511647725E-3</v>
      </c>
      <c r="X212" s="159">
        <f t="shared" si="76"/>
        <v>1.1250838533190259E-3</v>
      </c>
      <c r="Y212" s="159">
        <f t="shared" si="77"/>
        <v>1.2876557438663114E-3</v>
      </c>
      <c r="Z212" s="251">
        <f t="shared" si="78"/>
        <v>1.2612735490189935E-3</v>
      </c>
      <c r="AA212" s="400" t="s">
        <v>235</v>
      </c>
      <c r="AB212" s="401">
        <v>721609</v>
      </c>
      <c r="AC212" s="401">
        <v>819143</v>
      </c>
      <c r="AD212" t="str">
        <f t="shared" si="79"/>
        <v>Y</v>
      </c>
    </row>
    <row r="213" spans="1:30" ht="13.5" thickBot="1">
      <c r="A213" s="39" t="s">
        <v>236</v>
      </c>
      <c r="B213" s="435" t="s">
        <v>236</v>
      </c>
      <c r="C213" s="432" t="s">
        <v>590</v>
      </c>
      <c r="D213" s="39" t="s">
        <v>232</v>
      </c>
      <c r="E213" s="41">
        <v>16799</v>
      </c>
      <c r="F213" s="43">
        <v>28563</v>
      </c>
      <c r="G213" s="43">
        <v>22934</v>
      </c>
      <c r="H213" s="44">
        <v>37854</v>
      </c>
      <c r="I213" s="44">
        <v>48726</v>
      </c>
      <c r="J213" s="44">
        <v>75774</v>
      </c>
      <c r="K213" s="44">
        <v>45478</v>
      </c>
      <c r="L213" s="46">
        <v>51786</v>
      </c>
      <c r="M213" s="46">
        <v>87199</v>
      </c>
      <c r="N213" s="46">
        <v>72269</v>
      </c>
      <c r="O213" s="46">
        <v>58228</v>
      </c>
      <c r="P213" s="46">
        <f t="shared" si="80"/>
        <v>128.72087494056109</v>
      </c>
      <c r="Q213" s="46">
        <f t="shared" si="68"/>
        <v>200.17435409732127</v>
      </c>
      <c r="R213" s="46">
        <f t="shared" si="69"/>
        <v>120.14053996935594</v>
      </c>
      <c r="S213" s="46">
        <f t="shared" si="70"/>
        <v>136.80456490727533</v>
      </c>
      <c r="T213" s="46">
        <f t="shared" si="71"/>
        <v>230.35610503513499</v>
      </c>
      <c r="U213" s="158">
        <f t="shared" si="73"/>
        <v>8.8048706067463226E-5</v>
      </c>
      <c r="V213" s="158">
        <f t="shared" si="74"/>
        <v>1.0621567221071886E-4</v>
      </c>
      <c r="W213" s="158">
        <f t="shared" si="75"/>
        <v>1.8014699090085096E-4</v>
      </c>
      <c r="X213" s="159">
        <f t="shared" si="76"/>
        <v>9.2841057267460184E-5</v>
      </c>
      <c r="Y213" s="159">
        <f t="shared" si="77"/>
        <v>1.1295635279366737E-4</v>
      </c>
      <c r="Z213" s="251">
        <f t="shared" si="78"/>
        <v>1.8695070687719761E-4</v>
      </c>
      <c r="AA213" s="400" t="s">
        <v>236</v>
      </c>
      <c r="AB213" s="401">
        <v>72269</v>
      </c>
      <c r="AC213" s="401">
        <v>58228</v>
      </c>
      <c r="AD213" t="str">
        <f t="shared" si="79"/>
        <v>Y</v>
      </c>
    </row>
    <row r="214" spans="1:30" ht="13.5" thickBot="1">
      <c r="A214" s="39" t="s">
        <v>232</v>
      </c>
      <c r="B214" s="435" t="s">
        <v>232</v>
      </c>
      <c r="C214" s="432" t="s">
        <v>591</v>
      </c>
      <c r="D214" s="39" t="s">
        <v>232</v>
      </c>
      <c r="E214" s="41">
        <v>1514836</v>
      </c>
      <c r="F214" s="43">
        <v>1902399</v>
      </c>
      <c r="G214" s="43">
        <v>2219849</v>
      </c>
      <c r="H214" s="44">
        <v>2375548</v>
      </c>
      <c r="I214" s="44">
        <v>3044486</v>
      </c>
      <c r="J214" s="44">
        <v>3039218</v>
      </c>
      <c r="K214" s="44">
        <v>2982289</v>
      </c>
      <c r="L214" s="46">
        <v>2686586</v>
      </c>
      <c r="M214" s="46">
        <v>2611895</v>
      </c>
      <c r="N214" s="46">
        <v>2509233</v>
      </c>
      <c r="O214" s="46">
        <v>2294462</v>
      </c>
      <c r="P214" s="46">
        <f t="shared" si="80"/>
        <v>128.1593131353271</v>
      </c>
      <c r="Q214" s="46">
        <f t="shared" si="68"/>
        <v>127.93755377706533</v>
      </c>
      <c r="R214" s="46">
        <f t="shared" si="69"/>
        <v>125.54109620180269</v>
      </c>
      <c r="S214" s="46">
        <f t="shared" si="70"/>
        <v>113.09331573178063</v>
      </c>
      <c r="T214" s="46">
        <f t="shared" si="71"/>
        <v>109.94915699451242</v>
      </c>
      <c r="U214" s="158">
        <f t="shared" si="73"/>
        <v>5.5255436044050858E-3</v>
      </c>
      <c r="V214" s="158">
        <f t="shared" si="74"/>
        <v>6.6365416210262002E-3</v>
      </c>
      <c r="W214" s="158">
        <f t="shared" si="75"/>
        <v>7.22551241047988E-3</v>
      </c>
      <c r="X214" s="159">
        <f t="shared" si="76"/>
        <v>6.0881934965723332E-3</v>
      </c>
      <c r="Y214" s="159">
        <f t="shared" si="77"/>
        <v>5.8600192335095903E-3</v>
      </c>
      <c r="Z214" s="251">
        <f t="shared" si="78"/>
        <v>5.5997845908670749E-3</v>
      </c>
      <c r="AA214" s="400" t="s">
        <v>232</v>
      </c>
      <c r="AB214" s="401">
        <v>2509233</v>
      </c>
      <c r="AC214" s="401">
        <v>2294462</v>
      </c>
      <c r="AD214" t="str">
        <f t="shared" si="79"/>
        <v>Y</v>
      </c>
    </row>
    <row r="215" spans="1:30" ht="13.5" thickBot="1">
      <c r="A215" s="39" t="s">
        <v>237</v>
      </c>
      <c r="B215" s="435" t="s">
        <v>237</v>
      </c>
      <c r="C215" s="432" t="s">
        <v>592</v>
      </c>
      <c r="D215" s="39" t="s">
        <v>232</v>
      </c>
      <c r="E215" s="41">
        <v>55785</v>
      </c>
      <c r="F215" s="43">
        <v>67602</v>
      </c>
      <c r="G215" s="43">
        <v>72639</v>
      </c>
      <c r="H215" s="44">
        <v>130161</v>
      </c>
      <c r="I215" s="44">
        <v>150339</v>
      </c>
      <c r="J215" s="44">
        <v>163878</v>
      </c>
      <c r="K215" s="44">
        <v>160583</v>
      </c>
      <c r="L215" s="46">
        <v>176831</v>
      </c>
      <c r="M215" s="46">
        <v>173945</v>
      </c>
      <c r="N215" s="46">
        <v>183207</v>
      </c>
      <c r="O215" s="46">
        <v>186221</v>
      </c>
      <c r="P215" s="46">
        <f t="shared" si="80"/>
        <v>115.50233941042248</v>
      </c>
      <c r="Q215" s="46">
        <f t="shared" si="68"/>
        <v>125.90407264848918</v>
      </c>
      <c r="R215" s="46">
        <f t="shared" si="69"/>
        <v>123.37259240479099</v>
      </c>
      <c r="S215" s="46">
        <f t="shared" si="70"/>
        <v>135.85559422561289</v>
      </c>
      <c r="T215" s="46">
        <f t="shared" si="71"/>
        <v>133.63834020943293</v>
      </c>
      <c r="U215" s="158">
        <f t="shared" si="73"/>
        <v>3.0275552465913985E-4</v>
      </c>
      <c r="V215" s="158">
        <f t="shared" si="74"/>
        <v>3.277173981957736E-4</v>
      </c>
      <c r="W215" s="158">
        <f t="shared" si="75"/>
        <v>3.896076302537764E-4</v>
      </c>
      <c r="X215" s="159">
        <f t="shared" si="76"/>
        <v>3.2782214475527858E-4</v>
      </c>
      <c r="Y215" s="159">
        <f t="shared" si="77"/>
        <v>3.8570626850610194E-4</v>
      </c>
      <c r="Z215" s="251">
        <f t="shared" si="78"/>
        <v>3.7293020227014231E-4</v>
      </c>
      <c r="AA215" s="400" t="s">
        <v>237</v>
      </c>
      <c r="AB215" s="401">
        <v>183207</v>
      </c>
      <c r="AC215" s="401">
        <v>186221</v>
      </c>
      <c r="AD215" t="str">
        <f t="shared" si="79"/>
        <v>Y</v>
      </c>
    </row>
    <row r="216" spans="1:30" ht="13.5" thickBot="1">
      <c r="A216" s="49" t="s">
        <v>238</v>
      </c>
      <c r="B216" s="435" t="s">
        <v>238</v>
      </c>
      <c r="C216" s="432" t="s">
        <v>593</v>
      </c>
      <c r="D216" s="39" t="s">
        <v>225</v>
      </c>
      <c r="E216" s="51">
        <v>215127</v>
      </c>
      <c r="F216" s="52">
        <v>266949</v>
      </c>
      <c r="G216" s="52">
        <v>312582</v>
      </c>
      <c r="H216" s="53">
        <v>399491</v>
      </c>
      <c r="I216" s="53">
        <v>480713</v>
      </c>
      <c r="J216" s="53">
        <v>476905</v>
      </c>
      <c r="K216" s="53">
        <v>494151</v>
      </c>
      <c r="L216" s="55">
        <v>504056</v>
      </c>
      <c r="M216" s="55">
        <v>495888</v>
      </c>
      <c r="N216" s="55">
        <v>517846</v>
      </c>
      <c r="O216" s="55">
        <v>508342</v>
      </c>
      <c r="P216" s="55">
        <f t="shared" si="80"/>
        <v>120.33137167045065</v>
      </c>
      <c r="Q216" s="55">
        <f t="shared" si="68"/>
        <v>119.37815870695461</v>
      </c>
      <c r="R216" s="55">
        <f t="shared" si="69"/>
        <v>123.69515208102311</v>
      </c>
      <c r="S216" s="55">
        <f t="shared" si="70"/>
        <v>126.17455712394022</v>
      </c>
      <c r="T216" s="55">
        <f t="shared" si="71"/>
        <v>124.12995536820604</v>
      </c>
      <c r="U216" s="160">
        <f t="shared" si="73"/>
        <v>9.292192538594852E-4</v>
      </c>
      <c r="V216" s="160">
        <f t="shared" si="74"/>
        <v>1.0478852036988732E-3</v>
      </c>
      <c r="W216" s="160">
        <f t="shared" si="75"/>
        <v>1.1338058000840701E-3</v>
      </c>
      <c r="X216" s="161">
        <f t="shared" si="76"/>
        <v>1.0087844955752831E-3</v>
      </c>
      <c r="Y216" s="161">
        <f t="shared" si="77"/>
        <v>1.0994540486572587E-3</v>
      </c>
      <c r="Z216" s="252">
        <f t="shared" si="78"/>
        <v>1.0631614139143771E-3</v>
      </c>
      <c r="AA216" s="400" t="s">
        <v>238</v>
      </c>
      <c r="AB216" s="401">
        <v>517846</v>
      </c>
      <c r="AC216" s="401">
        <v>508342</v>
      </c>
      <c r="AD216" t="str">
        <f t="shared" si="79"/>
        <v>Y</v>
      </c>
    </row>
    <row r="217" spans="1:30" ht="13.5" thickBot="1">
      <c r="A217" s="27" t="s">
        <v>239</v>
      </c>
      <c r="B217" s="434" t="s">
        <v>239</v>
      </c>
      <c r="C217" s="431" t="s">
        <v>594</v>
      </c>
      <c r="D217" s="382"/>
      <c r="E217" s="29">
        <v>6088085</v>
      </c>
      <c r="F217" s="31">
        <v>6968701</v>
      </c>
      <c r="G217" s="31">
        <v>8020019</v>
      </c>
      <c r="H217" s="32">
        <v>6784497</v>
      </c>
      <c r="I217" s="32">
        <v>5332190</v>
      </c>
      <c r="J217" s="32">
        <v>6043212</v>
      </c>
      <c r="K217" s="32">
        <v>5699898</v>
      </c>
      <c r="L217" s="34">
        <v>6157763</v>
      </c>
      <c r="M217" s="34">
        <v>5502525</v>
      </c>
      <c r="N217" s="34">
        <f>SUM(N218:N221)</f>
        <v>5756043</v>
      </c>
      <c r="O217" s="34">
        <f>SUM(O218:O221)</f>
        <v>5486879</v>
      </c>
      <c r="P217" s="34">
        <f t="shared" si="80"/>
        <v>78.593740995095146</v>
      </c>
      <c r="Q217" s="34">
        <f t="shared" si="68"/>
        <v>89.073839961901385</v>
      </c>
      <c r="R217" s="34">
        <f t="shared" si="69"/>
        <v>84.013567991849655</v>
      </c>
      <c r="S217" s="34">
        <f t="shared" si="70"/>
        <v>90.762262847194137</v>
      </c>
      <c r="T217" s="34">
        <f t="shared" si="71"/>
        <v>81.104391379346168</v>
      </c>
      <c r="U217" s="152">
        <f t="shared" si="73"/>
        <v>1.5780794160949598E-2</v>
      </c>
      <c r="V217" s="153">
        <f t="shared" si="74"/>
        <v>1.1623407322687539E-2</v>
      </c>
      <c r="W217" s="153">
        <f t="shared" si="75"/>
        <v>1.4367282407896023E-2</v>
      </c>
      <c r="X217" s="154">
        <f t="shared" si="76"/>
        <v>1.1636056041089797E-2</v>
      </c>
      <c r="Y217" s="154">
        <f t="shared" si="77"/>
        <v>1.3431399410029576E-2</v>
      </c>
      <c r="Z217" s="249">
        <f t="shared" si="78"/>
        <v>1.1797164398209289E-2</v>
      </c>
      <c r="AA217" s="400"/>
      <c r="AB217" s="401"/>
      <c r="AC217" s="401"/>
      <c r="AD217" t="str">
        <f t="shared" si="79"/>
        <v>NO</v>
      </c>
    </row>
    <row r="218" spans="1:30" ht="13.5" thickBot="1">
      <c r="A218" s="39" t="s">
        <v>240</v>
      </c>
      <c r="B218" s="435" t="s">
        <v>240</v>
      </c>
      <c r="C218" s="432" t="s">
        <v>595</v>
      </c>
      <c r="D218" s="39" t="s">
        <v>290</v>
      </c>
      <c r="E218" s="41">
        <v>153955</v>
      </c>
      <c r="F218" s="43">
        <v>167029</v>
      </c>
      <c r="G218" s="43">
        <v>227736</v>
      </c>
      <c r="H218" s="44">
        <v>210606</v>
      </c>
      <c r="I218" s="44">
        <v>222146</v>
      </c>
      <c r="J218" s="44">
        <v>233728</v>
      </c>
      <c r="K218" s="44">
        <v>287748</v>
      </c>
      <c r="L218" s="46">
        <v>518888</v>
      </c>
      <c r="M218" s="46">
        <v>284945</v>
      </c>
      <c r="N218" s="46">
        <v>321160</v>
      </c>
      <c r="O218" s="46">
        <v>349534</v>
      </c>
      <c r="P218" s="46">
        <f t="shared" si="80"/>
        <v>105.47942603724489</v>
      </c>
      <c r="Q218" s="46">
        <f t="shared" si="68"/>
        <v>110.9787945262718</v>
      </c>
      <c r="R218" s="46">
        <f t="shared" si="69"/>
        <v>136.62858608016865</v>
      </c>
      <c r="S218" s="46">
        <f t="shared" si="70"/>
        <v>246.37854572044483</v>
      </c>
      <c r="T218" s="46">
        <f t="shared" si="71"/>
        <v>135.29766483386038</v>
      </c>
      <c r="U218" s="158">
        <f t="shared" ref="U218:U249" si="81">+H218/H$3</f>
        <v>4.8987123659439318E-4</v>
      </c>
      <c r="V218" s="158">
        <f t="shared" ref="V218:V249" si="82">+I218/I$3</f>
        <v>4.8424633088951183E-4</v>
      </c>
      <c r="W218" s="158">
        <f t="shared" ref="W218:W249" si="83">+J218/J$3</f>
        <v>5.5567075631844816E-4</v>
      </c>
      <c r="X218" s="159">
        <f t="shared" ref="X218:X249" si="84">+K218/K$3</f>
        <v>5.8742311769640558E-4</v>
      </c>
      <c r="Y218" s="159">
        <f t="shared" ref="Y218:Y249" si="85">+L218/L$3</f>
        <v>1.1318058160197828E-3</v>
      </c>
      <c r="Z218" s="251">
        <f t="shared" ref="Z218:Z249" si="86">+M218/M$3</f>
        <v>6.1090917523277878E-4</v>
      </c>
      <c r="AA218" s="400" t="s">
        <v>240</v>
      </c>
      <c r="AB218" s="401">
        <v>321160</v>
      </c>
      <c r="AC218" s="401">
        <v>349534</v>
      </c>
      <c r="AD218" t="str">
        <f t="shared" si="79"/>
        <v>Y</v>
      </c>
    </row>
    <row r="219" spans="1:30" ht="13.5" thickBot="1">
      <c r="A219" s="39" t="s">
        <v>241</v>
      </c>
      <c r="B219" s="435" t="s">
        <v>241</v>
      </c>
      <c r="C219" s="432" t="s">
        <v>596</v>
      </c>
      <c r="D219" s="49" t="s">
        <v>314</v>
      </c>
      <c r="E219" s="41">
        <v>1086925</v>
      </c>
      <c r="F219" s="43">
        <v>1104594</v>
      </c>
      <c r="G219" s="43">
        <v>1216244</v>
      </c>
      <c r="H219" s="44">
        <v>1176380</v>
      </c>
      <c r="I219" s="44">
        <v>1527470</v>
      </c>
      <c r="J219" s="44">
        <v>2138440</v>
      </c>
      <c r="K219" s="44">
        <v>2243196</v>
      </c>
      <c r="L219" s="46">
        <v>2394967</v>
      </c>
      <c r="M219" s="46">
        <v>2126596</v>
      </c>
      <c r="N219" s="46">
        <v>2194347</v>
      </c>
      <c r="O219" s="46">
        <v>2140187</v>
      </c>
      <c r="P219" s="46">
        <f t="shared" si="80"/>
        <v>129.84494806100068</v>
      </c>
      <c r="Q219" s="46">
        <f t="shared" si="68"/>
        <v>181.7813971675819</v>
      </c>
      <c r="R219" s="46">
        <f t="shared" si="69"/>
        <v>190.68634284839933</v>
      </c>
      <c r="S219" s="46">
        <f t="shared" si="70"/>
        <v>203.58787126608752</v>
      </c>
      <c r="T219" s="46">
        <f t="shared" si="71"/>
        <v>180.77457964263249</v>
      </c>
      <c r="U219" s="158">
        <f t="shared" si="81"/>
        <v>2.7362692672806676E-3</v>
      </c>
      <c r="V219" s="158">
        <f t="shared" si="82"/>
        <v>3.3296649187642478E-3</v>
      </c>
      <c r="W219" s="158">
        <f t="shared" si="83"/>
        <v>5.0839804051787648E-3</v>
      </c>
      <c r="X219" s="159">
        <f t="shared" si="84"/>
        <v>4.5793721865107877E-3</v>
      </c>
      <c r="Y219" s="159">
        <f t="shared" si="85"/>
        <v>5.2239357621981074E-3</v>
      </c>
      <c r="Z219" s="251">
        <f t="shared" si="86"/>
        <v>4.5593255133914486E-3</v>
      </c>
      <c r="AA219" s="400" t="s">
        <v>241</v>
      </c>
      <c r="AB219" s="401">
        <v>2194347</v>
      </c>
      <c r="AC219" s="401">
        <v>2140187</v>
      </c>
      <c r="AD219" t="str">
        <f t="shared" si="79"/>
        <v>Y</v>
      </c>
    </row>
    <row r="220" spans="1:30" ht="13.5" thickBot="1">
      <c r="A220" s="39" t="s">
        <v>239</v>
      </c>
      <c r="B220" s="435" t="s">
        <v>239</v>
      </c>
      <c r="C220" s="432" t="s">
        <v>597</v>
      </c>
      <c r="D220" s="49" t="s">
        <v>314</v>
      </c>
      <c r="E220" s="41">
        <v>4667641</v>
      </c>
      <c r="F220" s="43">
        <v>5538721</v>
      </c>
      <c r="G220" s="43">
        <v>6394206</v>
      </c>
      <c r="H220" s="44">
        <v>5166273</v>
      </c>
      <c r="I220" s="44">
        <v>3379809</v>
      </c>
      <c r="J220" s="44">
        <v>3491326</v>
      </c>
      <c r="K220" s="44">
        <v>2960271</v>
      </c>
      <c r="L220" s="46">
        <v>3040910</v>
      </c>
      <c r="M220" s="46">
        <v>2888700</v>
      </c>
      <c r="N220" s="46">
        <v>2961100</v>
      </c>
      <c r="O220" s="46">
        <v>2784702</v>
      </c>
      <c r="P220" s="46">
        <f t="shared" si="80"/>
        <v>65.420642695420867</v>
      </c>
      <c r="Q220" s="46">
        <f t="shared" si="68"/>
        <v>67.579200712002645</v>
      </c>
      <c r="R220" s="46">
        <f t="shared" si="69"/>
        <v>57.299933627200886</v>
      </c>
      <c r="S220" s="46">
        <f t="shared" si="70"/>
        <v>58.860807394421478</v>
      </c>
      <c r="T220" s="46">
        <f t="shared" si="71"/>
        <v>55.914582911123745</v>
      </c>
      <c r="U220" s="158">
        <f t="shared" si="81"/>
        <v>1.2016792223840847E-2</v>
      </c>
      <c r="V220" s="158">
        <f t="shared" si="82"/>
        <v>7.3674975347624988E-3</v>
      </c>
      <c r="W220" s="158">
        <f t="shared" si="83"/>
        <v>8.3003652064547774E-3</v>
      </c>
      <c r="X220" s="159">
        <f t="shared" si="84"/>
        <v>6.0432448532961348E-3</v>
      </c>
      <c r="Y220" s="159">
        <f t="shared" si="85"/>
        <v>6.6328757342484657E-3</v>
      </c>
      <c r="Z220" s="251">
        <f t="shared" si="86"/>
        <v>6.19324197474926E-3</v>
      </c>
      <c r="AA220" s="400" t="s">
        <v>239</v>
      </c>
      <c r="AB220" s="401">
        <v>2961100</v>
      </c>
      <c r="AC220" s="401">
        <v>2784702</v>
      </c>
      <c r="AD220" t="str">
        <f t="shared" si="79"/>
        <v>Y</v>
      </c>
    </row>
    <row r="221" spans="1:30" ht="13.5" thickBot="1">
      <c r="A221" s="49" t="s">
        <v>242</v>
      </c>
      <c r="B221" s="435" t="s">
        <v>242</v>
      </c>
      <c r="C221" s="432" t="s">
        <v>598</v>
      </c>
      <c r="D221" s="39" t="s">
        <v>277</v>
      </c>
      <c r="E221" s="51">
        <v>179564</v>
      </c>
      <c r="F221" s="52">
        <v>158357</v>
      </c>
      <c r="G221" s="52">
        <v>181833</v>
      </c>
      <c r="H221" s="53">
        <v>231238</v>
      </c>
      <c r="I221" s="53">
        <v>202765</v>
      </c>
      <c r="J221" s="53">
        <v>179718</v>
      </c>
      <c r="K221" s="53">
        <v>208683</v>
      </c>
      <c r="L221" s="55">
        <v>202998</v>
      </c>
      <c r="M221" s="55">
        <v>202284</v>
      </c>
      <c r="N221" s="55">
        <v>279436</v>
      </c>
      <c r="O221" s="55">
        <v>212456</v>
      </c>
      <c r="P221" s="55">
        <f t="shared" si="80"/>
        <v>87.68671239156194</v>
      </c>
      <c r="Q221" s="55">
        <f t="shared" ref="Q221:Q284" si="87">IF($H221=0,"-",+J221/$H221*100)</f>
        <v>77.719924925833993</v>
      </c>
      <c r="R221" s="55">
        <f t="shared" ref="R221:R284" si="88">IF($H221=0,"-",+K221/$H221*100)</f>
        <v>90.245980331952353</v>
      </c>
      <c r="S221" s="55">
        <f t="shared" ref="S221:S284" si="89">IF($H221=0,"-",+L221/$H221*100)</f>
        <v>87.787474377048753</v>
      </c>
      <c r="T221" s="55">
        <f t="shared" ref="T221:T284" si="90">IF($H221=0,"-",+M221/$H221*100)</f>
        <v>87.47870159748831</v>
      </c>
      <c r="U221" s="160">
        <f t="shared" si="81"/>
        <v>5.3786143323368899E-4</v>
      </c>
      <c r="V221" s="160">
        <f t="shared" si="82"/>
        <v>4.4199853827128045E-4</v>
      </c>
      <c r="W221" s="160">
        <f t="shared" si="83"/>
        <v>4.2726603994403266E-4</v>
      </c>
      <c r="X221" s="161">
        <f t="shared" si="84"/>
        <v>4.2601588358646806E-4</v>
      </c>
      <c r="Y221" s="161">
        <f t="shared" si="85"/>
        <v>4.4278209756321962E-4</v>
      </c>
      <c r="Z221" s="252">
        <f t="shared" si="86"/>
        <v>4.3368773483580135E-4</v>
      </c>
      <c r="AA221" s="400" t="s">
        <v>242</v>
      </c>
      <c r="AB221" s="401">
        <v>279436</v>
      </c>
      <c r="AC221" s="401">
        <v>212456</v>
      </c>
      <c r="AD221" t="str">
        <f t="shared" si="79"/>
        <v>Y</v>
      </c>
    </row>
    <row r="222" spans="1:30" ht="13.5" thickBot="1">
      <c r="A222" s="27" t="s">
        <v>243</v>
      </c>
      <c r="B222" s="434" t="s">
        <v>243</v>
      </c>
      <c r="C222" s="431" t="s">
        <v>599</v>
      </c>
      <c r="D222" s="382"/>
      <c r="E222" s="29">
        <v>3401896</v>
      </c>
      <c r="F222" s="31">
        <v>4060888</v>
      </c>
      <c r="G222" s="31">
        <v>4678488</v>
      </c>
      <c r="H222" s="32">
        <v>4661824</v>
      </c>
      <c r="I222" s="32">
        <v>5347380</v>
      </c>
      <c r="J222" s="32">
        <v>4152896</v>
      </c>
      <c r="K222" s="32">
        <v>4304089</v>
      </c>
      <c r="L222" s="34">
        <v>4634424</v>
      </c>
      <c r="M222" s="34">
        <v>4600969</v>
      </c>
      <c r="N222" s="34">
        <f>SUM(N223:N232)</f>
        <v>5848883</v>
      </c>
      <c r="O222" s="34">
        <f>SUM(O223:O232)</f>
        <v>6158570</v>
      </c>
      <c r="P222" s="34">
        <f t="shared" si="80"/>
        <v>114.70574607707198</v>
      </c>
      <c r="Q222" s="34">
        <f t="shared" si="87"/>
        <v>89.083071347180848</v>
      </c>
      <c r="R222" s="34">
        <f t="shared" si="88"/>
        <v>92.326286878269102</v>
      </c>
      <c r="S222" s="34">
        <f t="shared" si="89"/>
        <v>99.412247223404407</v>
      </c>
      <c r="T222" s="34">
        <f t="shared" si="90"/>
        <v>98.694609663513674</v>
      </c>
      <c r="U222" s="152">
        <f t="shared" si="81"/>
        <v>1.0843439824437197E-2</v>
      </c>
      <c r="V222" s="153">
        <f t="shared" si="82"/>
        <v>1.1656519338056764E-2</v>
      </c>
      <c r="W222" s="153">
        <f t="shared" si="83"/>
        <v>9.8731981672365229E-3</v>
      </c>
      <c r="X222" s="154">
        <f t="shared" si="84"/>
        <v>8.7865819370518804E-3</v>
      </c>
      <c r="Y222" s="154">
        <f t="shared" si="85"/>
        <v>1.0108670921473741E-2</v>
      </c>
      <c r="Z222" s="249">
        <f t="shared" si="86"/>
        <v>9.8642691644407962E-3</v>
      </c>
      <c r="AA222" s="400"/>
      <c r="AB222" s="401"/>
      <c r="AC222" s="401"/>
      <c r="AD222" t="str">
        <f t="shared" si="79"/>
        <v>NO</v>
      </c>
    </row>
    <row r="223" spans="1:30" ht="13.5" thickBot="1">
      <c r="A223" s="39" t="s">
        <v>244</v>
      </c>
      <c r="B223" s="435" t="s">
        <v>244</v>
      </c>
      <c r="C223" s="432" t="s">
        <v>600</v>
      </c>
      <c r="D223" s="39" t="s">
        <v>243</v>
      </c>
      <c r="E223" s="41">
        <v>59715</v>
      </c>
      <c r="F223" s="43">
        <v>81108</v>
      </c>
      <c r="G223" s="43">
        <v>64119</v>
      </c>
      <c r="H223" s="44">
        <v>58439</v>
      </c>
      <c r="I223" s="44">
        <v>79295</v>
      </c>
      <c r="J223" s="44">
        <v>71893</v>
      </c>
      <c r="K223" s="44">
        <v>105721</v>
      </c>
      <c r="L223" s="46">
        <v>81643</v>
      </c>
      <c r="M223" s="46">
        <v>71457</v>
      </c>
      <c r="N223" s="46">
        <v>96812</v>
      </c>
      <c r="O223" s="46">
        <v>112052</v>
      </c>
      <c r="P223" s="46">
        <f t="shared" si="80"/>
        <v>135.68849569636717</v>
      </c>
      <c r="Q223" s="46">
        <f t="shared" si="87"/>
        <v>123.02229675388013</v>
      </c>
      <c r="R223" s="46">
        <f t="shared" si="88"/>
        <v>180.90829754102569</v>
      </c>
      <c r="S223" s="46">
        <f t="shared" si="89"/>
        <v>139.70636047844764</v>
      </c>
      <c r="T223" s="46">
        <f t="shared" si="90"/>
        <v>122.27621964783792</v>
      </c>
      <c r="U223" s="158">
        <f t="shared" si="81"/>
        <v>1.3592958033170822E-4</v>
      </c>
      <c r="V223" s="158">
        <f t="shared" si="82"/>
        <v>1.7285169576712541E-4</v>
      </c>
      <c r="W223" s="158">
        <f t="shared" si="83"/>
        <v>1.7092020504176733E-4</v>
      </c>
      <c r="X223" s="159">
        <f t="shared" si="84"/>
        <v>2.1582412189131357E-4</v>
      </c>
      <c r="Y223" s="159">
        <f t="shared" si="85"/>
        <v>1.7808086183782076E-4</v>
      </c>
      <c r="Z223" s="251">
        <f t="shared" si="86"/>
        <v>1.5320057181073075E-4</v>
      </c>
      <c r="AA223" s="400" t="s">
        <v>244</v>
      </c>
      <c r="AB223" s="401">
        <v>96812</v>
      </c>
      <c r="AC223" s="401">
        <v>112052</v>
      </c>
      <c r="AD223" t="str">
        <f t="shared" si="79"/>
        <v>Y</v>
      </c>
    </row>
    <row r="224" spans="1:30" ht="13.5" thickBot="1">
      <c r="A224" s="39" t="s">
        <v>245</v>
      </c>
      <c r="B224" s="435" t="s">
        <v>245</v>
      </c>
      <c r="C224" s="432" t="s">
        <v>601</v>
      </c>
      <c r="D224" s="39" t="s">
        <v>247</v>
      </c>
      <c r="E224" s="41">
        <v>21217</v>
      </c>
      <c r="F224" s="43">
        <v>33821</v>
      </c>
      <c r="G224" s="43">
        <v>47996</v>
      </c>
      <c r="H224" s="44">
        <v>48757</v>
      </c>
      <c r="I224" s="44">
        <v>65459</v>
      </c>
      <c r="J224" s="44">
        <v>55024</v>
      </c>
      <c r="K224" s="44">
        <v>70753</v>
      </c>
      <c r="L224" s="46">
        <v>82363</v>
      </c>
      <c r="M224" s="46">
        <v>75975</v>
      </c>
      <c r="N224" s="46">
        <v>73737</v>
      </c>
      <c r="O224" s="46">
        <v>81235</v>
      </c>
      <c r="P224" s="46">
        <f t="shared" si="80"/>
        <v>134.25559406854399</v>
      </c>
      <c r="Q224" s="46">
        <f t="shared" si="87"/>
        <v>112.8535389790184</v>
      </c>
      <c r="R224" s="46">
        <f t="shared" si="88"/>
        <v>145.1135221609205</v>
      </c>
      <c r="S224" s="46">
        <f t="shared" si="89"/>
        <v>168.92548762229015</v>
      </c>
      <c r="T224" s="46">
        <f t="shared" si="90"/>
        <v>155.82377914966057</v>
      </c>
      <c r="U224" s="158">
        <f t="shared" si="81"/>
        <v>1.1340917107125547E-4</v>
      </c>
      <c r="V224" s="158">
        <f t="shared" si="82"/>
        <v>1.4269120566517764E-4</v>
      </c>
      <c r="W224" s="158">
        <f t="shared" si="83"/>
        <v>1.3081542517655691E-4</v>
      </c>
      <c r="X224" s="159">
        <f t="shared" si="84"/>
        <v>1.4443870277594905E-4</v>
      </c>
      <c r="Y224" s="159">
        <f t="shared" si="85"/>
        <v>1.7965133598163262E-4</v>
      </c>
      <c r="Z224" s="251">
        <f t="shared" si="86"/>
        <v>1.6288695919672346E-4</v>
      </c>
      <c r="AA224" s="400" t="s">
        <v>245</v>
      </c>
      <c r="AB224" s="401">
        <v>73737</v>
      </c>
      <c r="AC224" s="401">
        <v>81235</v>
      </c>
      <c r="AD224" t="str">
        <f t="shared" si="79"/>
        <v>Y</v>
      </c>
    </row>
    <row r="225" spans="1:30" ht="13.5" thickBot="1">
      <c r="A225" s="39" t="s">
        <v>246</v>
      </c>
      <c r="B225" s="435" t="s">
        <v>246</v>
      </c>
      <c r="C225" s="432" t="s">
        <v>602</v>
      </c>
      <c r="D225" s="39" t="s">
        <v>247</v>
      </c>
      <c r="E225" s="41">
        <v>388687</v>
      </c>
      <c r="F225" s="43">
        <v>453677</v>
      </c>
      <c r="G225" s="43">
        <v>562452</v>
      </c>
      <c r="H225" s="44">
        <v>519006</v>
      </c>
      <c r="I225" s="44">
        <v>529251</v>
      </c>
      <c r="J225" s="44">
        <v>456244</v>
      </c>
      <c r="K225" s="44">
        <v>502822</v>
      </c>
      <c r="L225" s="46">
        <v>483547</v>
      </c>
      <c r="M225" s="46">
        <v>512616</v>
      </c>
      <c r="N225" s="46">
        <v>573807</v>
      </c>
      <c r="O225" s="46">
        <v>612406</v>
      </c>
      <c r="P225" s="46">
        <f t="shared" si="80"/>
        <v>101.97396561889458</v>
      </c>
      <c r="Q225" s="46">
        <f t="shared" si="87"/>
        <v>87.907268894771931</v>
      </c>
      <c r="R225" s="46">
        <f t="shared" si="88"/>
        <v>96.881731617746226</v>
      </c>
      <c r="S225" s="46">
        <f t="shared" si="89"/>
        <v>93.167901719825977</v>
      </c>
      <c r="T225" s="46">
        <f t="shared" si="90"/>
        <v>98.768800360689468</v>
      </c>
      <c r="U225" s="158">
        <f t="shared" si="81"/>
        <v>1.2072120975656422E-3</v>
      </c>
      <c r="V225" s="158">
        <f t="shared" si="82"/>
        <v>1.1536910629478137E-3</v>
      </c>
      <c r="W225" s="158">
        <f t="shared" si="83"/>
        <v>1.0846858251717982E-3</v>
      </c>
      <c r="X225" s="159">
        <f t="shared" si="84"/>
        <v>1.0264859074132298E-3</v>
      </c>
      <c r="Y225" s="159">
        <f t="shared" si="85"/>
        <v>1.0547195289135958E-3</v>
      </c>
      <c r="Z225" s="251">
        <f t="shared" si="86"/>
        <v>1.0990254883262599E-3</v>
      </c>
      <c r="AA225" s="400" t="s">
        <v>246</v>
      </c>
      <c r="AB225" s="401">
        <v>573807</v>
      </c>
      <c r="AC225" s="401">
        <v>612406</v>
      </c>
      <c r="AD225" t="str">
        <f t="shared" ref="AD225:AD256" si="91">IF(AA225=A225,"Y","NO")</f>
        <v>Y</v>
      </c>
    </row>
    <row r="226" spans="1:30" ht="13.5" thickBot="1">
      <c r="A226" s="39" t="s">
        <v>247</v>
      </c>
      <c r="B226" s="435" t="s">
        <v>247</v>
      </c>
      <c r="C226" s="432" t="s">
        <v>603</v>
      </c>
      <c r="D226" s="39" t="s">
        <v>247</v>
      </c>
      <c r="E226" s="41">
        <v>117794</v>
      </c>
      <c r="F226" s="43">
        <v>160379</v>
      </c>
      <c r="G226" s="43">
        <v>156317</v>
      </c>
      <c r="H226" s="44">
        <v>99517</v>
      </c>
      <c r="I226" s="44">
        <v>164184</v>
      </c>
      <c r="J226" s="44">
        <v>111525</v>
      </c>
      <c r="K226" s="44">
        <v>165046</v>
      </c>
      <c r="L226" s="46">
        <v>146059</v>
      </c>
      <c r="M226" s="46">
        <v>173305</v>
      </c>
      <c r="N226" s="46">
        <v>185997</v>
      </c>
      <c r="O226" s="46">
        <v>158918</v>
      </c>
      <c r="P226" s="46">
        <f t="shared" si="80"/>
        <v>164.98085754192749</v>
      </c>
      <c r="Q226" s="46">
        <f t="shared" si="87"/>
        <v>112.06628013304261</v>
      </c>
      <c r="R226" s="46">
        <f t="shared" si="88"/>
        <v>165.84704120903965</v>
      </c>
      <c r="S226" s="46">
        <f t="shared" si="89"/>
        <v>146.76788890340345</v>
      </c>
      <c r="T226" s="46">
        <f t="shared" si="90"/>
        <v>174.1461257875539</v>
      </c>
      <c r="U226" s="158">
        <f t="shared" si="81"/>
        <v>2.3147733612605636E-4</v>
      </c>
      <c r="V226" s="158">
        <f t="shared" si="82"/>
        <v>3.5789750700333838E-4</v>
      </c>
      <c r="W226" s="158">
        <f t="shared" si="83"/>
        <v>2.6514230686274187E-4</v>
      </c>
      <c r="X226" s="159">
        <f t="shared" si="84"/>
        <v>3.3693313553290015E-4</v>
      </c>
      <c r="Y226" s="159">
        <f t="shared" si="85"/>
        <v>3.1858594857085432E-4</v>
      </c>
      <c r="Z226" s="251">
        <f t="shared" si="86"/>
        <v>3.7155807125486222E-4</v>
      </c>
      <c r="AA226" s="400" t="s">
        <v>247</v>
      </c>
      <c r="AB226" s="401">
        <v>185997</v>
      </c>
      <c r="AC226" s="401">
        <v>158918</v>
      </c>
      <c r="AD226" t="str">
        <f t="shared" si="91"/>
        <v>Y</v>
      </c>
    </row>
    <row r="227" spans="1:30" ht="13.5" thickBot="1">
      <c r="A227" s="39" t="s">
        <v>248</v>
      </c>
      <c r="B227" s="435" t="s">
        <v>248</v>
      </c>
      <c r="C227" s="432" t="s">
        <v>604</v>
      </c>
      <c r="D227" s="39" t="s">
        <v>249</v>
      </c>
      <c r="E227" s="41">
        <v>227341</v>
      </c>
      <c r="F227" s="43">
        <v>308445</v>
      </c>
      <c r="G227" s="43">
        <v>309198</v>
      </c>
      <c r="H227" s="44">
        <v>334245</v>
      </c>
      <c r="I227" s="44">
        <v>227144</v>
      </c>
      <c r="J227" s="44">
        <v>240232</v>
      </c>
      <c r="K227" s="44">
        <v>395871</v>
      </c>
      <c r="L227" s="46">
        <v>395429</v>
      </c>
      <c r="M227" s="46">
        <v>409313</v>
      </c>
      <c r="N227" s="46">
        <v>381844</v>
      </c>
      <c r="O227" s="46">
        <v>411089</v>
      </c>
      <c r="P227" s="46">
        <f t="shared" si="80"/>
        <v>67.957336684168794</v>
      </c>
      <c r="Q227" s="46">
        <f t="shared" si="87"/>
        <v>71.873027270415406</v>
      </c>
      <c r="R227" s="46">
        <f t="shared" si="88"/>
        <v>118.43737378270431</v>
      </c>
      <c r="S227" s="46">
        <f t="shared" si="89"/>
        <v>118.30513545453185</v>
      </c>
      <c r="T227" s="46">
        <f t="shared" si="90"/>
        <v>122.45897470418406</v>
      </c>
      <c r="U227" s="158">
        <f t="shared" si="81"/>
        <v>7.7745653720925781E-4</v>
      </c>
      <c r="V227" s="158">
        <f t="shared" si="82"/>
        <v>4.9514125207551459E-4</v>
      </c>
      <c r="W227" s="158">
        <f t="shared" si="83"/>
        <v>5.7113352757005343E-4</v>
      </c>
      <c r="X227" s="159">
        <f t="shared" si="84"/>
        <v>8.081508021796634E-4</v>
      </c>
      <c r="Y227" s="159">
        <f t="shared" si="85"/>
        <v>8.6251530585191162E-4</v>
      </c>
      <c r="Z227" s="251">
        <f t="shared" si="86"/>
        <v>8.7754853477707757E-4</v>
      </c>
      <c r="AA227" s="400" t="s">
        <v>248</v>
      </c>
      <c r="AB227" s="401">
        <v>381844</v>
      </c>
      <c r="AC227" s="401">
        <v>411089</v>
      </c>
      <c r="AD227" t="str">
        <f t="shared" si="91"/>
        <v>Y</v>
      </c>
    </row>
    <row r="228" spans="1:30" ht="13.5" thickBot="1">
      <c r="A228" s="39" t="s">
        <v>249</v>
      </c>
      <c r="B228" s="435" t="s">
        <v>249</v>
      </c>
      <c r="C228" s="432" t="s">
        <v>605</v>
      </c>
      <c r="D228" s="39" t="s">
        <v>249</v>
      </c>
      <c r="E228" s="41">
        <v>248688</v>
      </c>
      <c r="F228" s="43">
        <v>283711</v>
      </c>
      <c r="G228" s="43">
        <v>300693</v>
      </c>
      <c r="H228" s="44">
        <v>215706</v>
      </c>
      <c r="I228" s="44">
        <v>244074</v>
      </c>
      <c r="J228" s="44">
        <v>313008</v>
      </c>
      <c r="K228" s="44">
        <v>322552</v>
      </c>
      <c r="L228" s="46">
        <v>393009</v>
      </c>
      <c r="M228" s="46">
        <v>359692</v>
      </c>
      <c r="N228" s="46">
        <v>470973</v>
      </c>
      <c r="O228" s="46">
        <v>439470</v>
      </c>
      <c r="P228" s="46">
        <f t="shared" si="80"/>
        <v>113.15123362354316</v>
      </c>
      <c r="Q228" s="46">
        <f t="shared" si="87"/>
        <v>145.10862006620121</v>
      </c>
      <c r="R228" s="46">
        <f t="shared" si="88"/>
        <v>149.53316087637802</v>
      </c>
      <c r="S228" s="46">
        <f t="shared" si="89"/>
        <v>182.19660092904232</v>
      </c>
      <c r="T228" s="46">
        <f t="shared" si="90"/>
        <v>166.75104076845335</v>
      </c>
      <c r="U228" s="158">
        <f t="shared" si="81"/>
        <v>5.017338772913886E-4</v>
      </c>
      <c r="V228" s="158">
        <f t="shared" si="82"/>
        <v>5.3204621719736892E-4</v>
      </c>
      <c r="W228" s="158">
        <f t="shared" si="83"/>
        <v>7.4415299875806419E-4</v>
      </c>
      <c r="X228" s="159">
        <f t="shared" si="84"/>
        <v>6.5847373903280308E-4</v>
      </c>
      <c r="Y228" s="159">
        <f t="shared" si="85"/>
        <v>8.5723676775743298E-4</v>
      </c>
      <c r="Z228" s="251">
        <f t="shared" si="86"/>
        <v>7.7116335804393364E-4</v>
      </c>
      <c r="AA228" s="400" t="s">
        <v>249</v>
      </c>
      <c r="AB228" s="401">
        <v>470973</v>
      </c>
      <c r="AC228" s="401">
        <v>439470</v>
      </c>
      <c r="AD228" t="str">
        <f t="shared" si="91"/>
        <v>Y</v>
      </c>
    </row>
    <row r="229" spans="1:30" ht="13.5" thickBot="1">
      <c r="A229" s="39" t="s">
        <v>250</v>
      </c>
      <c r="B229" s="435" t="s">
        <v>250</v>
      </c>
      <c r="C229" s="432" t="s">
        <v>606</v>
      </c>
      <c r="D229" s="39" t="s">
        <v>249</v>
      </c>
      <c r="E229" s="41">
        <v>74573</v>
      </c>
      <c r="F229" s="43">
        <v>77881</v>
      </c>
      <c r="G229" s="43">
        <v>59562</v>
      </c>
      <c r="H229" s="44">
        <v>44468</v>
      </c>
      <c r="I229" s="44">
        <v>56036</v>
      </c>
      <c r="J229" s="44">
        <v>71044</v>
      </c>
      <c r="K229" s="44">
        <v>66912</v>
      </c>
      <c r="L229" s="46">
        <v>60301</v>
      </c>
      <c r="M229" s="46">
        <v>61201</v>
      </c>
      <c r="N229" s="46">
        <v>166390</v>
      </c>
      <c r="O229" s="46">
        <v>271402</v>
      </c>
      <c r="P229" s="46">
        <f t="shared" si="80"/>
        <v>126.01421246739228</v>
      </c>
      <c r="Q229" s="46">
        <f t="shared" si="87"/>
        <v>159.76432490779885</v>
      </c>
      <c r="R229" s="46">
        <f t="shared" si="88"/>
        <v>150.47224970765492</v>
      </c>
      <c r="S229" s="46">
        <f t="shared" si="89"/>
        <v>135.605379149051</v>
      </c>
      <c r="T229" s="46">
        <f t="shared" si="90"/>
        <v>137.62930646757218</v>
      </c>
      <c r="U229" s="158">
        <f t="shared" si="81"/>
        <v>1.0343292284588034E-4</v>
      </c>
      <c r="V229" s="158">
        <f t="shared" si="82"/>
        <v>1.2215042088412433E-4</v>
      </c>
      <c r="W229" s="158">
        <f t="shared" si="83"/>
        <v>1.689017713405661E-4</v>
      </c>
      <c r="X229" s="159">
        <f t="shared" si="84"/>
        <v>1.3659749381855614E-4</v>
      </c>
      <c r="Y229" s="159">
        <f t="shared" si="85"/>
        <v>1.3152939075833115E-4</v>
      </c>
      <c r="Z229" s="251">
        <f t="shared" si="86"/>
        <v>1.3121217229086768E-4</v>
      </c>
      <c r="AA229" s="400" t="s">
        <v>250</v>
      </c>
      <c r="AB229" s="401">
        <v>166390</v>
      </c>
      <c r="AC229" s="401">
        <v>271402</v>
      </c>
      <c r="AD229" t="str">
        <f t="shared" si="91"/>
        <v>Y</v>
      </c>
    </row>
    <row r="230" spans="1:30" ht="13.5" thickBot="1">
      <c r="A230" s="39" t="s">
        <v>251</v>
      </c>
      <c r="B230" s="435" t="s">
        <v>251</v>
      </c>
      <c r="C230" s="432" t="s">
        <v>607</v>
      </c>
      <c r="D230" s="39" t="s">
        <v>251</v>
      </c>
      <c r="E230" s="41">
        <v>181820</v>
      </c>
      <c r="F230" s="43">
        <v>210369</v>
      </c>
      <c r="G230" s="43">
        <v>187080</v>
      </c>
      <c r="H230" s="44">
        <v>190327</v>
      </c>
      <c r="I230" s="44">
        <v>267614</v>
      </c>
      <c r="J230" s="44">
        <v>198744</v>
      </c>
      <c r="K230" s="44">
        <v>179846</v>
      </c>
      <c r="L230" s="46">
        <v>280040</v>
      </c>
      <c r="M230" s="46">
        <v>176229</v>
      </c>
      <c r="N230" s="46">
        <v>254962</v>
      </c>
      <c r="O230" s="46">
        <v>273792</v>
      </c>
      <c r="P230" s="46">
        <f t="shared" si="80"/>
        <v>140.60748080934391</v>
      </c>
      <c r="Q230" s="46">
        <f t="shared" si="87"/>
        <v>104.42238883605583</v>
      </c>
      <c r="R230" s="46">
        <f t="shared" si="88"/>
        <v>94.493161768955531</v>
      </c>
      <c r="S230" s="46">
        <f t="shared" si="89"/>
        <v>147.13624446347603</v>
      </c>
      <c r="T230" s="46">
        <f t="shared" si="90"/>
        <v>92.592748270082538</v>
      </c>
      <c r="U230" s="158">
        <f t="shared" si="81"/>
        <v>4.427021207719679E-4</v>
      </c>
      <c r="V230" s="158">
        <f t="shared" si="82"/>
        <v>5.8336003166685794E-4</v>
      </c>
      <c r="W230" s="158">
        <f t="shared" si="83"/>
        <v>4.7249892521971547E-4</v>
      </c>
      <c r="X230" s="159">
        <f t="shared" si="84"/>
        <v>3.6714659363480461E-4</v>
      </c>
      <c r="Y230" s="159">
        <f t="shared" si="85"/>
        <v>6.1082719337926495E-4</v>
      </c>
      <c r="Z230" s="251">
        <f t="shared" si="86"/>
        <v>3.7782699483092304E-4</v>
      </c>
      <c r="AA230" s="400" t="s">
        <v>251</v>
      </c>
      <c r="AB230" s="401">
        <v>254962</v>
      </c>
      <c r="AC230" s="401">
        <v>273792</v>
      </c>
      <c r="AD230" t="str">
        <f t="shared" si="91"/>
        <v>Y</v>
      </c>
    </row>
    <row r="231" spans="1:30" ht="13.5" thickBot="1">
      <c r="A231" s="39" t="s">
        <v>243</v>
      </c>
      <c r="B231" s="435" t="s">
        <v>243</v>
      </c>
      <c r="C231" s="432" t="s">
        <v>608</v>
      </c>
      <c r="D231" s="39" t="s">
        <v>243</v>
      </c>
      <c r="E231" s="41">
        <v>1394106</v>
      </c>
      <c r="F231" s="43">
        <v>1676929</v>
      </c>
      <c r="G231" s="43">
        <v>2113687</v>
      </c>
      <c r="H231" s="44">
        <v>2341069</v>
      </c>
      <c r="I231" s="44">
        <v>2827948</v>
      </c>
      <c r="J231" s="44">
        <v>1924637</v>
      </c>
      <c r="K231" s="44">
        <v>1791614</v>
      </c>
      <c r="L231" s="46">
        <v>1964533</v>
      </c>
      <c r="M231" s="46">
        <v>2062026</v>
      </c>
      <c r="N231" s="46">
        <v>2887104</v>
      </c>
      <c r="O231" s="46">
        <v>2970720</v>
      </c>
      <c r="P231" s="46">
        <f t="shared" si="80"/>
        <v>120.79729388582736</v>
      </c>
      <c r="Q231" s="46">
        <f t="shared" si="87"/>
        <v>82.211886962750782</v>
      </c>
      <c r="R231" s="46">
        <f t="shared" si="88"/>
        <v>76.529739191796565</v>
      </c>
      <c r="S231" s="46">
        <f t="shared" si="89"/>
        <v>83.916065694774474</v>
      </c>
      <c r="T231" s="46">
        <f t="shared" si="90"/>
        <v>88.08053073190068</v>
      </c>
      <c r="U231" s="158">
        <f t="shared" si="81"/>
        <v>5.4453451752694577E-3</v>
      </c>
      <c r="V231" s="158">
        <f t="shared" si="82"/>
        <v>6.1645199235922914E-3</v>
      </c>
      <c r="W231" s="158">
        <f t="shared" si="83"/>
        <v>4.5756798390799098E-3</v>
      </c>
      <c r="X231" s="159">
        <f t="shared" si="84"/>
        <v>3.6574901705260436E-3</v>
      </c>
      <c r="Y231" s="159">
        <f t="shared" si="85"/>
        <v>4.2850670571737874E-3</v>
      </c>
      <c r="Z231" s="251">
        <f t="shared" si="86"/>
        <v>4.4208903576779587E-3</v>
      </c>
      <c r="AA231" s="400" t="s">
        <v>243</v>
      </c>
      <c r="AB231" s="401">
        <v>2887104</v>
      </c>
      <c r="AC231" s="401">
        <v>2970720</v>
      </c>
      <c r="AD231" t="str">
        <f t="shared" si="91"/>
        <v>Y</v>
      </c>
    </row>
    <row r="232" spans="1:30" ht="13.5" thickBot="1">
      <c r="A232" s="49" t="s">
        <v>252</v>
      </c>
      <c r="B232" s="435" t="s">
        <v>252</v>
      </c>
      <c r="C232" s="432" t="s">
        <v>609</v>
      </c>
      <c r="D232" s="39" t="s">
        <v>243</v>
      </c>
      <c r="E232" s="51">
        <v>687955</v>
      </c>
      <c r="F232" s="52">
        <v>774568</v>
      </c>
      <c r="G232" s="52">
        <v>877384</v>
      </c>
      <c r="H232" s="53">
        <v>810290</v>
      </c>
      <c r="I232" s="53">
        <v>886375</v>
      </c>
      <c r="J232" s="53">
        <v>710545</v>
      </c>
      <c r="K232" s="53">
        <v>702952</v>
      </c>
      <c r="L232" s="55">
        <v>747500</v>
      </c>
      <c r="M232" s="55">
        <v>699155</v>
      </c>
      <c r="N232" s="55">
        <v>757257</v>
      </c>
      <c r="O232" s="55">
        <v>827486</v>
      </c>
      <c r="P232" s="55">
        <f t="shared" si="80"/>
        <v>109.38984807908281</v>
      </c>
      <c r="Q232" s="55">
        <f t="shared" si="87"/>
        <v>87.690209678016515</v>
      </c>
      <c r="R232" s="55">
        <f t="shared" si="88"/>
        <v>86.753137765491374</v>
      </c>
      <c r="S232" s="55">
        <f t="shared" si="89"/>
        <v>92.250922509225092</v>
      </c>
      <c r="T232" s="55">
        <f t="shared" si="90"/>
        <v>86.284540102926115</v>
      </c>
      <c r="U232" s="160">
        <f t="shared" si="81"/>
        <v>1.8847410059545829E-3</v>
      </c>
      <c r="V232" s="160">
        <f t="shared" si="82"/>
        <v>1.932170021257151E-3</v>
      </c>
      <c r="W232" s="160">
        <f t="shared" si="83"/>
        <v>1.68926734301535E-3</v>
      </c>
      <c r="X232" s="161">
        <f t="shared" si="84"/>
        <v>1.4350412702466176E-3</v>
      </c>
      <c r="Y232" s="161">
        <f t="shared" si="85"/>
        <v>1.630457531249109E-3</v>
      </c>
      <c r="Z232" s="252">
        <f t="shared" si="86"/>
        <v>1.4989566562314603E-3</v>
      </c>
      <c r="AA232" s="400" t="s">
        <v>252</v>
      </c>
      <c r="AB232" s="401">
        <v>757257</v>
      </c>
      <c r="AC232" s="401">
        <v>827486</v>
      </c>
      <c r="AD232" t="str">
        <f t="shared" si="91"/>
        <v>Y</v>
      </c>
    </row>
    <row r="233" spans="1:30" ht="21.75" thickBot="1">
      <c r="A233" s="27" t="s">
        <v>253</v>
      </c>
      <c r="B233" s="434" t="s">
        <v>253</v>
      </c>
      <c r="C233" s="431" t="s">
        <v>610</v>
      </c>
      <c r="D233" s="382" t="s">
        <v>419</v>
      </c>
      <c r="E233" s="29">
        <v>124455986</v>
      </c>
      <c r="F233" s="31">
        <v>146417707</v>
      </c>
      <c r="G233" s="31">
        <v>163805009</v>
      </c>
      <c r="H233" s="32">
        <v>180637425</v>
      </c>
      <c r="I233" s="32">
        <v>185285413</v>
      </c>
      <c r="J233" s="32">
        <v>157475449</v>
      </c>
      <c r="K233" s="32">
        <v>171570859</v>
      </c>
      <c r="L233" s="96">
        <v>174843047</v>
      </c>
      <c r="M233" s="96">
        <v>175988625</v>
      </c>
      <c r="N233" s="96">
        <v>198423969</v>
      </c>
      <c r="O233" s="96">
        <v>194469104</v>
      </c>
      <c r="P233" s="96">
        <f t="shared" si="80"/>
        <v>102.57310355259992</v>
      </c>
      <c r="Q233" s="96">
        <f t="shared" si="87"/>
        <v>87.177642728244166</v>
      </c>
      <c r="R233" s="96">
        <f t="shared" si="88"/>
        <v>94.980793155128296</v>
      </c>
      <c r="S233" s="96">
        <f t="shared" si="89"/>
        <v>96.792260518549796</v>
      </c>
      <c r="T233" s="96">
        <f t="shared" si="90"/>
        <v>97.426446928149019</v>
      </c>
      <c r="U233" s="165">
        <f t="shared" si="81"/>
        <v>0.42016409200106813</v>
      </c>
      <c r="V233" s="153">
        <f t="shared" si="82"/>
        <v>0.40389555253120857</v>
      </c>
      <c r="W233" s="153">
        <f t="shared" si="83"/>
        <v>0.37438604637620315</v>
      </c>
      <c r="X233" s="154">
        <f t="shared" si="84"/>
        <v>0.35025330810163896</v>
      </c>
      <c r="Y233" s="154">
        <f t="shared" si="85"/>
        <v>0.38137011741497251</v>
      </c>
      <c r="Z233" s="249">
        <f t="shared" si="86"/>
        <v>0.37731164171717624</v>
      </c>
      <c r="AA233" s="400" t="s">
        <v>440</v>
      </c>
      <c r="AB233" s="401">
        <v>198423969</v>
      </c>
      <c r="AC233" s="401">
        <v>194469104</v>
      </c>
      <c r="AD233" t="str">
        <f t="shared" si="91"/>
        <v>NO</v>
      </c>
    </row>
    <row r="234" spans="1:30" ht="13.5" thickBot="1">
      <c r="A234" s="97" t="s">
        <v>254</v>
      </c>
      <c r="B234" s="435" t="s">
        <v>683</v>
      </c>
      <c r="C234" s="432" t="s">
        <v>611</v>
      </c>
      <c r="D234" s="384"/>
      <c r="E234" s="99">
        <v>7676799</v>
      </c>
      <c r="F234" s="100">
        <v>9932702</v>
      </c>
      <c r="G234" s="100">
        <v>11925237</v>
      </c>
      <c r="H234" s="101">
        <v>12656762</v>
      </c>
      <c r="I234" s="101">
        <v>14294698</v>
      </c>
      <c r="J234" s="101">
        <v>12992578</v>
      </c>
      <c r="K234" s="101">
        <v>14583433</v>
      </c>
      <c r="L234" s="93">
        <v>15414516</v>
      </c>
      <c r="M234" s="93">
        <v>15319293</v>
      </c>
      <c r="N234" s="93">
        <f>SUM(N235:N256)</f>
        <v>15762406</v>
      </c>
      <c r="O234" s="93">
        <f>SUM(O235:O256)</f>
        <v>17619148</v>
      </c>
      <c r="P234" s="93">
        <f t="shared" si="80"/>
        <v>112.94119301603365</v>
      </c>
      <c r="Q234" s="93">
        <f t="shared" si="87"/>
        <v>102.65325365207943</v>
      </c>
      <c r="R234" s="93">
        <f t="shared" si="88"/>
        <v>115.22246369174043</v>
      </c>
      <c r="S234" s="93">
        <f t="shared" si="89"/>
        <v>121.78877978427658</v>
      </c>
      <c r="T234" s="93">
        <f t="shared" si="90"/>
        <v>121.03643096077812</v>
      </c>
      <c r="U234" s="171">
        <f t="shared" si="81"/>
        <v>2.9439729410467533E-2</v>
      </c>
      <c r="V234" s="171">
        <f t="shared" si="82"/>
        <v>3.1160385771851137E-2</v>
      </c>
      <c r="W234" s="171">
        <f t="shared" si="83"/>
        <v>3.088887785710925E-2</v>
      </c>
      <c r="X234" s="172">
        <f t="shared" si="84"/>
        <v>2.9771347427529106E-2</v>
      </c>
      <c r="Y234" s="172">
        <f t="shared" si="85"/>
        <v>3.3622359468575107E-2</v>
      </c>
      <c r="Z234" s="249">
        <f t="shared" si="86"/>
        <v>3.284387040228564E-2</v>
      </c>
      <c r="AA234" s="400"/>
      <c r="AB234" s="401"/>
      <c r="AC234" s="401"/>
      <c r="AD234" t="str">
        <f t="shared" si="91"/>
        <v>NO</v>
      </c>
    </row>
    <row r="235" spans="1:30" ht="13.5" thickBot="1">
      <c r="A235" s="39" t="s">
        <v>255</v>
      </c>
      <c r="B235" s="434" t="s">
        <v>254</v>
      </c>
      <c r="C235" s="431" t="s">
        <v>612</v>
      </c>
      <c r="D235" s="39" t="s">
        <v>264</v>
      </c>
      <c r="E235" s="41">
        <v>16902</v>
      </c>
      <c r="F235" s="78">
        <v>22545</v>
      </c>
      <c r="G235" s="78">
        <v>20556</v>
      </c>
      <c r="H235" s="44">
        <v>26384</v>
      </c>
      <c r="I235" s="44">
        <v>28912</v>
      </c>
      <c r="J235" s="44">
        <v>23358</v>
      </c>
      <c r="K235" s="44">
        <v>27679</v>
      </c>
      <c r="L235" s="46">
        <v>29971</v>
      </c>
      <c r="M235" s="46">
        <v>36958</v>
      </c>
      <c r="N235" s="46">
        <v>34228</v>
      </c>
      <c r="O235" s="46">
        <v>35427</v>
      </c>
      <c r="P235" s="46">
        <f t="shared" si="80"/>
        <v>109.58156458459673</v>
      </c>
      <c r="Q235" s="46">
        <f t="shared" si="87"/>
        <v>88.530927835051543</v>
      </c>
      <c r="R235" s="46">
        <f t="shared" si="88"/>
        <v>104.90827774408733</v>
      </c>
      <c r="S235" s="46">
        <f t="shared" si="89"/>
        <v>113.59536082474226</v>
      </c>
      <c r="T235" s="46">
        <f t="shared" si="90"/>
        <v>140.07731958762886</v>
      </c>
      <c r="U235" s="158">
        <f t="shared" si="81"/>
        <v>6.1369394539122674E-5</v>
      </c>
      <c r="V235" s="158">
        <f t="shared" si="82"/>
        <v>6.3024001866689324E-5</v>
      </c>
      <c r="W235" s="158">
        <f t="shared" si="83"/>
        <v>5.5531889744002908E-5</v>
      </c>
      <c r="X235" s="159">
        <f t="shared" si="84"/>
        <v>5.6505291000176581E-5</v>
      </c>
      <c r="Y235" s="159">
        <f t="shared" si="85"/>
        <v>6.537316745025692E-5</v>
      </c>
      <c r="Z235" s="251">
        <f t="shared" si="86"/>
        <v>7.923627822300106E-5</v>
      </c>
      <c r="AA235" s="400" t="s">
        <v>255</v>
      </c>
      <c r="AB235" s="401">
        <v>34228</v>
      </c>
      <c r="AC235" s="401">
        <v>35427</v>
      </c>
      <c r="AD235" t="str">
        <f t="shared" si="91"/>
        <v>Y</v>
      </c>
    </row>
    <row r="236" spans="1:30" ht="13.5" thickBot="1">
      <c r="A236" s="39" t="s">
        <v>256</v>
      </c>
      <c r="B236" s="435" t="s">
        <v>255</v>
      </c>
      <c r="C236" s="432" t="s">
        <v>613</v>
      </c>
      <c r="D236" s="39" t="s">
        <v>268</v>
      </c>
      <c r="E236" s="71">
        <v>248683</v>
      </c>
      <c r="F236" s="78">
        <v>311756</v>
      </c>
      <c r="G236" s="78">
        <v>496509</v>
      </c>
      <c r="H236" s="44">
        <v>629828</v>
      </c>
      <c r="I236" s="44">
        <v>671209</v>
      </c>
      <c r="J236" s="44">
        <v>560796</v>
      </c>
      <c r="K236" s="44">
        <v>769604</v>
      </c>
      <c r="L236" s="46">
        <v>714215</v>
      </c>
      <c r="M236" s="46">
        <v>726689</v>
      </c>
      <c r="N236" s="46">
        <v>741731</v>
      </c>
      <c r="O236" s="46">
        <v>904448</v>
      </c>
      <c r="P236" s="46">
        <f t="shared" si="80"/>
        <v>106.57020646906774</v>
      </c>
      <c r="Q236" s="46">
        <f t="shared" si="87"/>
        <v>89.039547304978512</v>
      </c>
      <c r="R236" s="46">
        <f t="shared" si="88"/>
        <v>122.19272563302997</v>
      </c>
      <c r="S236" s="46">
        <f t="shared" si="89"/>
        <v>113.39841988606413</v>
      </c>
      <c r="T236" s="46">
        <f t="shared" si="90"/>
        <v>115.37896060511758</v>
      </c>
      <c r="U236" s="158">
        <f t="shared" si="81"/>
        <v>1.4649849539033716E-3</v>
      </c>
      <c r="V236" s="158">
        <f t="shared" si="82"/>
        <v>1.4631390865017526E-3</v>
      </c>
      <c r="W236" s="158">
        <f t="shared" si="83"/>
        <v>1.3332503485263231E-3</v>
      </c>
      <c r="X236" s="159">
        <f t="shared" si="84"/>
        <v>1.5711079870985186E-3</v>
      </c>
      <c r="Y236" s="159">
        <f t="shared" si="85"/>
        <v>1.5578558203091404E-3</v>
      </c>
      <c r="Z236" s="251">
        <f t="shared" si="86"/>
        <v>1.5579883052544623E-3</v>
      </c>
      <c r="AA236" s="400" t="s">
        <v>256</v>
      </c>
      <c r="AB236" s="401">
        <v>741731</v>
      </c>
      <c r="AC236" s="401">
        <v>904448</v>
      </c>
      <c r="AD236" t="str">
        <f t="shared" si="91"/>
        <v>Y</v>
      </c>
    </row>
    <row r="237" spans="1:30" ht="13.5" thickBot="1">
      <c r="A237" s="66" t="s">
        <v>257</v>
      </c>
      <c r="B237" s="435" t="s">
        <v>256</v>
      </c>
      <c r="C237" s="432" t="s">
        <v>614</v>
      </c>
      <c r="D237" s="386" t="s">
        <v>257</v>
      </c>
      <c r="E237" s="71">
        <v>1256216</v>
      </c>
      <c r="F237" s="78">
        <v>1794625</v>
      </c>
      <c r="G237" s="78">
        <v>1993520</v>
      </c>
      <c r="H237" s="44">
        <v>1941315</v>
      </c>
      <c r="I237" s="44">
        <v>2018169</v>
      </c>
      <c r="J237" s="44">
        <v>1450137</v>
      </c>
      <c r="K237" s="44">
        <v>2164559</v>
      </c>
      <c r="L237" s="46">
        <v>2110344</v>
      </c>
      <c r="M237" s="64">
        <v>2112880</v>
      </c>
      <c r="N237" s="64">
        <v>2175069</v>
      </c>
      <c r="O237" s="64">
        <v>2353704</v>
      </c>
      <c r="P237" s="64">
        <f t="shared" si="80"/>
        <v>103.9588629356905</v>
      </c>
      <c r="Q237" s="64">
        <f t="shared" si="87"/>
        <v>74.698696502113265</v>
      </c>
      <c r="R237" s="64">
        <f t="shared" si="88"/>
        <v>111.49962782958973</v>
      </c>
      <c r="S237" s="64">
        <f t="shared" si="89"/>
        <v>108.70693318704075</v>
      </c>
      <c r="T237" s="64">
        <f t="shared" si="90"/>
        <v>108.83756628882999</v>
      </c>
      <c r="U237" s="156">
        <f t="shared" si="81"/>
        <v>4.5155141813112845E-3</v>
      </c>
      <c r="V237" s="156">
        <f t="shared" si="82"/>
        <v>4.3993181662733303E-3</v>
      </c>
      <c r="W237" s="156">
        <f t="shared" si="83"/>
        <v>3.4475917457701495E-3</v>
      </c>
      <c r="X237" s="157">
        <f t="shared" si="84"/>
        <v>4.4188386929459597E-3</v>
      </c>
      <c r="Y237" s="157">
        <f t="shared" si="85"/>
        <v>4.6031120646506619E-3</v>
      </c>
      <c r="Z237" s="251">
        <f t="shared" si="86"/>
        <v>4.5299190305702281E-3</v>
      </c>
      <c r="AA237" s="400" t="s">
        <v>257</v>
      </c>
      <c r="AB237" s="401">
        <v>2175069</v>
      </c>
      <c r="AC237" s="401">
        <v>2353704</v>
      </c>
      <c r="AD237" t="str">
        <f t="shared" si="91"/>
        <v>Y</v>
      </c>
    </row>
    <row r="238" spans="1:30" ht="13.5" thickBot="1">
      <c r="A238" s="39" t="s">
        <v>258</v>
      </c>
      <c r="B238" s="435" t="s">
        <v>257</v>
      </c>
      <c r="C238" s="432" t="s">
        <v>615</v>
      </c>
      <c r="D238" s="39" t="s">
        <v>268</v>
      </c>
      <c r="E238" s="71">
        <v>159081</v>
      </c>
      <c r="F238" s="78">
        <v>170996</v>
      </c>
      <c r="G238" s="78">
        <v>206361</v>
      </c>
      <c r="H238" s="44">
        <v>240783</v>
      </c>
      <c r="I238" s="44">
        <v>259363</v>
      </c>
      <c r="J238" s="44">
        <v>267237</v>
      </c>
      <c r="K238" s="44">
        <v>269416</v>
      </c>
      <c r="L238" s="46">
        <v>331276</v>
      </c>
      <c r="M238" s="46">
        <v>316922</v>
      </c>
      <c r="N238" s="46">
        <v>293639</v>
      </c>
      <c r="O238" s="46">
        <v>266523</v>
      </c>
      <c r="P238" s="46">
        <f t="shared" si="80"/>
        <v>107.71649161277996</v>
      </c>
      <c r="Q238" s="46">
        <f t="shared" si="87"/>
        <v>110.98665603468683</v>
      </c>
      <c r="R238" s="46">
        <f t="shared" si="88"/>
        <v>111.89162025558284</v>
      </c>
      <c r="S238" s="46">
        <f t="shared" si="89"/>
        <v>137.58280277262099</v>
      </c>
      <c r="T238" s="46">
        <f t="shared" si="90"/>
        <v>131.62141845562186</v>
      </c>
      <c r="U238" s="158">
        <f t="shared" si="81"/>
        <v>5.600631794009087E-4</v>
      </c>
      <c r="V238" s="158">
        <f t="shared" si="82"/>
        <v>5.6537403832838072E-4</v>
      </c>
      <c r="W238" s="158">
        <f t="shared" si="83"/>
        <v>6.3533588575726116E-4</v>
      </c>
      <c r="X238" s="159">
        <f t="shared" si="84"/>
        <v>5.499992586474791E-4</v>
      </c>
      <c r="Y238" s="159">
        <f t="shared" si="85"/>
        <v>7.2258387842418707E-4</v>
      </c>
      <c r="Z238" s="251">
        <f t="shared" si="86"/>
        <v>6.794664150384204E-4</v>
      </c>
      <c r="AA238" s="400" t="s">
        <v>258</v>
      </c>
      <c r="AB238" s="401">
        <v>293639</v>
      </c>
      <c r="AC238" s="401">
        <v>266523</v>
      </c>
      <c r="AD238" t="str">
        <f t="shared" si="91"/>
        <v>Y</v>
      </c>
    </row>
    <row r="239" spans="1:30" ht="21.75" thickBot="1">
      <c r="A239" s="39" t="s">
        <v>259</v>
      </c>
      <c r="B239" s="435" t="s">
        <v>258</v>
      </c>
      <c r="C239" s="432" t="s">
        <v>616</v>
      </c>
      <c r="D239" s="39" t="s">
        <v>259</v>
      </c>
      <c r="E239" s="71">
        <v>199587</v>
      </c>
      <c r="F239" s="78">
        <v>177780</v>
      </c>
      <c r="G239" s="78">
        <v>241490</v>
      </c>
      <c r="H239" s="44">
        <v>270423</v>
      </c>
      <c r="I239" s="44">
        <v>273548</v>
      </c>
      <c r="J239" s="44">
        <v>297984</v>
      </c>
      <c r="K239" s="44">
        <v>300815</v>
      </c>
      <c r="L239" s="46">
        <v>413623</v>
      </c>
      <c r="M239" s="46">
        <v>462851</v>
      </c>
      <c r="N239" s="46">
        <v>413988</v>
      </c>
      <c r="O239" s="46">
        <v>556211</v>
      </c>
      <c r="P239" s="46">
        <f t="shared" si="80"/>
        <v>101.15559697215105</v>
      </c>
      <c r="Q239" s="46">
        <f t="shared" si="87"/>
        <v>110.19181060782553</v>
      </c>
      <c r="R239" s="46">
        <f t="shared" si="88"/>
        <v>111.23868901683657</v>
      </c>
      <c r="S239" s="46">
        <f t="shared" si="89"/>
        <v>152.95407565184914</v>
      </c>
      <c r="T239" s="46">
        <f t="shared" si="90"/>
        <v>171.15814853026555</v>
      </c>
      <c r="U239" s="158">
        <f t="shared" si="81"/>
        <v>6.2900605592226995E-4</v>
      </c>
      <c r="V239" s="158">
        <f t="shared" si="82"/>
        <v>5.9629529823703408E-4</v>
      </c>
      <c r="W239" s="158">
        <f t="shared" si="83"/>
        <v>7.0843456774882113E-4</v>
      </c>
      <c r="X239" s="159">
        <f t="shared" si="84"/>
        <v>6.1409874317056674E-4</v>
      </c>
      <c r="Y239" s="159">
        <f t="shared" si="85"/>
        <v>9.0220031498040171E-4</v>
      </c>
      <c r="Z239" s="251">
        <f t="shared" si="86"/>
        <v>9.923315821146778E-4</v>
      </c>
      <c r="AA239" s="400" t="s">
        <v>259</v>
      </c>
      <c r="AB239" s="401">
        <v>413988</v>
      </c>
      <c r="AC239" s="401">
        <v>556211</v>
      </c>
      <c r="AD239" t="str">
        <f t="shared" si="91"/>
        <v>Y</v>
      </c>
    </row>
    <row r="240" spans="1:30" ht="13.5" thickBot="1">
      <c r="A240" s="39" t="s">
        <v>260</v>
      </c>
      <c r="B240" s="435" t="s">
        <v>259</v>
      </c>
      <c r="C240" s="432" t="s">
        <v>617</v>
      </c>
      <c r="D240" s="39" t="s">
        <v>267</v>
      </c>
      <c r="E240" s="71">
        <v>81685</v>
      </c>
      <c r="F240" s="78">
        <v>112670</v>
      </c>
      <c r="G240" s="78">
        <v>109540</v>
      </c>
      <c r="H240" s="44">
        <v>132904</v>
      </c>
      <c r="I240" s="44">
        <v>157161</v>
      </c>
      <c r="J240" s="44">
        <v>210856</v>
      </c>
      <c r="K240" s="44">
        <v>158880</v>
      </c>
      <c r="L240" s="46">
        <v>149240</v>
      </c>
      <c r="M240" s="46">
        <v>83820</v>
      </c>
      <c r="N240" s="46">
        <v>114276</v>
      </c>
      <c r="O240" s="46">
        <v>95239</v>
      </c>
      <c r="P240" s="46">
        <f t="shared" si="80"/>
        <v>118.25151989405886</v>
      </c>
      <c r="Q240" s="46">
        <f t="shared" si="87"/>
        <v>158.65286221633662</v>
      </c>
      <c r="R240" s="46">
        <f t="shared" si="88"/>
        <v>119.54493468970084</v>
      </c>
      <c r="S240" s="46">
        <f t="shared" si="89"/>
        <v>112.2915788840065</v>
      </c>
      <c r="T240" s="46">
        <f t="shared" si="90"/>
        <v>63.068079215072537</v>
      </c>
      <c r="U240" s="158">
        <f t="shared" si="81"/>
        <v>3.0913576454773956E-4</v>
      </c>
      <c r="V240" s="158">
        <f t="shared" si="82"/>
        <v>3.4258837705349889E-4</v>
      </c>
      <c r="W240" s="158">
        <f t="shared" si="83"/>
        <v>5.0129429505357814E-4</v>
      </c>
      <c r="X240" s="159">
        <f t="shared" si="84"/>
        <v>3.2434555562368782E-4</v>
      </c>
      <c r="Y240" s="159">
        <f t="shared" si="85"/>
        <v>3.2552439058677863E-4</v>
      </c>
      <c r="Z240" s="251">
        <f t="shared" si="86"/>
        <v>1.7970628390746114E-4</v>
      </c>
      <c r="AA240" s="400" t="s">
        <v>441</v>
      </c>
      <c r="AB240" s="401">
        <v>114276</v>
      </c>
      <c r="AC240" s="401">
        <v>95239</v>
      </c>
      <c r="AD240" t="str">
        <f t="shared" si="91"/>
        <v>Y</v>
      </c>
    </row>
    <row r="241" spans="1:30" ht="13.5" thickBot="1">
      <c r="A241" s="39" t="s">
        <v>261</v>
      </c>
      <c r="B241" s="435" t="s">
        <v>260</v>
      </c>
      <c r="C241" s="432" t="s">
        <v>618</v>
      </c>
      <c r="D241" s="39" t="s">
        <v>268</v>
      </c>
      <c r="E241" s="71">
        <v>168391</v>
      </c>
      <c r="F241" s="78">
        <v>239701</v>
      </c>
      <c r="G241" s="78">
        <v>182674</v>
      </c>
      <c r="H241" s="44">
        <v>248285</v>
      </c>
      <c r="I241" s="44">
        <v>395133</v>
      </c>
      <c r="J241" s="44">
        <v>304580</v>
      </c>
      <c r="K241" s="44">
        <v>413711</v>
      </c>
      <c r="L241" s="46">
        <v>468707</v>
      </c>
      <c r="M241" s="46">
        <v>431269</v>
      </c>
      <c r="N241" s="46">
        <v>388720</v>
      </c>
      <c r="O241" s="46">
        <v>503298</v>
      </c>
      <c r="P241" s="46">
        <f t="shared" si="80"/>
        <v>159.14493424894778</v>
      </c>
      <c r="Q241" s="46">
        <f t="shared" si="87"/>
        <v>122.67354048774595</v>
      </c>
      <c r="R241" s="46">
        <f t="shared" si="88"/>
        <v>166.62746440582396</v>
      </c>
      <c r="S241" s="46">
        <f t="shared" si="89"/>
        <v>188.7778158165012</v>
      </c>
      <c r="T241" s="46">
        <f t="shared" si="90"/>
        <v>173.69917634975934</v>
      </c>
      <c r="U241" s="158">
        <f t="shared" si="81"/>
        <v>5.7751289126539089E-4</v>
      </c>
      <c r="V241" s="158">
        <f t="shared" si="82"/>
        <v>8.6133311184250665E-4</v>
      </c>
      <c r="W241" s="158">
        <f t="shared" si="83"/>
        <v>7.2411606208701111E-4</v>
      </c>
      <c r="X241" s="159">
        <f t="shared" si="84"/>
        <v>8.4457026789168876E-4</v>
      </c>
      <c r="Y241" s="159">
        <f t="shared" si="85"/>
        <v>1.0223503118383629E-3</v>
      </c>
      <c r="Z241" s="251">
        <f t="shared" si="86"/>
        <v>9.2462120442002933E-4</v>
      </c>
      <c r="AA241" s="400" t="s">
        <v>261</v>
      </c>
      <c r="AB241" s="401">
        <v>388720</v>
      </c>
      <c r="AC241" s="401">
        <v>503298</v>
      </c>
      <c r="AD241" t="str">
        <f t="shared" si="91"/>
        <v>Y</v>
      </c>
    </row>
    <row r="242" spans="1:30" ht="21.75" thickBot="1">
      <c r="A242" s="39" t="s">
        <v>262</v>
      </c>
      <c r="B242" s="435" t="s">
        <v>261</v>
      </c>
      <c r="C242" s="432" t="s">
        <v>619</v>
      </c>
      <c r="D242" s="39" t="s">
        <v>259</v>
      </c>
      <c r="E242" s="71">
        <v>865691</v>
      </c>
      <c r="F242" s="78">
        <v>1359163</v>
      </c>
      <c r="G242" s="78">
        <v>1330886</v>
      </c>
      <c r="H242" s="44">
        <v>1735051</v>
      </c>
      <c r="I242" s="44">
        <v>2342374</v>
      </c>
      <c r="J242" s="44">
        <v>1937971</v>
      </c>
      <c r="K242" s="44">
        <v>2154499</v>
      </c>
      <c r="L242" s="46">
        <v>2839910</v>
      </c>
      <c r="M242" s="46">
        <v>2117124</v>
      </c>
      <c r="N242" s="46">
        <v>1788201</v>
      </c>
      <c r="O242" s="46">
        <v>2096202</v>
      </c>
      <c r="P242" s="46">
        <f t="shared" si="80"/>
        <v>135.00317858091779</v>
      </c>
      <c r="Q242" s="46">
        <f t="shared" si="87"/>
        <v>111.69533345129337</v>
      </c>
      <c r="R242" s="46">
        <f t="shared" si="88"/>
        <v>124.1749666148142</v>
      </c>
      <c r="S242" s="46">
        <f t="shared" si="89"/>
        <v>163.67876218047769</v>
      </c>
      <c r="T242" s="46">
        <f t="shared" si="90"/>
        <v>122.02085126027995</v>
      </c>
      <c r="U242" s="158">
        <f t="shared" si="81"/>
        <v>4.0357424713651962E-3</v>
      </c>
      <c r="V242" s="158">
        <f t="shared" si="82"/>
        <v>5.1060384390040304E-3</v>
      </c>
      <c r="W242" s="158">
        <f t="shared" si="83"/>
        <v>4.6073804220855838E-3</v>
      </c>
      <c r="X242" s="159">
        <f t="shared" si="84"/>
        <v>4.3983017072361519E-3</v>
      </c>
      <c r="Y242" s="159">
        <f t="shared" si="85"/>
        <v>6.1944517024343244E-3</v>
      </c>
      <c r="Z242" s="251">
        <f t="shared" si="86"/>
        <v>4.5390179743653039E-3</v>
      </c>
      <c r="AA242" s="400" t="s">
        <v>262</v>
      </c>
      <c r="AB242" s="401">
        <v>1788201</v>
      </c>
      <c r="AC242" s="401">
        <v>2096202</v>
      </c>
      <c r="AD242" t="str">
        <f t="shared" si="91"/>
        <v>Y</v>
      </c>
    </row>
    <row r="243" spans="1:30" ht="13.5" thickBot="1">
      <c r="A243" s="39" t="s">
        <v>263</v>
      </c>
      <c r="B243" s="435" t="s">
        <v>262</v>
      </c>
      <c r="C243" s="432" t="s">
        <v>620</v>
      </c>
      <c r="D243" s="386" t="s">
        <v>257</v>
      </c>
      <c r="E243" s="71">
        <v>217490</v>
      </c>
      <c r="F243" s="78">
        <v>233233</v>
      </c>
      <c r="G243" s="78">
        <v>318870</v>
      </c>
      <c r="H243" s="44">
        <v>337487</v>
      </c>
      <c r="I243" s="44">
        <v>346634</v>
      </c>
      <c r="J243" s="44">
        <v>336088</v>
      </c>
      <c r="K243" s="44">
        <v>362030</v>
      </c>
      <c r="L243" s="46">
        <v>432999</v>
      </c>
      <c r="M243" s="46">
        <v>402544</v>
      </c>
      <c r="N243" s="46">
        <v>431202</v>
      </c>
      <c r="O243" s="46">
        <v>550194</v>
      </c>
      <c r="P243" s="46">
        <f t="shared" si="80"/>
        <v>102.71032661998834</v>
      </c>
      <c r="Q243" s="46">
        <f t="shared" si="87"/>
        <v>99.585465514227209</v>
      </c>
      <c r="R243" s="46">
        <f t="shared" si="88"/>
        <v>107.27228011745638</v>
      </c>
      <c r="S243" s="46">
        <f t="shared" si="89"/>
        <v>128.30094196220892</v>
      </c>
      <c r="T243" s="46">
        <f t="shared" si="90"/>
        <v>119.27689066541822</v>
      </c>
      <c r="U243" s="158">
        <f t="shared" si="81"/>
        <v>7.8499745507977915E-4</v>
      </c>
      <c r="V243" s="158">
        <f t="shared" si="82"/>
        <v>7.5561226698457335E-4</v>
      </c>
      <c r="W243" s="158">
        <f t="shared" si="83"/>
        <v>7.9902396439260424E-4</v>
      </c>
      <c r="X243" s="159">
        <f t="shared" si="84"/>
        <v>7.3906609706976144E-4</v>
      </c>
      <c r="Y243" s="159">
        <f t="shared" si="85"/>
        <v>9.4446351916164953E-4</v>
      </c>
      <c r="Z243" s="251">
        <f t="shared" si="86"/>
        <v>8.6303610533577946E-4</v>
      </c>
      <c r="AA243" s="400" t="s">
        <v>263</v>
      </c>
      <c r="AB243" s="401">
        <v>431202</v>
      </c>
      <c r="AC243" s="401">
        <v>550194</v>
      </c>
      <c r="AD243" t="str">
        <f t="shared" si="91"/>
        <v>Y</v>
      </c>
    </row>
    <row r="244" spans="1:30" ht="13.5" thickBot="1">
      <c r="A244" s="39" t="s">
        <v>264</v>
      </c>
      <c r="B244" s="435" t="s">
        <v>263</v>
      </c>
      <c r="C244" s="432" t="s">
        <v>621</v>
      </c>
      <c r="D244" s="39" t="s">
        <v>264</v>
      </c>
      <c r="E244" s="71">
        <v>260220</v>
      </c>
      <c r="F244" s="78">
        <v>334949</v>
      </c>
      <c r="G244" s="78">
        <v>684502</v>
      </c>
      <c r="H244" s="44">
        <v>714580</v>
      </c>
      <c r="I244" s="44">
        <v>719885</v>
      </c>
      <c r="J244" s="44">
        <v>735784</v>
      </c>
      <c r="K244" s="44">
        <v>440050</v>
      </c>
      <c r="L244" s="46">
        <v>443437</v>
      </c>
      <c r="M244" s="46">
        <v>439735</v>
      </c>
      <c r="N244" s="46">
        <v>449322</v>
      </c>
      <c r="O244" s="46">
        <v>440166</v>
      </c>
      <c r="P244" s="46">
        <f t="shared" si="80"/>
        <v>100.74239413361694</v>
      </c>
      <c r="Q244" s="46">
        <f t="shared" si="87"/>
        <v>102.96733745696773</v>
      </c>
      <c r="R244" s="46">
        <f t="shared" si="88"/>
        <v>61.581628369111932</v>
      </c>
      <c r="S244" s="46">
        <f t="shared" si="89"/>
        <v>62.055613087407991</v>
      </c>
      <c r="T244" s="46">
        <f t="shared" si="90"/>
        <v>61.537546530829303</v>
      </c>
      <c r="U244" s="158">
        <f t="shared" si="81"/>
        <v>1.6621187822076365E-3</v>
      </c>
      <c r="V244" s="158">
        <f t="shared" si="82"/>
        <v>1.5692457659034879E-3</v>
      </c>
      <c r="W244" s="158">
        <f t="shared" si="83"/>
        <v>1.749271168910071E-3</v>
      </c>
      <c r="X244" s="159">
        <f t="shared" si="84"/>
        <v>8.9834001606371987E-4</v>
      </c>
      <c r="Y244" s="159">
        <f t="shared" si="85"/>
        <v>9.6723103181874407E-4</v>
      </c>
      <c r="Z244" s="251">
        <f t="shared" si="86"/>
        <v>9.4277192500653092E-4</v>
      </c>
      <c r="AA244" s="400" t="s">
        <v>264</v>
      </c>
      <c r="AB244" s="401">
        <v>449322</v>
      </c>
      <c r="AC244" s="401">
        <v>440166</v>
      </c>
      <c r="AD244" t="str">
        <f t="shared" si="91"/>
        <v>Y</v>
      </c>
    </row>
    <row r="245" spans="1:30" ht="13.5" thickBot="1">
      <c r="A245" s="39" t="s">
        <v>265</v>
      </c>
      <c r="B245" s="435" t="s">
        <v>264</v>
      </c>
      <c r="C245" s="432" t="s">
        <v>622</v>
      </c>
      <c r="D245" s="39" t="s">
        <v>267</v>
      </c>
      <c r="E245" s="71">
        <v>236086</v>
      </c>
      <c r="F245" s="78">
        <v>283295</v>
      </c>
      <c r="G245" s="78">
        <v>368377</v>
      </c>
      <c r="H245" s="44">
        <v>447868</v>
      </c>
      <c r="I245" s="44">
        <v>506492</v>
      </c>
      <c r="J245" s="44">
        <v>483638</v>
      </c>
      <c r="K245" s="44">
        <v>607627</v>
      </c>
      <c r="L245" s="46">
        <v>711997</v>
      </c>
      <c r="M245" s="46">
        <v>769090</v>
      </c>
      <c r="N245" s="46">
        <v>948613</v>
      </c>
      <c r="O245" s="46">
        <v>777090</v>
      </c>
      <c r="P245" s="46">
        <f t="shared" si="80"/>
        <v>113.08957103432262</v>
      </c>
      <c r="Q245" s="46">
        <f t="shared" si="87"/>
        <v>107.98672823242563</v>
      </c>
      <c r="R245" s="46">
        <f t="shared" si="88"/>
        <v>135.67100127716202</v>
      </c>
      <c r="S245" s="46">
        <f t="shared" si="89"/>
        <v>158.97474255807515</v>
      </c>
      <c r="T245" s="46">
        <f t="shared" si="90"/>
        <v>171.72247179972672</v>
      </c>
      <c r="U245" s="158">
        <f t="shared" si="81"/>
        <v>1.0417445418984155E-3</v>
      </c>
      <c r="V245" s="158">
        <f t="shared" si="82"/>
        <v>1.1040797161546488E-3</v>
      </c>
      <c r="W245" s="158">
        <f t="shared" si="83"/>
        <v>1.1498130016272831E-3</v>
      </c>
      <c r="X245" s="159">
        <f t="shared" si="84"/>
        <v>1.2404400612220201E-3</v>
      </c>
      <c r="Y245" s="159">
        <f t="shared" si="85"/>
        <v>1.5530178874605645E-3</v>
      </c>
      <c r="Z245" s="251">
        <f t="shared" si="86"/>
        <v>1.648894128971478E-3</v>
      </c>
      <c r="AA245" s="400" t="s">
        <v>265</v>
      </c>
      <c r="AB245" s="401">
        <v>948613</v>
      </c>
      <c r="AC245" s="401">
        <v>777090</v>
      </c>
      <c r="AD245" t="str">
        <f t="shared" si="91"/>
        <v>Y</v>
      </c>
    </row>
    <row r="246" spans="1:30" ht="13.5" thickBot="1">
      <c r="A246" s="39" t="s">
        <v>266</v>
      </c>
      <c r="B246" s="435" t="s">
        <v>265</v>
      </c>
      <c r="C246" s="432" t="s">
        <v>623</v>
      </c>
      <c r="D246" s="39" t="s">
        <v>264</v>
      </c>
      <c r="E246" s="71">
        <v>77234</v>
      </c>
      <c r="F246" s="78">
        <v>92705</v>
      </c>
      <c r="G246" s="78">
        <v>98348</v>
      </c>
      <c r="H246" s="44">
        <v>116685</v>
      </c>
      <c r="I246" s="44">
        <v>85051</v>
      </c>
      <c r="J246" s="44">
        <v>118203</v>
      </c>
      <c r="K246" s="44">
        <v>128617</v>
      </c>
      <c r="L246" s="46">
        <v>110205</v>
      </c>
      <c r="M246" s="46">
        <v>149509</v>
      </c>
      <c r="N246" s="46">
        <v>205346</v>
      </c>
      <c r="O246" s="46">
        <v>216782</v>
      </c>
      <c r="P246" s="46">
        <f t="shared" si="80"/>
        <v>72.889403093799544</v>
      </c>
      <c r="Q246" s="46">
        <f t="shared" si="87"/>
        <v>101.30093842396195</v>
      </c>
      <c r="R246" s="46">
        <f t="shared" si="88"/>
        <v>110.22582165659682</v>
      </c>
      <c r="S246" s="46">
        <f t="shared" si="89"/>
        <v>94.446586964905507</v>
      </c>
      <c r="T246" s="46">
        <f t="shared" si="90"/>
        <v>128.13043664566996</v>
      </c>
      <c r="U246" s="158">
        <f t="shared" si="81"/>
        <v>2.7141024112331449E-4</v>
      </c>
      <c r="V246" s="158">
        <f t="shared" si="82"/>
        <v>1.8539894793731992E-4</v>
      </c>
      <c r="W246" s="158">
        <f t="shared" si="83"/>
        <v>2.810187500389749E-4</v>
      </c>
      <c r="X246" s="159">
        <f t="shared" si="84"/>
        <v>2.6256515815490847E-4</v>
      </c>
      <c r="Y246" s="159">
        <f t="shared" si="85"/>
        <v>2.4038069863720142E-4</v>
      </c>
      <c r="Z246" s="251">
        <f t="shared" si="86"/>
        <v>3.2054052494298027E-4</v>
      </c>
      <c r="AA246" s="400" t="s">
        <v>266</v>
      </c>
      <c r="AB246" s="401">
        <v>205346</v>
      </c>
      <c r="AC246" s="401">
        <v>216782</v>
      </c>
      <c r="AD246" t="str">
        <f t="shared" si="91"/>
        <v>Y</v>
      </c>
    </row>
    <row r="247" spans="1:30" ht="13.5" thickBot="1">
      <c r="A247" s="39" t="s">
        <v>267</v>
      </c>
      <c r="B247" s="435" t="s">
        <v>266</v>
      </c>
      <c r="C247" s="432" t="s">
        <v>624</v>
      </c>
      <c r="D247" s="39" t="s">
        <v>267</v>
      </c>
      <c r="E247" s="71">
        <v>176258</v>
      </c>
      <c r="F247" s="78">
        <v>186906</v>
      </c>
      <c r="G247" s="78">
        <v>219052</v>
      </c>
      <c r="H247" s="44">
        <v>316200</v>
      </c>
      <c r="I247" s="44">
        <v>456832</v>
      </c>
      <c r="J247" s="44">
        <v>431846</v>
      </c>
      <c r="K247" s="44">
        <v>505192</v>
      </c>
      <c r="L247" s="46">
        <v>430196</v>
      </c>
      <c r="M247" s="46">
        <v>413666</v>
      </c>
      <c r="N247" s="46">
        <v>515036</v>
      </c>
      <c r="O247" s="46">
        <v>605541</v>
      </c>
      <c r="P247" s="46">
        <f t="shared" si="80"/>
        <v>144.47564832384566</v>
      </c>
      <c r="Q247" s="46">
        <f t="shared" si="87"/>
        <v>136.57368753953193</v>
      </c>
      <c r="R247" s="46">
        <f t="shared" si="88"/>
        <v>159.76976597090447</v>
      </c>
      <c r="S247" s="46">
        <f t="shared" si="89"/>
        <v>136.05186590765339</v>
      </c>
      <c r="T247" s="46">
        <f t="shared" si="90"/>
        <v>130.82416192283367</v>
      </c>
      <c r="U247" s="158">
        <f t="shared" si="81"/>
        <v>7.3548372321371243E-4</v>
      </c>
      <c r="V247" s="158">
        <f t="shared" si="82"/>
        <v>9.958280582721159E-4</v>
      </c>
      <c r="W247" s="158">
        <f t="shared" si="83"/>
        <v>1.0266814135794452E-3</v>
      </c>
      <c r="X247" s="159">
        <f t="shared" si="84"/>
        <v>1.031324143609278E-3</v>
      </c>
      <c r="Y247" s="159">
        <f t="shared" si="85"/>
        <v>9.3834957607122642E-4</v>
      </c>
      <c r="Z247" s="251">
        <f t="shared" si="86"/>
        <v>8.8688116963569336E-4</v>
      </c>
      <c r="AA247" s="400" t="s">
        <v>267</v>
      </c>
      <c r="AB247" s="401">
        <v>515036</v>
      </c>
      <c r="AC247" s="401">
        <v>605541</v>
      </c>
      <c r="AD247" t="str">
        <f t="shared" si="91"/>
        <v>Y</v>
      </c>
    </row>
    <row r="248" spans="1:30" ht="13.5" thickBot="1">
      <c r="A248" s="39" t="s">
        <v>268</v>
      </c>
      <c r="B248" s="435" t="s">
        <v>267</v>
      </c>
      <c r="C248" s="432" t="s">
        <v>625</v>
      </c>
      <c r="D248" s="39" t="s">
        <v>268</v>
      </c>
      <c r="E248" s="71">
        <v>705953</v>
      </c>
      <c r="F248" s="78">
        <v>891450</v>
      </c>
      <c r="G248" s="78">
        <v>1101466</v>
      </c>
      <c r="H248" s="44">
        <v>1196697</v>
      </c>
      <c r="I248" s="44">
        <v>1322802</v>
      </c>
      <c r="J248" s="44">
        <v>1406973</v>
      </c>
      <c r="K248" s="44">
        <v>1415408</v>
      </c>
      <c r="L248" s="46">
        <v>1410979</v>
      </c>
      <c r="M248" s="46">
        <v>1556682</v>
      </c>
      <c r="N248" s="46">
        <v>1611752</v>
      </c>
      <c r="O248" s="46">
        <v>1840240</v>
      </c>
      <c r="P248" s="46">
        <f t="shared" si="80"/>
        <v>110.53775517110849</v>
      </c>
      <c r="Q248" s="46">
        <f t="shared" si="87"/>
        <v>117.57136518266529</v>
      </c>
      <c r="R248" s="46">
        <f t="shared" si="88"/>
        <v>118.27622196763257</v>
      </c>
      <c r="S248" s="46">
        <f t="shared" si="89"/>
        <v>117.90611992843635</v>
      </c>
      <c r="T248" s="46">
        <f t="shared" si="90"/>
        <v>130.08154946490214</v>
      </c>
      <c r="U248" s="158">
        <f t="shared" si="81"/>
        <v>2.7835267714063252E-3</v>
      </c>
      <c r="V248" s="158">
        <f t="shared" si="82"/>
        <v>2.8835181141830509E-3</v>
      </c>
      <c r="W248" s="158">
        <f t="shared" si="83"/>
        <v>3.344972579364201E-3</v>
      </c>
      <c r="X248" s="159">
        <f t="shared" si="84"/>
        <v>2.88948448007435E-3</v>
      </c>
      <c r="Y248" s="159">
        <f t="shared" si="85"/>
        <v>3.0776472735576411E-3</v>
      </c>
      <c r="Z248" s="251">
        <f t="shared" si="86"/>
        <v>3.3374557080128181E-3</v>
      </c>
      <c r="AA248" s="400" t="s">
        <v>268</v>
      </c>
      <c r="AB248" s="401">
        <v>1611752</v>
      </c>
      <c r="AC248" s="401">
        <v>1840240</v>
      </c>
      <c r="AD248" t="str">
        <f t="shared" si="91"/>
        <v>Y</v>
      </c>
    </row>
    <row r="249" spans="1:30" ht="13.5" thickBot="1">
      <c r="A249" s="39" t="s">
        <v>269</v>
      </c>
      <c r="B249" s="435" t="s">
        <v>268</v>
      </c>
      <c r="C249" s="432" t="s">
        <v>626</v>
      </c>
      <c r="D249" s="39" t="s">
        <v>264</v>
      </c>
      <c r="E249" s="71">
        <v>61987</v>
      </c>
      <c r="F249" s="78">
        <v>70871</v>
      </c>
      <c r="G249" s="78">
        <v>99459</v>
      </c>
      <c r="H249" s="44">
        <v>119195</v>
      </c>
      <c r="I249" s="44">
        <v>138677</v>
      </c>
      <c r="J249" s="44">
        <v>149892</v>
      </c>
      <c r="K249" s="44">
        <v>160227</v>
      </c>
      <c r="L249" s="46">
        <v>164301</v>
      </c>
      <c r="M249" s="46">
        <v>203853</v>
      </c>
      <c r="N249" s="46">
        <v>334228</v>
      </c>
      <c r="O249" s="46">
        <v>203872</v>
      </c>
      <c r="P249" s="46">
        <f t="shared" si="80"/>
        <v>116.3446453290826</v>
      </c>
      <c r="Q249" s="46">
        <f t="shared" si="87"/>
        <v>125.753597046856</v>
      </c>
      <c r="R249" s="46">
        <f t="shared" si="88"/>
        <v>134.42426276269978</v>
      </c>
      <c r="S249" s="46">
        <f t="shared" si="89"/>
        <v>137.84219136708757</v>
      </c>
      <c r="T249" s="46">
        <f t="shared" si="90"/>
        <v>171.02479130836025</v>
      </c>
      <c r="U249" s="158">
        <f t="shared" si="81"/>
        <v>2.7724852115262004E-4</v>
      </c>
      <c r="V249" s="158">
        <f t="shared" si="82"/>
        <v>3.0229591542843369E-4</v>
      </c>
      <c r="W249" s="158">
        <f t="shared" si="83"/>
        <v>3.563569662431751E-4</v>
      </c>
      <c r="X249" s="159">
        <f t="shared" si="84"/>
        <v>3.2709538860093546E-4</v>
      </c>
      <c r="Y249" s="159">
        <f t="shared" si="85"/>
        <v>3.5837565597559852E-4</v>
      </c>
      <c r="Z249" s="251">
        <f t="shared" si="86"/>
        <v>4.3705159977794892E-4</v>
      </c>
      <c r="AA249" s="400" t="s">
        <v>269</v>
      </c>
      <c r="AB249" s="401">
        <v>334228</v>
      </c>
      <c r="AC249" s="401">
        <v>203872</v>
      </c>
      <c r="AD249" t="str">
        <f t="shared" si="91"/>
        <v>Y</v>
      </c>
    </row>
    <row r="250" spans="1:30" ht="13.5" thickBot="1">
      <c r="A250" s="66" t="s">
        <v>270</v>
      </c>
      <c r="B250" s="435" t="s">
        <v>269</v>
      </c>
      <c r="C250" s="432" t="s">
        <v>627</v>
      </c>
      <c r="D250" s="39" t="s">
        <v>264</v>
      </c>
      <c r="E250" s="71">
        <v>385346</v>
      </c>
      <c r="F250" s="78">
        <v>431432</v>
      </c>
      <c r="G250" s="78">
        <v>737791</v>
      </c>
      <c r="H250" s="44">
        <v>389515</v>
      </c>
      <c r="I250" s="44">
        <v>435020</v>
      </c>
      <c r="J250" s="44">
        <v>484770</v>
      </c>
      <c r="K250" s="44">
        <v>325863</v>
      </c>
      <c r="L250" s="46">
        <v>453759</v>
      </c>
      <c r="M250" s="64">
        <v>741470</v>
      </c>
      <c r="N250" s="64">
        <v>351452</v>
      </c>
      <c r="O250" s="64">
        <v>642192</v>
      </c>
      <c r="P250" s="64">
        <f t="shared" si="80"/>
        <v>111.68247692643416</v>
      </c>
      <c r="Q250" s="64">
        <f t="shared" si="87"/>
        <v>124.45477067635393</v>
      </c>
      <c r="R250" s="64">
        <f t="shared" si="88"/>
        <v>83.658652426735813</v>
      </c>
      <c r="S250" s="64">
        <f t="shared" si="89"/>
        <v>116.49333145065017</v>
      </c>
      <c r="T250" s="64">
        <f t="shared" si="90"/>
        <v>190.35723913071382</v>
      </c>
      <c r="U250" s="156">
        <f t="shared" ref="U250:U281" si="92">+H250/H$3</f>
        <v>9.0601499825297032E-4</v>
      </c>
      <c r="V250" s="156">
        <f t="shared" ref="V250:V281" si="93">+I250/I$3</f>
        <v>9.4828103528110089E-4</v>
      </c>
      <c r="W250" s="156">
        <f t="shared" ref="W250:W281" si="94">+J250/J$3</f>
        <v>1.1525042465622181E-3</v>
      </c>
      <c r="X250" s="157">
        <f t="shared" ref="X250:X281" si="95">+K250/K$3</f>
        <v>6.6523297955816828E-4</v>
      </c>
      <c r="Y250" s="157">
        <f t="shared" ref="Y250:Y281" si="96">+L250/L$3</f>
        <v>9.8974552364155784E-4</v>
      </c>
      <c r="Z250" s="251">
        <f t="shared" ref="Z250:Z281" si="97">+M250/M$3</f>
        <v>1.5896780998432977E-3</v>
      </c>
      <c r="AA250" s="400" t="s">
        <v>270</v>
      </c>
      <c r="AB250" s="401">
        <v>351452</v>
      </c>
      <c r="AC250" s="401">
        <v>642192</v>
      </c>
      <c r="AD250" t="str">
        <f t="shared" si="91"/>
        <v>Y</v>
      </c>
    </row>
    <row r="251" spans="1:30" ht="13.5" thickBot="1">
      <c r="A251" s="66" t="s">
        <v>271</v>
      </c>
      <c r="B251" s="435" t="s">
        <v>270</v>
      </c>
      <c r="C251" s="432" t="s">
        <v>628</v>
      </c>
      <c r="D251" s="386" t="s">
        <v>257</v>
      </c>
      <c r="E251" s="71">
        <v>326701</v>
      </c>
      <c r="F251" s="78">
        <v>324381</v>
      </c>
      <c r="G251" s="78">
        <v>403488</v>
      </c>
      <c r="H251" s="44">
        <v>506805</v>
      </c>
      <c r="I251" s="44">
        <v>464850</v>
      </c>
      <c r="J251" s="44">
        <v>475896</v>
      </c>
      <c r="K251" s="44">
        <v>547913</v>
      </c>
      <c r="L251" s="46">
        <v>554221</v>
      </c>
      <c r="M251" s="64">
        <v>532424</v>
      </c>
      <c r="N251" s="64">
        <v>585956</v>
      </c>
      <c r="O251" s="64">
        <v>625184</v>
      </c>
      <c r="P251" s="64">
        <f t="shared" si="80"/>
        <v>91.721668097197153</v>
      </c>
      <c r="Q251" s="64">
        <f t="shared" si="87"/>
        <v>93.901204605321581</v>
      </c>
      <c r="R251" s="64">
        <f t="shared" si="88"/>
        <v>108.11120647980978</v>
      </c>
      <c r="S251" s="64">
        <f t="shared" si="89"/>
        <v>109.35586665482779</v>
      </c>
      <c r="T251" s="64">
        <f t="shared" si="90"/>
        <v>105.05500143053048</v>
      </c>
      <c r="U251" s="156">
        <f t="shared" si="92"/>
        <v>1.1788324742040657E-3</v>
      </c>
      <c r="V251" s="156">
        <f t="shared" si="93"/>
        <v>1.0133061451207295E-3</v>
      </c>
      <c r="W251" s="156">
        <f t="shared" si="94"/>
        <v>1.1314069784061995E-3</v>
      </c>
      <c r="X251" s="157">
        <f t="shared" si="95"/>
        <v>1.1185369235803227E-3</v>
      </c>
      <c r="Y251" s="157">
        <f t="shared" si="96"/>
        <v>1.208874653413261E-3</v>
      </c>
      <c r="Z251" s="251">
        <f t="shared" si="97"/>
        <v>1.1414929432491778E-3</v>
      </c>
      <c r="AA251" s="400" t="s">
        <v>271</v>
      </c>
      <c r="AB251" s="401">
        <v>585956</v>
      </c>
      <c r="AC251" s="401">
        <v>625184</v>
      </c>
      <c r="AD251" t="str">
        <f t="shared" si="91"/>
        <v>Y</v>
      </c>
    </row>
    <row r="252" spans="1:30" ht="13.5" thickBot="1">
      <c r="A252" s="39" t="s">
        <v>272</v>
      </c>
      <c r="B252" s="435" t="s">
        <v>271</v>
      </c>
      <c r="C252" s="432" t="s">
        <v>629</v>
      </c>
      <c r="D252" s="39" t="s">
        <v>267</v>
      </c>
      <c r="E252" s="71">
        <v>1193297</v>
      </c>
      <c r="F252" s="78">
        <v>1731334</v>
      </c>
      <c r="G252" s="78">
        <v>1926558</v>
      </c>
      <c r="H252" s="44">
        <v>1948505</v>
      </c>
      <c r="I252" s="44">
        <v>2184530</v>
      </c>
      <c r="J252" s="44">
        <v>1821477</v>
      </c>
      <c r="K252" s="44">
        <v>1969155</v>
      </c>
      <c r="L252" s="46">
        <v>1922097</v>
      </c>
      <c r="M252" s="46">
        <v>1904743</v>
      </c>
      <c r="N252" s="46">
        <v>2202726</v>
      </c>
      <c r="O252" s="46">
        <v>2304269</v>
      </c>
      <c r="P252" s="46">
        <f t="shared" si="80"/>
        <v>112.11313288906111</v>
      </c>
      <c r="Q252" s="46">
        <f t="shared" si="87"/>
        <v>93.480745494622795</v>
      </c>
      <c r="R252" s="46">
        <f t="shared" si="88"/>
        <v>101.0597868622354</v>
      </c>
      <c r="S252" s="46">
        <f t="shared" si="89"/>
        <v>98.644704529883171</v>
      </c>
      <c r="T252" s="46">
        <f t="shared" si="90"/>
        <v>97.754072994423936</v>
      </c>
      <c r="U252" s="158">
        <f t="shared" si="92"/>
        <v>4.5322381786860686E-3</v>
      </c>
      <c r="V252" s="158">
        <f t="shared" si="93"/>
        <v>4.7619612201798157E-3</v>
      </c>
      <c r="W252" s="158">
        <f t="shared" si="94"/>
        <v>4.330424691122407E-3</v>
      </c>
      <c r="X252" s="159">
        <f t="shared" si="95"/>
        <v>4.0199312222064642E-3</v>
      </c>
      <c r="Y252" s="159">
        <f t="shared" si="96"/>
        <v>4.1925050561087878E-3</v>
      </c>
      <c r="Z252" s="251">
        <f t="shared" si="97"/>
        <v>4.0836827288087477E-3</v>
      </c>
      <c r="AA252" s="400" t="s">
        <v>272</v>
      </c>
      <c r="AB252" s="401">
        <v>2202726</v>
      </c>
      <c r="AC252" s="401">
        <v>2304269</v>
      </c>
      <c r="AD252" t="str">
        <f t="shared" si="91"/>
        <v>Y</v>
      </c>
    </row>
    <row r="253" spans="1:30" ht="13.5" thickBot="1">
      <c r="A253" s="39" t="s">
        <v>273</v>
      </c>
      <c r="B253" s="435" t="s">
        <v>272</v>
      </c>
      <c r="C253" s="432" t="s">
        <v>630</v>
      </c>
      <c r="D253" s="39" t="s">
        <v>268</v>
      </c>
      <c r="E253" s="71">
        <v>788931</v>
      </c>
      <c r="F253" s="78">
        <v>829947</v>
      </c>
      <c r="G253" s="78">
        <v>1087614</v>
      </c>
      <c r="H253" s="44">
        <v>945027</v>
      </c>
      <c r="I253" s="44">
        <v>1004910</v>
      </c>
      <c r="J253" s="44">
        <v>918943</v>
      </c>
      <c r="K253" s="44">
        <v>1181964</v>
      </c>
      <c r="L253" s="46">
        <v>1023877</v>
      </c>
      <c r="M253" s="46">
        <v>1139163</v>
      </c>
      <c r="N253" s="46">
        <v>1567375</v>
      </c>
      <c r="O253" s="46">
        <v>1872174</v>
      </c>
      <c r="P253" s="46">
        <f t="shared" si="80"/>
        <v>106.33664434984398</v>
      </c>
      <c r="Q253" s="46">
        <f t="shared" si="87"/>
        <v>97.239867220724904</v>
      </c>
      <c r="R253" s="46">
        <f t="shared" si="88"/>
        <v>125.07198207035356</v>
      </c>
      <c r="S253" s="46">
        <f t="shared" si="89"/>
        <v>108.34367695314526</v>
      </c>
      <c r="T253" s="46">
        <f t="shared" si="90"/>
        <v>120.54290512334569</v>
      </c>
      <c r="U253" s="158">
        <f t="shared" si="92"/>
        <v>2.1981403431293014E-3</v>
      </c>
      <c r="V253" s="158">
        <f t="shared" si="93"/>
        <v>2.1905592735146223E-3</v>
      </c>
      <c r="W253" s="158">
        <f t="shared" si="94"/>
        <v>2.1847179277773468E-3</v>
      </c>
      <c r="X253" s="159">
        <f t="shared" si="95"/>
        <v>2.4129202562134726E-3</v>
      </c>
      <c r="Y253" s="159">
        <f t="shared" si="96"/>
        <v>2.2332949374217312E-3</v>
      </c>
      <c r="Z253" s="251">
        <f t="shared" si="97"/>
        <v>2.4423138808741967E-3</v>
      </c>
      <c r="AA253" s="400" t="s">
        <v>273</v>
      </c>
      <c r="AB253" s="401">
        <v>1567375</v>
      </c>
      <c r="AC253" s="401">
        <v>1872174</v>
      </c>
      <c r="AD253" t="str">
        <f t="shared" si="91"/>
        <v>Y</v>
      </c>
    </row>
    <row r="254" spans="1:30" ht="13.5" thickBot="1">
      <c r="A254" s="39" t="s">
        <v>274</v>
      </c>
      <c r="B254" s="435" t="s">
        <v>273</v>
      </c>
      <c r="C254" s="432" t="s">
        <v>631</v>
      </c>
      <c r="D254" s="39" t="s">
        <v>268</v>
      </c>
      <c r="E254" s="71">
        <v>194863</v>
      </c>
      <c r="F254" s="78">
        <v>228660</v>
      </c>
      <c r="G254" s="78">
        <v>265230</v>
      </c>
      <c r="H254" s="44">
        <v>280144</v>
      </c>
      <c r="I254" s="44">
        <v>318422</v>
      </c>
      <c r="J254" s="44">
        <v>399358</v>
      </c>
      <c r="K254" s="44">
        <v>478609</v>
      </c>
      <c r="L254" s="46">
        <v>506239</v>
      </c>
      <c r="M254" s="46">
        <v>445492</v>
      </c>
      <c r="N254" s="46">
        <v>455385</v>
      </c>
      <c r="O254" s="46">
        <v>487520</v>
      </c>
      <c r="P254" s="46">
        <f t="shared" si="80"/>
        <v>113.66368724655891</v>
      </c>
      <c r="Q254" s="46">
        <f t="shared" si="87"/>
        <v>142.55454337769146</v>
      </c>
      <c r="R254" s="46">
        <f t="shared" si="88"/>
        <v>170.84392312524989</v>
      </c>
      <c r="S254" s="46">
        <f t="shared" si="89"/>
        <v>180.7067079787538</v>
      </c>
      <c r="T254" s="46">
        <f t="shared" si="90"/>
        <v>159.02250271289051</v>
      </c>
      <c r="U254" s="158">
        <f t="shared" si="92"/>
        <v>6.5161717949393507E-4</v>
      </c>
      <c r="V254" s="158">
        <f t="shared" si="93"/>
        <v>6.9411416444365478E-4</v>
      </c>
      <c r="W254" s="158">
        <f t="shared" si="94"/>
        <v>9.4944363491675286E-4</v>
      </c>
      <c r="X254" s="159">
        <f t="shared" si="95"/>
        <v>9.7705628166853986E-4</v>
      </c>
      <c r="Y254" s="159">
        <f t="shared" si="96"/>
        <v>1.1042156390127327E-3</v>
      </c>
      <c r="Z254" s="251">
        <f t="shared" si="97"/>
        <v>9.5511467227991746E-4</v>
      </c>
      <c r="AA254" s="400" t="s">
        <v>274</v>
      </c>
      <c r="AB254" s="401">
        <v>455385</v>
      </c>
      <c r="AC254" s="401">
        <v>487520</v>
      </c>
      <c r="AD254" t="str">
        <f t="shared" si="91"/>
        <v>Y</v>
      </c>
    </row>
    <row r="255" spans="1:30" ht="13.5" thickBot="1">
      <c r="A255" s="66" t="s">
        <v>275</v>
      </c>
      <c r="B255" s="435" t="s">
        <v>274</v>
      </c>
      <c r="C255" s="432" t="s">
        <v>632</v>
      </c>
      <c r="D255" s="39" t="s">
        <v>264</v>
      </c>
      <c r="E255" s="71">
        <v>11990</v>
      </c>
      <c r="F255" s="78">
        <v>11610</v>
      </c>
      <c r="G255" s="78">
        <v>17182</v>
      </c>
      <c r="H255" s="44">
        <v>19334</v>
      </c>
      <c r="I255" s="44">
        <v>19292</v>
      </c>
      <c r="J255" s="44">
        <v>20831</v>
      </c>
      <c r="K255" s="44">
        <v>43302</v>
      </c>
      <c r="L255" s="46">
        <v>40504</v>
      </c>
      <c r="M255" s="64">
        <v>40671</v>
      </c>
      <c r="N255" s="64">
        <v>48584</v>
      </c>
      <c r="O255" s="64">
        <v>42993</v>
      </c>
      <c r="P255" s="64">
        <f t="shared" si="80"/>
        <v>99.782766111513396</v>
      </c>
      <c r="Q255" s="64">
        <f t="shared" si="87"/>
        <v>107.74283645391537</v>
      </c>
      <c r="R255" s="64">
        <f t="shared" si="88"/>
        <v>223.96813902968864</v>
      </c>
      <c r="S255" s="64">
        <f t="shared" si="89"/>
        <v>209.49622426812869</v>
      </c>
      <c r="T255" s="64">
        <f t="shared" si="90"/>
        <v>210.35998758663493</v>
      </c>
      <c r="U255" s="156">
        <f t="shared" si="92"/>
        <v>4.4971038281511438E-5</v>
      </c>
      <c r="V255" s="156">
        <f t="shared" si="93"/>
        <v>4.2053785418240535E-5</v>
      </c>
      <c r="W255" s="156">
        <f t="shared" si="94"/>
        <v>4.9524137137482856E-5</v>
      </c>
      <c r="X255" s="156">
        <f t="shared" si="95"/>
        <v>8.8398862346531534E-5</v>
      </c>
      <c r="Y255" s="156">
        <f t="shared" si="96"/>
        <v>8.834789544577112E-5</v>
      </c>
      <c r="Z255" s="251">
        <f t="shared" si="97"/>
        <v>8.7196782066336818E-5</v>
      </c>
      <c r="AA255" s="400" t="s">
        <v>275</v>
      </c>
      <c r="AB255" s="401">
        <v>48584</v>
      </c>
      <c r="AC255" s="401">
        <v>42993</v>
      </c>
      <c r="AD255" t="str">
        <f t="shared" si="91"/>
        <v>Y</v>
      </c>
    </row>
    <row r="256" spans="1:30" ht="13.5" thickBot="1">
      <c r="A256" s="83" t="s">
        <v>276</v>
      </c>
      <c r="B256" s="435" t="s">
        <v>275</v>
      </c>
      <c r="C256" s="432" t="s">
        <v>633</v>
      </c>
      <c r="D256" s="39" t="s">
        <v>264</v>
      </c>
      <c r="E256" s="72">
        <v>44207</v>
      </c>
      <c r="F256" s="104">
        <v>92693</v>
      </c>
      <c r="G256" s="104">
        <v>15764</v>
      </c>
      <c r="H256" s="53">
        <v>93747</v>
      </c>
      <c r="I256" s="53">
        <v>145432</v>
      </c>
      <c r="J256" s="53">
        <v>155960</v>
      </c>
      <c r="K256" s="53">
        <v>158313</v>
      </c>
      <c r="L256" s="55">
        <v>152419</v>
      </c>
      <c r="M256" s="105">
        <v>291738</v>
      </c>
      <c r="N256" s="105">
        <v>105577</v>
      </c>
      <c r="O256" s="105">
        <v>199879</v>
      </c>
      <c r="P256" s="105">
        <f t="shared" si="80"/>
        <v>155.13243090445562</v>
      </c>
      <c r="Q256" s="105">
        <f t="shared" si="87"/>
        <v>166.36265693835537</v>
      </c>
      <c r="R256" s="105">
        <f t="shared" si="88"/>
        <v>168.87260392332556</v>
      </c>
      <c r="S256" s="105">
        <f t="shared" si="89"/>
        <v>162.58546940168753</v>
      </c>
      <c r="T256" s="105">
        <f t="shared" si="90"/>
        <v>311.19715830906591</v>
      </c>
      <c r="U256" s="169">
        <f t="shared" si="92"/>
        <v>2.1805627008259298E-4</v>
      </c>
      <c r="V256" s="169">
        <f t="shared" si="93"/>
        <v>3.1702084392212098E-4</v>
      </c>
      <c r="W256" s="169">
        <f t="shared" si="94"/>
        <v>3.707831802583566E-4</v>
      </c>
      <c r="X256" s="169">
        <f t="shared" si="95"/>
        <v>3.231880535464054E-4</v>
      </c>
      <c r="Y256" s="169">
        <f t="shared" si="96"/>
        <v>3.3245847017452572E-4</v>
      </c>
      <c r="Z256" s="252">
        <f t="shared" si="97"/>
        <v>6.2547305958714986E-4</v>
      </c>
      <c r="AA256" s="400" t="s">
        <v>276</v>
      </c>
      <c r="AB256" s="401">
        <v>105577</v>
      </c>
      <c r="AC256" s="401">
        <v>199879</v>
      </c>
      <c r="AD256" t="str">
        <f t="shared" si="91"/>
        <v>Y</v>
      </c>
    </row>
    <row r="257" spans="1:30" ht="13.5" thickBot="1">
      <c r="A257" s="27" t="s">
        <v>277</v>
      </c>
      <c r="B257" s="435" t="s">
        <v>276</v>
      </c>
      <c r="C257" s="432" t="s">
        <v>634</v>
      </c>
      <c r="D257" s="382"/>
      <c r="E257" s="29">
        <v>10969559</v>
      </c>
      <c r="F257" s="31">
        <v>11901318</v>
      </c>
      <c r="G257" s="31">
        <v>11899687</v>
      </c>
      <c r="H257" s="32">
        <v>12124408</v>
      </c>
      <c r="I257" s="32">
        <v>13954862</v>
      </c>
      <c r="J257" s="32">
        <v>14909810</v>
      </c>
      <c r="K257" s="32">
        <v>16083458</v>
      </c>
      <c r="L257" s="34">
        <v>18584402</v>
      </c>
      <c r="M257" s="34">
        <v>20386834</v>
      </c>
      <c r="N257" s="34">
        <f>SUM(N258:N268)</f>
        <v>18597679</v>
      </c>
      <c r="O257" s="34">
        <f>SUM(O258:O268)</f>
        <v>19178442</v>
      </c>
      <c r="P257" s="34">
        <f t="shared" si="80"/>
        <v>115.09726495512194</v>
      </c>
      <c r="Q257" s="34">
        <f t="shared" si="87"/>
        <v>122.97350930453676</v>
      </c>
      <c r="R257" s="34">
        <f t="shared" si="88"/>
        <v>132.65355306419912</v>
      </c>
      <c r="S257" s="34">
        <f t="shared" si="89"/>
        <v>153.28090245725812</v>
      </c>
      <c r="T257" s="34">
        <f t="shared" si="90"/>
        <v>168.14704684962763</v>
      </c>
      <c r="U257" s="152">
        <f t="shared" si="92"/>
        <v>2.8201469758387481E-2</v>
      </c>
      <c r="V257" s="153">
        <f t="shared" si="93"/>
        <v>3.0419592167175977E-2</v>
      </c>
      <c r="W257" s="153">
        <f t="shared" si="94"/>
        <v>3.5446952865143933E-2</v>
      </c>
      <c r="X257" s="154">
        <f t="shared" si="95"/>
        <v>3.2833573271401351E-2</v>
      </c>
      <c r="Y257" s="154">
        <f t="shared" si="96"/>
        <v>4.0536559471118401E-2</v>
      </c>
      <c r="Z257" s="249">
        <f t="shared" si="97"/>
        <v>4.3708448804322141E-2</v>
      </c>
      <c r="AA257" s="400"/>
      <c r="AB257" s="401"/>
      <c r="AC257" s="401"/>
      <c r="AD257" t="str">
        <f t="shared" ref="AD257:AD288" si="98">IF(AA257=A257,"Y","NO")</f>
        <v>NO</v>
      </c>
    </row>
    <row r="258" spans="1:30" ht="13.5" thickBot="1">
      <c r="A258" s="66" t="s">
        <v>278</v>
      </c>
      <c r="B258" s="434" t="s">
        <v>277</v>
      </c>
      <c r="C258" s="431" t="s">
        <v>635</v>
      </c>
      <c r="D258" s="39" t="s">
        <v>277</v>
      </c>
      <c r="E258" s="71">
        <v>24722</v>
      </c>
      <c r="F258" s="78">
        <v>61665</v>
      </c>
      <c r="G258" s="78">
        <v>81127</v>
      </c>
      <c r="H258" s="44">
        <v>188618</v>
      </c>
      <c r="I258" s="44">
        <v>231573</v>
      </c>
      <c r="J258" s="44">
        <v>222116</v>
      </c>
      <c r="K258" s="44">
        <v>253922</v>
      </c>
      <c r="L258" s="46">
        <v>254102</v>
      </c>
      <c r="M258" s="64">
        <v>244901</v>
      </c>
      <c r="N258" s="64">
        <v>276166</v>
      </c>
      <c r="O258" s="64">
        <v>366207</v>
      </c>
      <c r="P258" s="64">
        <f t="shared" si="80"/>
        <v>122.77354229182794</v>
      </c>
      <c r="Q258" s="64">
        <f t="shared" si="87"/>
        <v>117.75970480017814</v>
      </c>
      <c r="R258" s="64">
        <f t="shared" si="88"/>
        <v>134.62235841754233</v>
      </c>
      <c r="S258" s="64">
        <f t="shared" si="89"/>
        <v>134.71778939443743</v>
      </c>
      <c r="T258" s="64">
        <f t="shared" si="90"/>
        <v>129.83967595881623</v>
      </c>
      <c r="U258" s="173">
        <f t="shared" si="92"/>
        <v>4.3872697313448458E-4</v>
      </c>
      <c r="V258" s="174">
        <f t="shared" si="93"/>
        <v>5.0479583509528388E-4</v>
      </c>
      <c r="W258" s="174">
        <f t="shared" si="94"/>
        <v>5.2806409891167699E-4</v>
      </c>
      <c r="X258" s="175">
        <f t="shared" si="95"/>
        <v>5.1836903433457996E-4</v>
      </c>
      <c r="Y258" s="175">
        <f t="shared" si="96"/>
        <v>5.5425086234844293E-4</v>
      </c>
      <c r="Z258" s="251">
        <f t="shared" si="97"/>
        <v>5.2505665277047416E-4</v>
      </c>
      <c r="AA258" s="400" t="s">
        <v>278</v>
      </c>
      <c r="AB258" s="401">
        <v>276166</v>
      </c>
      <c r="AC258" s="401">
        <v>366207</v>
      </c>
      <c r="AD258" t="str">
        <f t="shared" si="98"/>
        <v>Y</v>
      </c>
    </row>
    <row r="259" spans="1:30" ht="13.5" thickBot="1">
      <c r="A259" s="39" t="s">
        <v>279</v>
      </c>
      <c r="B259" s="435" t="s">
        <v>278</v>
      </c>
      <c r="C259" s="433" t="s">
        <v>636</v>
      </c>
      <c r="D259" s="39" t="s">
        <v>277</v>
      </c>
      <c r="E259" s="71">
        <v>79129</v>
      </c>
      <c r="F259" s="78">
        <v>85876</v>
      </c>
      <c r="G259" s="78">
        <v>135276</v>
      </c>
      <c r="H259" s="44">
        <v>174538</v>
      </c>
      <c r="I259" s="44">
        <v>192487</v>
      </c>
      <c r="J259" s="44">
        <v>213602</v>
      </c>
      <c r="K259" s="44">
        <v>224073</v>
      </c>
      <c r="L259" s="46">
        <v>285455</v>
      </c>
      <c r="M259" s="46">
        <v>234414</v>
      </c>
      <c r="N259" s="46">
        <v>259589</v>
      </c>
      <c r="O259" s="46">
        <v>180431</v>
      </c>
      <c r="P259" s="46">
        <f t="shared" si="80"/>
        <v>110.28372045056092</v>
      </c>
      <c r="Q259" s="46">
        <f t="shared" si="87"/>
        <v>122.38137253778547</v>
      </c>
      <c r="R259" s="46">
        <f t="shared" si="88"/>
        <v>128.38063917313136</v>
      </c>
      <c r="S259" s="46">
        <f t="shared" si="89"/>
        <v>163.54891198478268</v>
      </c>
      <c r="T259" s="46">
        <f t="shared" si="90"/>
        <v>134.30542346079363</v>
      </c>
      <c r="U259" s="158">
        <f t="shared" si="92"/>
        <v>4.0597678077885813E-4</v>
      </c>
      <c r="V259" s="158">
        <f t="shared" si="93"/>
        <v>4.195939764566072E-4</v>
      </c>
      <c r="W259" s="158">
        <f t="shared" si="94"/>
        <v>5.0782270370316421E-4</v>
      </c>
      <c r="X259" s="159">
        <f t="shared" si="95"/>
        <v>4.574337971127052E-4</v>
      </c>
      <c r="Y259" s="159">
        <f t="shared" si="96"/>
        <v>6.2263846766918323E-4</v>
      </c>
      <c r="Z259" s="251">
        <f t="shared" si="97"/>
        <v>5.025729997122834E-4</v>
      </c>
      <c r="AA259" s="400" t="s">
        <v>279</v>
      </c>
      <c r="AB259" s="401">
        <v>259589</v>
      </c>
      <c r="AC259" s="401">
        <v>180431</v>
      </c>
      <c r="AD259" t="str">
        <f t="shared" si="98"/>
        <v>Y</v>
      </c>
    </row>
    <row r="260" spans="1:30" ht="13.5" thickBot="1">
      <c r="A260" s="39" t="s">
        <v>280</v>
      </c>
      <c r="B260" s="435" t="s">
        <v>279</v>
      </c>
      <c r="C260" s="432" t="s">
        <v>637</v>
      </c>
      <c r="D260" s="39" t="s">
        <v>277</v>
      </c>
      <c r="E260" s="71">
        <v>1313790</v>
      </c>
      <c r="F260" s="78">
        <v>1081193</v>
      </c>
      <c r="G260" s="78">
        <v>881913</v>
      </c>
      <c r="H260" s="44">
        <v>770341</v>
      </c>
      <c r="I260" s="44">
        <v>1285252</v>
      </c>
      <c r="J260" s="44">
        <v>1239209</v>
      </c>
      <c r="K260" s="44">
        <v>1260040</v>
      </c>
      <c r="L260" s="46">
        <v>2808400</v>
      </c>
      <c r="M260" s="46">
        <v>3975966</v>
      </c>
      <c r="N260" s="46">
        <v>1630012</v>
      </c>
      <c r="O260" s="46">
        <v>1836121</v>
      </c>
      <c r="P260" s="46">
        <f t="shared" si="80"/>
        <v>166.84195700345691</v>
      </c>
      <c r="Q260" s="46">
        <f t="shared" si="87"/>
        <v>160.86499355480234</v>
      </c>
      <c r="R260" s="46">
        <f t="shared" si="88"/>
        <v>163.56912068811084</v>
      </c>
      <c r="S260" s="46">
        <f t="shared" si="89"/>
        <v>364.56582214889249</v>
      </c>
      <c r="T260" s="46">
        <f t="shared" si="90"/>
        <v>516.13064863482543</v>
      </c>
      <c r="U260" s="158">
        <f t="shared" si="92"/>
        <v>1.7918193131694323E-3</v>
      </c>
      <c r="V260" s="158">
        <f t="shared" si="93"/>
        <v>2.801664514636351E-3</v>
      </c>
      <c r="W260" s="158">
        <f t="shared" si="94"/>
        <v>2.9461262761270699E-3</v>
      </c>
      <c r="X260" s="159">
        <f t="shared" si="95"/>
        <v>2.5723084964002492E-3</v>
      </c>
      <c r="Y260" s="159">
        <f t="shared" si="96"/>
        <v>6.1257216465016697E-3</v>
      </c>
      <c r="Z260" s="251">
        <f t="shared" si="97"/>
        <v>8.5242910379672229E-3</v>
      </c>
      <c r="AA260" s="400" t="s">
        <v>280</v>
      </c>
      <c r="AB260" s="401">
        <v>1630012</v>
      </c>
      <c r="AC260" s="401">
        <v>1836121</v>
      </c>
      <c r="AD260" t="str">
        <f t="shared" si="98"/>
        <v>Y</v>
      </c>
    </row>
    <row r="261" spans="1:30" ht="13.5" thickBot="1">
      <c r="A261" s="39" t="s">
        <v>281</v>
      </c>
      <c r="B261" s="435" t="s">
        <v>280</v>
      </c>
      <c r="C261" s="433" t="s">
        <v>638</v>
      </c>
      <c r="D261" s="39" t="s">
        <v>277</v>
      </c>
      <c r="E261" s="71">
        <v>2279661</v>
      </c>
      <c r="F261" s="78">
        <v>2485772</v>
      </c>
      <c r="G261" s="78">
        <v>1760680</v>
      </c>
      <c r="H261" s="44">
        <v>1581221</v>
      </c>
      <c r="I261" s="44">
        <v>1514389</v>
      </c>
      <c r="J261" s="44">
        <v>2394704</v>
      </c>
      <c r="K261" s="44">
        <v>2426289</v>
      </c>
      <c r="L261" s="46">
        <v>2520488</v>
      </c>
      <c r="M261" s="46">
        <v>2555360</v>
      </c>
      <c r="N261" s="46">
        <v>2708811</v>
      </c>
      <c r="O261" s="46">
        <v>3080996</v>
      </c>
      <c r="P261" s="46">
        <f t="shared" si="80"/>
        <v>95.773392840090025</v>
      </c>
      <c r="Q261" s="46">
        <f t="shared" si="87"/>
        <v>151.44650874229472</v>
      </c>
      <c r="R261" s="46">
        <f t="shared" si="88"/>
        <v>153.44401573214623</v>
      </c>
      <c r="S261" s="46">
        <f t="shared" si="89"/>
        <v>159.40137400148367</v>
      </c>
      <c r="T261" s="46">
        <f t="shared" si="90"/>
        <v>161.60675832157554</v>
      </c>
      <c r="U261" s="158">
        <f t="shared" si="92"/>
        <v>3.6779326638320987E-3</v>
      </c>
      <c r="V261" s="158">
        <f t="shared" si="93"/>
        <v>3.3011502200779529E-3</v>
      </c>
      <c r="W261" s="158">
        <f t="shared" si="94"/>
        <v>5.6932288080110771E-3</v>
      </c>
      <c r="X261" s="159">
        <f t="shared" si="95"/>
        <v>4.9531473678791661E-3</v>
      </c>
      <c r="Y261" s="159">
        <f t="shared" si="96"/>
        <v>5.4977239358167283E-3</v>
      </c>
      <c r="Z261" s="251">
        <f t="shared" si="97"/>
        <v>5.4785761112594832E-3</v>
      </c>
      <c r="AA261" s="400" t="s">
        <v>281</v>
      </c>
      <c r="AB261" s="401">
        <v>2708811</v>
      </c>
      <c r="AC261" s="401">
        <v>3080996</v>
      </c>
      <c r="AD261" t="str">
        <f t="shared" si="98"/>
        <v>Y</v>
      </c>
    </row>
    <row r="262" spans="1:30" ht="13.5" thickBot="1">
      <c r="A262" s="39" t="s">
        <v>282</v>
      </c>
      <c r="B262" s="435" t="s">
        <v>281</v>
      </c>
      <c r="C262" s="432" t="s">
        <v>639</v>
      </c>
      <c r="D262" s="39" t="s">
        <v>277</v>
      </c>
      <c r="E262" s="71">
        <v>151507</v>
      </c>
      <c r="F262" s="78">
        <v>148561</v>
      </c>
      <c r="G262" s="78">
        <v>207108</v>
      </c>
      <c r="H262" s="44">
        <v>162074</v>
      </c>
      <c r="I262" s="44">
        <v>276346</v>
      </c>
      <c r="J262" s="44">
        <v>238805</v>
      </c>
      <c r="K262" s="44">
        <v>301802</v>
      </c>
      <c r="L262" s="46">
        <v>368006</v>
      </c>
      <c r="M262" s="46">
        <v>381451</v>
      </c>
      <c r="N262" s="46">
        <v>385495</v>
      </c>
      <c r="O262" s="46">
        <v>441416</v>
      </c>
      <c r="P262" s="46">
        <f t="shared" si="80"/>
        <v>170.50606513074277</v>
      </c>
      <c r="Q262" s="46">
        <f t="shared" si="87"/>
        <v>147.34318891370609</v>
      </c>
      <c r="R262" s="46">
        <f t="shared" si="88"/>
        <v>186.21247084665029</v>
      </c>
      <c r="S262" s="46">
        <f t="shared" si="89"/>
        <v>227.06047854683663</v>
      </c>
      <c r="T262" s="46">
        <f t="shared" si="90"/>
        <v>235.35607191776595</v>
      </c>
      <c r="U262" s="158">
        <f t="shared" si="92"/>
        <v>3.769854173185934E-4</v>
      </c>
      <c r="V262" s="158">
        <f t="shared" si="93"/>
        <v>6.0239453582775762E-4</v>
      </c>
      <c r="W262" s="158">
        <f t="shared" si="94"/>
        <v>5.6774094230313446E-4</v>
      </c>
      <c r="X262" s="159">
        <f t="shared" si="95"/>
        <v>6.161136541939843E-4</v>
      </c>
      <c r="Y262" s="159">
        <f t="shared" si="96"/>
        <v>8.0269987189947778E-4</v>
      </c>
      <c r="Z262" s="251">
        <f t="shared" si="97"/>
        <v>8.1781366860874446E-4</v>
      </c>
      <c r="AA262" s="400" t="s">
        <v>282</v>
      </c>
      <c r="AB262" s="401">
        <v>385495</v>
      </c>
      <c r="AC262" s="401">
        <v>441416</v>
      </c>
      <c r="AD262" t="str">
        <f t="shared" si="98"/>
        <v>Y</v>
      </c>
    </row>
    <row r="263" spans="1:30" ht="13.5" thickBot="1">
      <c r="A263" s="66" t="s">
        <v>283</v>
      </c>
      <c r="B263" s="435" t="s">
        <v>282</v>
      </c>
      <c r="C263" s="433" t="s">
        <v>640</v>
      </c>
      <c r="D263" s="39" t="s">
        <v>277</v>
      </c>
      <c r="E263" s="71">
        <v>47287</v>
      </c>
      <c r="F263" s="78">
        <v>56391</v>
      </c>
      <c r="G263" s="78">
        <v>70733</v>
      </c>
      <c r="H263" s="44">
        <v>70619</v>
      </c>
      <c r="I263" s="44">
        <v>78628</v>
      </c>
      <c r="J263" s="44">
        <v>90855</v>
      </c>
      <c r="K263" s="44">
        <v>70022</v>
      </c>
      <c r="L263" s="46">
        <v>75479</v>
      </c>
      <c r="M263" s="64">
        <v>67940</v>
      </c>
      <c r="N263" s="64">
        <v>89206</v>
      </c>
      <c r="O263" s="64">
        <v>114779</v>
      </c>
      <c r="P263" s="64">
        <f t="shared" si="80"/>
        <v>111.3411404862714</v>
      </c>
      <c r="Q263" s="64">
        <f t="shared" si="87"/>
        <v>128.65517778501535</v>
      </c>
      <c r="R263" s="64">
        <f t="shared" si="88"/>
        <v>99.154618445460855</v>
      </c>
      <c r="S263" s="64">
        <f t="shared" si="89"/>
        <v>106.8820005947408</v>
      </c>
      <c r="T263" s="64">
        <f t="shared" si="90"/>
        <v>96.20640337586201</v>
      </c>
      <c r="U263" s="156">
        <f t="shared" si="92"/>
        <v>1.6426035752570891E-4</v>
      </c>
      <c r="V263" s="156">
        <f t="shared" si="93"/>
        <v>1.713977316952839E-4</v>
      </c>
      <c r="W263" s="156">
        <f t="shared" si="94"/>
        <v>2.1600093512678245E-4</v>
      </c>
      <c r="X263" s="157">
        <f t="shared" si="95"/>
        <v>1.4294640291969958E-4</v>
      </c>
      <c r="Y263" s="157">
        <f t="shared" si="96"/>
        <v>1.646358581955204E-4</v>
      </c>
      <c r="Z263" s="251">
        <f t="shared" si="97"/>
        <v>1.456602830908245E-4</v>
      </c>
      <c r="AA263" s="400" t="s">
        <v>283</v>
      </c>
      <c r="AB263" s="401">
        <v>89206</v>
      </c>
      <c r="AC263" s="401">
        <v>114779</v>
      </c>
      <c r="AD263" t="str">
        <f t="shared" si="98"/>
        <v>Y</v>
      </c>
    </row>
    <row r="264" spans="1:30" ht="13.5" thickBot="1">
      <c r="A264" s="66" t="s">
        <v>284</v>
      </c>
      <c r="B264" s="435" t="s">
        <v>283</v>
      </c>
      <c r="C264" s="432" t="s">
        <v>641</v>
      </c>
      <c r="D264" s="39" t="s">
        <v>277</v>
      </c>
      <c r="E264" s="71">
        <v>60604</v>
      </c>
      <c r="F264" s="78">
        <v>93397</v>
      </c>
      <c r="G264" s="78">
        <v>68219</v>
      </c>
      <c r="H264" s="44">
        <v>78908</v>
      </c>
      <c r="I264" s="44">
        <v>102456</v>
      </c>
      <c r="J264" s="44">
        <v>88451</v>
      </c>
      <c r="K264" s="44">
        <v>117381</v>
      </c>
      <c r="L264" s="46">
        <v>95041</v>
      </c>
      <c r="M264" s="64">
        <v>118079</v>
      </c>
      <c r="N264" s="64">
        <v>239464</v>
      </c>
      <c r="O264" s="64">
        <v>186813</v>
      </c>
      <c r="P264" s="64">
        <f t="shared" si="80"/>
        <v>129.84234805089471</v>
      </c>
      <c r="Q264" s="64">
        <f t="shared" si="87"/>
        <v>112.09383079028743</v>
      </c>
      <c r="R264" s="64">
        <f t="shared" si="88"/>
        <v>148.75678004765044</v>
      </c>
      <c r="S264" s="64">
        <f t="shared" si="89"/>
        <v>120.44532873726365</v>
      </c>
      <c r="T264" s="64">
        <f t="shared" si="90"/>
        <v>149.64135448877173</v>
      </c>
      <c r="U264" s="156">
        <f t="shared" si="92"/>
        <v>1.8354063767029609E-4</v>
      </c>
      <c r="V264" s="156">
        <f t="shared" si="93"/>
        <v>2.2333934474451857E-4</v>
      </c>
      <c r="W264" s="156">
        <f t="shared" si="94"/>
        <v>2.1028560577732687E-4</v>
      </c>
      <c r="X264" s="156">
        <f t="shared" si="95"/>
        <v>2.3962742739592208E-4</v>
      </c>
      <c r="Y264" s="156">
        <f t="shared" si="96"/>
        <v>2.0730476819725294E-4</v>
      </c>
      <c r="Z264" s="251">
        <f t="shared" si="97"/>
        <v>2.5315602836446078E-4</v>
      </c>
      <c r="AA264" s="400" t="s">
        <v>284</v>
      </c>
      <c r="AB264" s="401">
        <v>239464</v>
      </c>
      <c r="AC264" s="401">
        <v>186813</v>
      </c>
      <c r="AD264" t="str">
        <f t="shared" si="98"/>
        <v>Y</v>
      </c>
    </row>
    <row r="265" spans="1:30" ht="13.5" thickBot="1">
      <c r="A265" s="39" t="s">
        <v>285</v>
      </c>
      <c r="B265" s="435" t="s">
        <v>284</v>
      </c>
      <c r="C265" s="433" t="s">
        <v>642</v>
      </c>
      <c r="D265" s="39" t="s">
        <v>277</v>
      </c>
      <c r="E265" s="71">
        <v>173901</v>
      </c>
      <c r="F265" s="78">
        <v>192357</v>
      </c>
      <c r="G265" s="78">
        <v>222809</v>
      </c>
      <c r="H265" s="44">
        <v>287306</v>
      </c>
      <c r="I265" s="44">
        <v>394889</v>
      </c>
      <c r="J265" s="44">
        <v>340105</v>
      </c>
      <c r="K265" s="44">
        <v>441340</v>
      </c>
      <c r="L265" s="46">
        <v>450787</v>
      </c>
      <c r="M265" s="46">
        <v>445860</v>
      </c>
      <c r="N265" s="46">
        <v>496706</v>
      </c>
      <c r="O265" s="46">
        <v>682546</v>
      </c>
      <c r="P265" s="46">
        <f t="shared" si="80"/>
        <v>137.44544144570597</v>
      </c>
      <c r="Q265" s="46">
        <f t="shared" si="87"/>
        <v>118.37727022756226</v>
      </c>
      <c r="R265" s="46">
        <f t="shared" si="88"/>
        <v>153.61322074721727</v>
      </c>
      <c r="S265" s="46">
        <f t="shared" si="89"/>
        <v>156.90135256486116</v>
      </c>
      <c r="T265" s="46">
        <f t="shared" si="90"/>
        <v>155.1864562522189</v>
      </c>
      <c r="U265" s="158">
        <f t="shared" si="92"/>
        <v>6.6827604864528418E-4</v>
      </c>
      <c r="V265" s="158">
        <f t="shared" si="93"/>
        <v>8.608012269346666E-4</v>
      </c>
      <c r="W265" s="158">
        <f t="shared" si="94"/>
        <v>8.0857408003185674E-4</v>
      </c>
      <c r="X265" s="159">
        <f t="shared" si="95"/>
        <v>9.0097348639827778E-4</v>
      </c>
      <c r="Y265" s="159">
        <f t="shared" si="96"/>
        <v>9.8326295537015662E-4</v>
      </c>
      <c r="Z265" s="251">
        <f t="shared" si="97"/>
        <v>9.5590364761370347E-4</v>
      </c>
      <c r="AA265" s="400" t="s">
        <v>285</v>
      </c>
      <c r="AB265" s="401">
        <v>496706</v>
      </c>
      <c r="AC265" s="401">
        <v>682546</v>
      </c>
      <c r="AD265" t="str">
        <f t="shared" si="98"/>
        <v>Y</v>
      </c>
    </row>
    <row r="266" spans="1:30" ht="13.5" thickBot="1">
      <c r="A266" s="39" t="s">
        <v>286</v>
      </c>
      <c r="B266" s="435" t="s">
        <v>285</v>
      </c>
      <c r="C266" s="432" t="s">
        <v>643</v>
      </c>
      <c r="D266" s="39" t="s">
        <v>277</v>
      </c>
      <c r="E266" s="41">
        <v>774921</v>
      </c>
      <c r="F266" s="78">
        <v>962391</v>
      </c>
      <c r="G266" s="78">
        <v>960217</v>
      </c>
      <c r="H266" s="44">
        <v>1071768</v>
      </c>
      <c r="I266" s="44">
        <v>1248005</v>
      </c>
      <c r="J266" s="44">
        <v>1398687</v>
      </c>
      <c r="K266" s="44">
        <v>1650094</v>
      </c>
      <c r="L266" s="46">
        <v>1520099</v>
      </c>
      <c r="M266" s="46">
        <v>1569034</v>
      </c>
      <c r="N266" s="46">
        <v>1815347</v>
      </c>
      <c r="O266" s="46">
        <v>1585100</v>
      </c>
      <c r="P266" s="46">
        <f t="shared" si="80"/>
        <v>116.44357734136493</v>
      </c>
      <c r="Q266" s="46">
        <f t="shared" si="87"/>
        <v>130.50277672033499</v>
      </c>
      <c r="R266" s="46">
        <f t="shared" si="88"/>
        <v>153.95999880571168</v>
      </c>
      <c r="S266" s="46">
        <f t="shared" si="89"/>
        <v>141.83097461390898</v>
      </c>
      <c r="T266" s="46">
        <f t="shared" si="90"/>
        <v>146.39679482873157</v>
      </c>
      <c r="U266" s="158">
        <f t="shared" si="92"/>
        <v>2.4929409204975149E-3</v>
      </c>
      <c r="V266" s="158">
        <f t="shared" si="93"/>
        <v>2.7204714115120921E-3</v>
      </c>
      <c r="W266" s="158">
        <f t="shared" si="94"/>
        <v>3.3252732370224417E-3</v>
      </c>
      <c r="X266" s="159">
        <f t="shared" si="95"/>
        <v>3.3685841846759412E-3</v>
      </c>
      <c r="Y266" s="159">
        <f t="shared" si="96"/>
        <v>3.3156613549086816E-3</v>
      </c>
      <c r="Z266" s="251">
        <f t="shared" si="97"/>
        <v>3.3639378366077236E-3</v>
      </c>
      <c r="AA266" s="400" t="s">
        <v>286</v>
      </c>
      <c r="AB266" s="401">
        <v>1815347</v>
      </c>
      <c r="AC266" s="401">
        <v>1585100</v>
      </c>
      <c r="AD266" t="str">
        <f t="shared" si="98"/>
        <v>Y</v>
      </c>
    </row>
    <row r="267" spans="1:30" ht="13.5" thickBot="1">
      <c r="A267" s="39" t="s">
        <v>277</v>
      </c>
      <c r="B267" s="435" t="s">
        <v>286</v>
      </c>
      <c r="C267" s="433" t="s">
        <v>644</v>
      </c>
      <c r="D267" s="39" t="s">
        <v>277</v>
      </c>
      <c r="E267" s="41">
        <v>5569419</v>
      </c>
      <c r="F267" s="78">
        <v>6203049</v>
      </c>
      <c r="G267" s="78">
        <v>6981898</v>
      </c>
      <c r="H267" s="44">
        <v>7049978</v>
      </c>
      <c r="I267" s="44">
        <v>7877677</v>
      </c>
      <c r="J267" s="44">
        <v>7788493</v>
      </c>
      <c r="K267" s="44">
        <v>8463881</v>
      </c>
      <c r="L267" s="46">
        <v>9314317</v>
      </c>
      <c r="M267" s="46">
        <v>9854833</v>
      </c>
      <c r="N267" s="46">
        <v>9830060</v>
      </c>
      <c r="O267" s="46">
        <v>9713744</v>
      </c>
      <c r="P267" s="46">
        <f t="shared" si="80"/>
        <v>111.74044798437667</v>
      </c>
      <c r="Q267" s="46">
        <f t="shared" si="87"/>
        <v>110.4754227601845</v>
      </c>
      <c r="R267" s="46">
        <f t="shared" si="88"/>
        <v>120.05542428643039</v>
      </c>
      <c r="S267" s="46">
        <f t="shared" si="89"/>
        <v>132.11838391552428</v>
      </c>
      <c r="T267" s="46">
        <f t="shared" si="90"/>
        <v>139.78530145767832</v>
      </c>
      <c r="U267" s="158">
        <f t="shared" si="92"/>
        <v>1.6398305085435681E-2</v>
      </c>
      <c r="V267" s="158">
        <f t="shared" si="93"/>
        <v>1.7172202889913377E-2</v>
      </c>
      <c r="W267" s="158">
        <f t="shared" si="94"/>
        <v>1.8516556834829116E-2</v>
      </c>
      <c r="X267" s="159">
        <f t="shared" si="95"/>
        <v>1.727858878195981E-2</v>
      </c>
      <c r="Y267" s="159">
        <f t="shared" si="96"/>
        <v>2.0316519466343289E-2</v>
      </c>
      <c r="Z267" s="251">
        <f t="shared" si="97"/>
        <v>2.1128315640164843E-2</v>
      </c>
      <c r="AA267" s="400" t="s">
        <v>277</v>
      </c>
      <c r="AB267" s="401">
        <v>9830060</v>
      </c>
      <c r="AC267" s="401">
        <v>9713744</v>
      </c>
      <c r="AD267" t="str">
        <f t="shared" si="98"/>
        <v>Y</v>
      </c>
    </row>
    <row r="268" spans="1:30" ht="13.5" thickBot="1">
      <c r="A268" s="49" t="s">
        <v>287</v>
      </c>
      <c r="B268" s="435" t="s">
        <v>277</v>
      </c>
      <c r="C268" s="432" t="s">
        <v>645</v>
      </c>
      <c r="D268" s="39" t="s">
        <v>277</v>
      </c>
      <c r="E268" s="51">
        <v>494618</v>
      </c>
      <c r="F268" s="52">
        <v>530666</v>
      </c>
      <c r="G268" s="52">
        <v>529707</v>
      </c>
      <c r="H268" s="53">
        <v>689037</v>
      </c>
      <c r="I268" s="53">
        <v>753160</v>
      </c>
      <c r="J268" s="53">
        <v>894783</v>
      </c>
      <c r="K268" s="53">
        <v>874614</v>
      </c>
      <c r="L268" s="55">
        <v>892228</v>
      </c>
      <c r="M268" s="55">
        <v>938996</v>
      </c>
      <c r="N268" s="55">
        <v>866823</v>
      </c>
      <c r="O268" s="55">
        <v>990289</v>
      </c>
      <c r="P268" s="55">
        <f t="shared" si="80"/>
        <v>109.30617659138768</v>
      </c>
      <c r="Q268" s="55">
        <f t="shared" si="87"/>
        <v>129.85993495269486</v>
      </c>
      <c r="R268" s="55">
        <f t="shared" si="88"/>
        <v>126.93280622085605</v>
      </c>
      <c r="S268" s="55">
        <f t="shared" si="89"/>
        <v>129.48912757950589</v>
      </c>
      <c r="T268" s="55">
        <f t="shared" si="90"/>
        <v>136.27657150486837</v>
      </c>
      <c r="U268" s="160">
        <f t="shared" si="92"/>
        <v>1.6027055603795282E-3</v>
      </c>
      <c r="V268" s="160">
        <f t="shared" si="93"/>
        <v>1.641780480282088E-3</v>
      </c>
      <c r="W268" s="160">
        <f t="shared" si="94"/>
        <v>2.1272793433002894E-3</v>
      </c>
      <c r="X268" s="161">
        <f t="shared" si="95"/>
        <v>1.7854806381310177E-3</v>
      </c>
      <c r="Y268" s="161">
        <f t="shared" si="96"/>
        <v>1.9461402838680001E-3</v>
      </c>
      <c r="Z268" s="252">
        <f t="shared" si="97"/>
        <v>2.0131648981623765E-3</v>
      </c>
      <c r="AA268" s="400" t="s">
        <v>287</v>
      </c>
      <c r="AB268" s="401">
        <v>866823</v>
      </c>
      <c r="AC268" s="401">
        <v>990289</v>
      </c>
      <c r="AD268" t="str">
        <f t="shared" si="98"/>
        <v>Y</v>
      </c>
    </row>
    <row r="269" spans="1:30" ht="13.5" thickBot="1">
      <c r="A269" s="27" t="s">
        <v>288</v>
      </c>
      <c r="B269" s="435" t="s">
        <v>287</v>
      </c>
      <c r="C269" s="433" t="s">
        <v>646</v>
      </c>
      <c r="D269" s="382"/>
      <c r="E269" s="29">
        <v>3276384</v>
      </c>
      <c r="F269" s="31">
        <v>3363192</v>
      </c>
      <c r="G269" s="31">
        <v>3225279</v>
      </c>
      <c r="H269" s="32">
        <v>3599024</v>
      </c>
      <c r="I269" s="32">
        <v>4195869</v>
      </c>
      <c r="J269" s="32">
        <v>4251324</v>
      </c>
      <c r="K269" s="32">
        <v>4391379</v>
      </c>
      <c r="L269" s="34">
        <v>4954084</v>
      </c>
      <c r="M269" s="34">
        <v>4618109</v>
      </c>
      <c r="N269" s="34">
        <f>SUM(N270:N274)</f>
        <v>5173079</v>
      </c>
      <c r="O269" s="34">
        <f>SUM(O270:O274)</f>
        <v>5464707</v>
      </c>
      <c r="P269" s="34">
        <f t="shared" si="80"/>
        <v>116.58352375532924</v>
      </c>
      <c r="Q269" s="34">
        <f t="shared" si="87"/>
        <v>118.12435815932318</v>
      </c>
      <c r="R269" s="34">
        <f t="shared" si="88"/>
        <v>122.01582984720302</v>
      </c>
      <c r="S269" s="34">
        <f t="shared" si="89"/>
        <v>137.65076309577262</v>
      </c>
      <c r="T269" s="34">
        <f t="shared" si="90"/>
        <v>128.31559333863848</v>
      </c>
      <c r="U269" s="152">
        <f t="shared" si="92"/>
        <v>8.3713585435025561E-3</v>
      </c>
      <c r="V269" s="153">
        <f t="shared" si="93"/>
        <v>9.1463909687459835E-3</v>
      </c>
      <c r="W269" s="153">
        <f t="shared" si="94"/>
        <v>1.0107203340784032E-2</v>
      </c>
      <c r="X269" s="154">
        <f t="shared" si="95"/>
        <v>8.9647800963569644E-3</v>
      </c>
      <c r="Y269" s="154">
        <f t="shared" si="96"/>
        <v>1.080591781704443E-2</v>
      </c>
      <c r="Z269" s="251">
        <f t="shared" si="97"/>
        <v>9.9010165481937668E-3</v>
      </c>
      <c r="AA269" s="400"/>
      <c r="AB269" s="401"/>
      <c r="AC269" s="401"/>
      <c r="AD269" t="str">
        <f t="shared" si="98"/>
        <v>NO</v>
      </c>
    </row>
    <row r="270" spans="1:30" ht="13.5" thickBot="1">
      <c r="A270" s="39" t="s">
        <v>289</v>
      </c>
      <c r="B270" s="434" t="s">
        <v>288</v>
      </c>
      <c r="C270" s="431" t="s">
        <v>647</v>
      </c>
      <c r="D270" s="39" t="s">
        <v>289</v>
      </c>
      <c r="E270" s="41">
        <v>99568</v>
      </c>
      <c r="F270" s="43">
        <v>149188</v>
      </c>
      <c r="G270" s="43">
        <v>180161</v>
      </c>
      <c r="H270" s="44">
        <v>219854</v>
      </c>
      <c r="I270" s="44">
        <v>184777</v>
      </c>
      <c r="J270" s="44">
        <v>181966</v>
      </c>
      <c r="K270" s="44">
        <v>157748</v>
      </c>
      <c r="L270" s="46">
        <v>155728</v>
      </c>
      <c r="M270" s="46">
        <v>159867</v>
      </c>
      <c r="N270" s="46">
        <v>203173</v>
      </c>
      <c r="O270" s="46">
        <v>193573</v>
      </c>
      <c r="P270" s="46">
        <f t="shared" ref="P270:P303" si="99">IF($H270=0,"-",+I270/$H270*100)</f>
        <v>84.045320985745093</v>
      </c>
      <c r="Q270" s="46">
        <f t="shared" si="87"/>
        <v>82.766745203635139</v>
      </c>
      <c r="R270" s="46">
        <f t="shared" si="88"/>
        <v>71.751253104332875</v>
      </c>
      <c r="S270" s="46">
        <f t="shared" si="89"/>
        <v>70.832461542660127</v>
      </c>
      <c r="T270" s="46">
        <f t="shared" si="90"/>
        <v>72.715074549473741</v>
      </c>
      <c r="U270" s="158">
        <f t="shared" si="92"/>
        <v>5.1138215839161146E-4</v>
      </c>
      <c r="V270" s="158">
        <f t="shared" si="93"/>
        <v>4.0278728531133276E-4</v>
      </c>
      <c r="W270" s="158">
        <f t="shared" si="94"/>
        <v>4.3261049101623569E-4</v>
      </c>
      <c r="X270" s="159">
        <f t="shared" si="95"/>
        <v>3.2203463436886648E-4</v>
      </c>
      <c r="Y270" s="159">
        <f t="shared" si="96"/>
        <v>3.3967610759379435E-4</v>
      </c>
      <c r="Z270" s="251">
        <f t="shared" si="97"/>
        <v>3.4274760784340361E-4</v>
      </c>
      <c r="AA270" s="400" t="s">
        <v>289</v>
      </c>
      <c r="AB270" s="401">
        <v>203173</v>
      </c>
      <c r="AC270" s="401">
        <v>193573</v>
      </c>
      <c r="AD270" t="str">
        <f t="shared" si="98"/>
        <v>Y</v>
      </c>
    </row>
    <row r="271" spans="1:30" ht="13.5" thickBot="1">
      <c r="A271" s="39" t="s">
        <v>290</v>
      </c>
      <c r="B271" s="435" t="s">
        <v>289</v>
      </c>
      <c r="C271" s="432" t="s">
        <v>648</v>
      </c>
      <c r="D271" s="39" t="s">
        <v>290</v>
      </c>
      <c r="E271" s="41">
        <v>257781</v>
      </c>
      <c r="F271" s="43">
        <v>313459</v>
      </c>
      <c r="G271" s="43">
        <v>354462</v>
      </c>
      <c r="H271" s="44">
        <v>364146</v>
      </c>
      <c r="I271" s="44">
        <v>421494</v>
      </c>
      <c r="J271" s="44">
        <v>393877</v>
      </c>
      <c r="K271" s="44">
        <v>423905</v>
      </c>
      <c r="L271" s="46">
        <v>394780</v>
      </c>
      <c r="M271" s="46">
        <v>485024</v>
      </c>
      <c r="N271" s="46">
        <v>444329</v>
      </c>
      <c r="O271" s="46">
        <v>619999</v>
      </c>
      <c r="P271" s="46">
        <f t="shared" si="99"/>
        <v>115.74862829744114</v>
      </c>
      <c r="Q271" s="46">
        <f t="shared" si="87"/>
        <v>108.16458233785349</v>
      </c>
      <c r="R271" s="46">
        <f t="shared" si="88"/>
        <v>116.41072536839619</v>
      </c>
      <c r="S271" s="46">
        <f t="shared" si="89"/>
        <v>108.41255979744389</v>
      </c>
      <c r="T271" s="46">
        <f t="shared" si="90"/>
        <v>133.19492730937588</v>
      </c>
      <c r="U271" s="158">
        <f t="shared" si="92"/>
        <v>8.4700650181334769E-4</v>
      </c>
      <c r="V271" s="158">
        <f t="shared" si="93"/>
        <v>9.1879630059485157E-4</v>
      </c>
      <c r="W271" s="158">
        <f t="shared" si="94"/>
        <v>9.3641296929097666E-4</v>
      </c>
      <c r="X271" s="159">
        <f t="shared" si="95"/>
        <v>8.6538080788431133E-4</v>
      </c>
      <c r="Y271" s="159">
        <f t="shared" si="96"/>
        <v>8.6109969790839236E-4</v>
      </c>
      <c r="Z271" s="251">
        <f t="shared" si="97"/>
        <v>1.039869489929998E-3</v>
      </c>
      <c r="AA271" s="400" t="s">
        <v>290</v>
      </c>
      <c r="AB271" s="401">
        <v>444329</v>
      </c>
      <c r="AC271" s="401">
        <v>619999</v>
      </c>
      <c r="AD271" t="str">
        <f t="shared" si="98"/>
        <v>Y</v>
      </c>
    </row>
    <row r="272" spans="1:30" ht="13.5" thickBot="1">
      <c r="A272" s="39" t="s">
        <v>291</v>
      </c>
      <c r="B272" s="435" t="s">
        <v>290</v>
      </c>
      <c r="C272" s="432" t="s">
        <v>649</v>
      </c>
      <c r="D272" s="39" t="s">
        <v>66</v>
      </c>
      <c r="E272" s="41">
        <v>46260</v>
      </c>
      <c r="F272" s="43">
        <v>46841</v>
      </c>
      <c r="G272" s="43">
        <v>80477</v>
      </c>
      <c r="H272" s="44">
        <v>79682</v>
      </c>
      <c r="I272" s="44">
        <v>79561</v>
      </c>
      <c r="J272" s="44">
        <v>109146</v>
      </c>
      <c r="K272" s="44">
        <v>103118</v>
      </c>
      <c r="L272" s="46">
        <v>114190</v>
      </c>
      <c r="M272" s="46">
        <v>118871</v>
      </c>
      <c r="N272" s="46">
        <v>128656</v>
      </c>
      <c r="O272" s="46">
        <v>149790</v>
      </c>
      <c r="P272" s="46">
        <f t="shared" si="99"/>
        <v>99.848146381867934</v>
      </c>
      <c r="Q272" s="46">
        <f t="shared" si="87"/>
        <v>136.97698350945006</v>
      </c>
      <c r="R272" s="46">
        <f t="shared" si="88"/>
        <v>129.41191235159758</v>
      </c>
      <c r="S272" s="46">
        <f t="shared" si="89"/>
        <v>143.30714590497226</v>
      </c>
      <c r="T272" s="46">
        <f t="shared" si="90"/>
        <v>149.18174744609826</v>
      </c>
      <c r="U272" s="158">
        <f t="shared" si="92"/>
        <v>1.8534096784666361E-4</v>
      </c>
      <c r="V272" s="158">
        <f t="shared" si="93"/>
        <v>1.7343153751091828E-4</v>
      </c>
      <c r="W272" s="158">
        <f t="shared" si="94"/>
        <v>2.5948641313464088E-4</v>
      </c>
      <c r="X272" s="159">
        <f t="shared" si="95"/>
        <v>2.1051022787514753E-4</v>
      </c>
      <c r="Y272" s="159">
        <f t="shared" si="96"/>
        <v>2.4907283678038232E-4</v>
      </c>
      <c r="Z272" s="251">
        <f t="shared" si="97"/>
        <v>2.5485404049586989E-4</v>
      </c>
      <c r="AA272" s="400" t="s">
        <v>291</v>
      </c>
      <c r="AB272" s="401">
        <v>128656</v>
      </c>
      <c r="AC272" s="401">
        <v>149790</v>
      </c>
      <c r="AD272" t="str">
        <f t="shared" si="98"/>
        <v>Y</v>
      </c>
    </row>
    <row r="273" spans="1:30" ht="13.5" thickBot="1">
      <c r="A273" s="39" t="s">
        <v>292</v>
      </c>
      <c r="B273" s="435" t="s">
        <v>291</v>
      </c>
      <c r="C273" s="432" t="s">
        <v>650</v>
      </c>
      <c r="D273" s="49" t="s">
        <v>288</v>
      </c>
      <c r="E273" s="41">
        <v>700908</v>
      </c>
      <c r="F273" s="43">
        <v>748958</v>
      </c>
      <c r="G273" s="43">
        <v>618753</v>
      </c>
      <c r="H273" s="44">
        <v>597697</v>
      </c>
      <c r="I273" s="44">
        <v>589323</v>
      </c>
      <c r="J273" s="44">
        <v>719475</v>
      </c>
      <c r="K273" s="44">
        <v>736489</v>
      </c>
      <c r="L273" s="46">
        <v>858077</v>
      </c>
      <c r="M273" s="46">
        <v>844710</v>
      </c>
      <c r="N273" s="46">
        <v>758486</v>
      </c>
      <c r="O273" s="46">
        <v>794664</v>
      </c>
      <c r="P273" s="46">
        <f t="shared" si="99"/>
        <v>98.598955658134471</v>
      </c>
      <c r="Q273" s="46">
        <f t="shared" si="87"/>
        <v>120.37453760015526</v>
      </c>
      <c r="R273" s="46">
        <f t="shared" si="88"/>
        <v>123.2211304390017</v>
      </c>
      <c r="S273" s="46">
        <f t="shared" si="89"/>
        <v>143.56387935693169</v>
      </c>
      <c r="T273" s="46">
        <f t="shared" si="90"/>
        <v>141.32746190795672</v>
      </c>
      <c r="U273" s="158">
        <f t="shared" si="92"/>
        <v>1.390247991504321E-3</v>
      </c>
      <c r="V273" s="158">
        <f t="shared" si="93"/>
        <v>1.284639383373096E-3</v>
      </c>
      <c r="W273" s="158">
        <f t="shared" si="94"/>
        <v>1.7104977469632029E-3</v>
      </c>
      <c r="X273" s="159">
        <f t="shared" si="95"/>
        <v>1.5035053745955074E-3</v>
      </c>
      <c r="Y273" s="159">
        <f t="shared" si="96"/>
        <v>1.8716496415272801E-3</v>
      </c>
      <c r="Z273" s="251">
        <f t="shared" si="97"/>
        <v>1.8110199842456634E-3</v>
      </c>
      <c r="AA273" s="400" t="s">
        <v>292</v>
      </c>
      <c r="AB273" s="401">
        <v>758486</v>
      </c>
      <c r="AC273" s="401">
        <v>794664</v>
      </c>
      <c r="AD273" t="str">
        <f t="shared" si="98"/>
        <v>Y</v>
      </c>
    </row>
    <row r="274" spans="1:30" ht="13.5" thickBot="1">
      <c r="A274" s="49" t="s">
        <v>288</v>
      </c>
      <c r="B274" s="435" t="s">
        <v>292</v>
      </c>
      <c r="C274" s="432" t="s">
        <v>651</v>
      </c>
      <c r="D274" s="49" t="s">
        <v>288</v>
      </c>
      <c r="E274" s="51">
        <v>2171867</v>
      </c>
      <c r="F274" s="52">
        <v>2104746</v>
      </c>
      <c r="G274" s="52">
        <v>1991426</v>
      </c>
      <c r="H274" s="53">
        <v>2337645</v>
      </c>
      <c r="I274" s="53">
        <v>2920714</v>
      </c>
      <c r="J274" s="53">
        <v>2846860</v>
      </c>
      <c r="K274" s="53">
        <v>2970119</v>
      </c>
      <c r="L274" s="55">
        <v>3431309</v>
      </c>
      <c r="M274" s="55">
        <v>3009637</v>
      </c>
      <c r="N274" s="55">
        <v>3638435</v>
      </c>
      <c r="O274" s="55">
        <v>3706681</v>
      </c>
      <c r="P274" s="55">
        <f t="shared" si="99"/>
        <v>124.94258110192095</v>
      </c>
      <c r="Q274" s="55">
        <f t="shared" si="87"/>
        <v>121.78324767019799</v>
      </c>
      <c r="R274" s="55">
        <f t="shared" si="88"/>
        <v>127.05603288779947</v>
      </c>
      <c r="S274" s="55">
        <f t="shared" si="89"/>
        <v>146.7848625432861</v>
      </c>
      <c r="T274" s="55">
        <f t="shared" si="90"/>
        <v>128.746537647932</v>
      </c>
      <c r="U274" s="160">
        <f t="shared" si="92"/>
        <v>5.4373809239466123E-3</v>
      </c>
      <c r="V274" s="160">
        <f t="shared" si="93"/>
        <v>6.366736461955784E-3</v>
      </c>
      <c r="W274" s="160">
        <f t="shared" si="94"/>
        <v>6.7681957203789764E-3</v>
      </c>
      <c r="X274" s="161">
        <f t="shared" si="95"/>
        <v>6.0633490516331318E-3</v>
      </c>
      <c r="Y274" s="161">
        <f t="shared" si="96"/>
        <v>7.4844195332345815E-3</v>
      </c>
      <c r="Z274" s="252">
        <f t="shared" si="97"/>
        <v>6.4525254256788313E-3</v>
      </c>
      <c r="AA274" s="400" t="s">
        <v>288</v>
      </c>
      <c r="AB274" s="401">
        <v>3638435</v>
      </c>
      <c r="AC274" s="401">
        <v>3706681</v>
      </c>
      <c r="AD274" t="str">
        <f t="shared" si="98"/>
        <v>Y</v>
      </c>
    </row>
    <row r="275" spans="1:30" ht="13.5" thickBot="1">
      <c r="A275" s="27" t="s">
        <v>293</v>
      </c>
      <c r="B275" s="435" t="s">
        <v>288</v>
      </c>
      <c r="C275" s="432" t="s">
        <v>652</v>
      </c>
      <c r="D275" s="382"/>
      <c r="E275" s="29">
        <v>10009290</v>
      </c>
      <c r="F275" s="31">
        <v>11024113</v>
      </c>
      <c r="G275" s="31">
        <v>12106194</v>
      </c>
      <c r="H275" s="32">
        <v>11845912</v>
      </c>
      <c r="I275" s="32">
        <v>13503188</v>
      </c>
      <c r="J275" s="32">
        <v>12440472</v>
      </c>
      <c r="K275" s="32">
        <v>13730799</v>
      </c>
      <c r="L275" s="34">
        <v>13935441</v>
      </c>
      <c r="M275" s="34">
        <v>13422289</v>
      </c>
      <c r="N275" s="34">
        <f>SUM(N276:N286)</f>
        <v>14154696</v>
      </c>
      <c r="O275" s="34">
        <f>SUM(O276:O286)</f>
        <v>14864371</v>
      </c>
      <c r="P275" s="34">
        <f t="shared" si="99"/>
        <v>113.99027782749019</v>
      </c>
      <c r="Q275" s="34">
        <f t="shared" si="87"/>
        <v>105.01911545518826</v>
      </c>
      <c r="R275" s="34">
        <f t="shared" si="88"/>
        <v>115.91170861306415</v>
      </c>
      <c r="S275" s="34">
        <f t="shared" si="89"/>
        <v>117.63924128425063</v>
      </c>
      <c r="T275" s="34">
        <f t="shared" si="90"/>
        <v>113.30735024876093</v>
      </c>
      <c r="U275" s="152">
        <f t="shared" si="92"/>
        <v>2.7553685840044261E-2</v>
      </c>
      <c r="V275" s="153">
        <f t="shared" si="93"/>
        <v>2.9435007807078611E-2</v>
      </c>
      <c r="W275" s="153">
        <f t="shared" si="94"/>
        <v>2.9576287330565776E-2</v>
      </c>
      <c r="X275" s="154">
        <f t="shared" si="95"/>
        <v>2.803073785757916E-2</v>
      </c>
      <c r="Y275" s="154">
        <f t="shared" si="96"/>
        <v>3.0396180240438282E-2</v>
      </c>
      <c r="Z275" s="249">
        <f t="shared" si="97"/>
        <v>2.877677973898822E-2</v>
      </c>
      <c r="AA275" s="400"/>
      <c r="AB275" s="401"/>
      <c r="AC275" s="401"/>
      <c r="AD275" t="str">
        <f t="shared" si="98"/>
        <v>NO</v>
      </c>
    </row>
    <row r="276" spans="1:30" ht="13.5" thickBot="1">
      <c r="A276" s="39" t="s">
        <v>294</v>
      </c>
      <c r="B276" s="434" t="s">
        <v>293</v>
      </c>
      <c r="C276" s="431" t="s">
        <v>653</v>
      </c>
      <c r="D276" s="383" t="s">
        <v>293</v>
      </c>
      <c r="E276" s="41">
        <v>1932228</v>
      </c>
      <c r="F276" s="43">
        <v>2369894</v>
      </c>
      <c r="G276" s="43">
        <v>2810034</v>
      </c>
      <c r="H276" s="44">
        <v>2704377</v>
      </c>
      <c r="I276" s="44">
        <v>3292119</v>
      </c>
      <c r="J276" s="44">
        <v>2791288</v>
      </c>
      <c r="K276" s="44">
        <v>3034601</v>
      </c>
      <c r="L276" s="46">
        <v>2901796</v>
      </c>
      <c r="M276" s="46">
        <v>2883823</v>
      </c>
      <c r="N276" s="46">
        <v>2997341</v>
      </c>
      <c r="O276" s="46">
        <v>3334409</v>
      </c>
      <c r="P276" s="46">
        <f t="shared" si="99"/>
        <v>121.73299062963486</v>
      </c>
      <c r="Q276" s="46">
        <f t="shared" si="87"/>
        <v>103.21371613499153</v>
      </c>
      <c r="R276" s="46">
        <f t="shared" si="88"/>
        <v>112.21072357885014</v>
      </c>
      <c r="S276" s="46">
        <f t="shared" si="89"/>
        <v>107.29998073493452</v>
      </c>
      <c r="T276" s="46">
        <f t="shared" si="90"/>
        <v>106.63539144135599</v>
      </c>
      <c r="U276" s="158">
        <f t="shared" si="92"/>
        <v>6.2904024823957306E-3</v>
      </c>
      <c r="V276" s="158">
        <f t="shared" si="93"/>
        <v>7.1763459463670236E-3</v>
      </c>
      <c r="W276" s="158">
        <f t="shared" si="94"/>
        <v>6.6360774663823266E-3</v>
      </c>
      <c r="X276" s="159">
        <f t="shared" si="95"/>
        <v>6.1949858222633348E-3</v>
      </c>
      <c r="Y276" s="159">
        <f t="shared" si="96"/>
        <v>6.3294383175231299E-3</v>
      </c>
      <c r="Z276" s="251">
        <f t="shared" si="97"/>
        <v>6.1827859076218836E-3</v>
      </c>
      <c r="AA276" s="400" t="s">
        <v>294</v>
      </c>
      <c r="AB276" s="401">
        <v>2997341</v>
      </c>
      <c r="AC276" s="401">
        <v>3334409</v>
      </c>
      <c r="AD276" t="str">
        <f t="shared" si="98"/>
        <v>Y</v>
      </c>
    </row>
    <row r="277" spans="1:30" ht="13.5" thickBot="1">
      <c r="A277" s="39" t="s">
        <v>295</v>
      </c>
      <c r="B277" s="435" t="s">
        <v>294</v>
      </c>
      <c r="C277" s="432" t="s">
        <v>654</v>
      </c>
      <c r="D277" s="39" t="s">
        <v>137</v>
      </c>
      <c r="E277" s="41">
        <v>78210</v>
      </c>
      <c r="F277" s="43">
        <v>170192</v>
      </c>
      <c r="G277" s="43">
        <v>129048</v>
      </c>
      <c r="H277" s="44">
        <v>120977</v>
      </c>
      <c r="I277" s="44">
        <v>427569</v>
      </c>
      <c r="J277" s="44">
        <v>143781</v>
      </c>
      <c r="K277" s="44">
        <v>127905</v>
      </c>
      <c r="L277" s="46">
        <v>241175</v>
      </c>
      <c r="M277" s="46">
        <v>183874</v>
      </c>
      <c r="N277" s="46">
        <v>162382</v>
      </c>
      <c r="O277" s="46">
        <v>243737</v>
      </c>
      <c r="P277" s="46">
        <f t="shared" si="99"/>
        <v>353.42999082470226</v>
      </c>
      <c r="Q277" s="46">
        <f t="shared" si="87"/>
        <v>118.84986402374005</v>
      </c>
      <c r="R277" s="46">
        <f t="shared" si="88"/>
        <v>105.72670838258512</v>
      </c>
      <c r="S277" s="46">
        <f t="shared" si="89"/>
        <v>199.35607594832078</v>
      </c>
      <c r="T277" s="46">
        <f t="shared" si="90"/>
        <v>151.99087429842035</v>
      </c>
      <c r="U277" s="158">
        <f t="shared" si="92"/>
        <v>2.81393467372629E-4</v>
      </c>
      <c r="V277" s="158">
        <f t="shared" si="93"/>
        <v>9.3203892688636155E-4</v>
      </c>
      <c r="W277" s="158">
        <f t="shared" si="94"/>
        <v>3.4182852295926375E-4</v>
      </c>
      <c r="X277" s="159">
        <f t="shared" si="95"/>
        <v>2.6111164584622222E-4</v>
      </c>
      <c r="Y277" s="159">
        <f t="shared" si="96"/>
        <v>5.2605430782475438E-4</v>
      </c>
      <c r="Z277" s="251">
        <f t="shared" si="97"/>
        <v>3.9421752859938571E-4</v>
      </c>
      <c r="AA277" s="400" t="s">
        <v>295</v>
      </c>
      <c r="AB277" s="401">
        <v>162382</v>
      </c>
      <c r="AC277" s="401">
        <v>243737</v>
      </c>
      <c r="AD277" t="str">
        <f t="shared" si="98"/>
        <v>Y</v>
      </c>
    </row>
    <row r="278" spans="1:30" ht="13.5" thickBot="1">
      <c r="A278" s="39" t="s">
        <v>296</v>
      </c>
      <c r="B278" s="435" t="s">
        <v>295</v>
      </c>
      <c r="C278" s="433" t="s">
        <v>655</v>
      </c>
      <c r="D278" s="39" t="s">
        <v>303</v>
      </c>
      <c r="E278" s="41">
        <v>170088</v>
      </c>
      <c r="F278" s="43">
        <v>217343</v>
      </c>
      <c r="G278" s="43">
        <v>205636</v>
      </c>
      <c r="H278" s="44">
        <v>164215</v>
      </c>
      <c r="I278" s="44">
        <v>495198</v>
      </c>
      <c r="J278" s="44">
        <v>552818</v>
      </c>
      <c r="K278" s="44">
        <v>547575</v>
      </c>
      <c r="L278" s="46">
        <v>470383</v>
      </c>
      <c r="M278" s="46">
        <v>410353</v>
      </c>
      <c r="N278" s="46">
        <v>448617</v>
      </c>
      <c r="O278" s="46">
        <v>571422</v>
      </c>
      <c r="P278" s="46">
        <f t="shared" si="99"/>
        <v>301.55466918369211</v>
      </c>
      <c r="Q278" s="46">
        <f t="shared" si="87"/>
        <v>336.64281582072283</v>
      </c>
      <c r="R278" s="46">
        <f t="shared" si="88"/>
        <v>333.45005023901592</v>
      </c>
      <c r="S278" s="46">
        <f t="shared" si="89"/>
        <v>286.44338215144779</v>
      </c>
      <c r="T278" s="46">
        <f t="shared" si="90"/>
        <v>249.88764729166033</v>
      </c>
      <c r="U278" s="158">
        <f t="shared" si="92"/>
        <v>3.8196540040335165E-4</v>
      </c>
      <c r="V278" s="158">
        <f t="shared" si="93"/>
        <v>1.0794604204614284E-3</v>
      </c>
      <c r="W278" s="158">
        <f t="shared" si="94"/>
        <v>1.3142832530396525E-3</v>
      </c>
      <c r="X278" s="159">
        <f t="shared" si="95"/>
        <v>1.117846913523671E-3</v>
      </c>
      <c r="Y278" s="159">
        <f t="shared" si="96"/>
        <v>1.0260060266509025E-3</v>
      </c>
      <c r="Z278" s="251">
        <f t="shared" si="97"/>
        <v>8.7977824767690774E-4</v>
      </c>
      <c r="AA278" s="400" t="s">
        <v>296</v>
      </c>
      <c r="AB278" s="401">
        <v>448617</v>
      </c>
      <c r="AC278" s="401">
        <v>571422</v>
      </c>
      <c r="AD278" t="str">
        <f t="shared" si="98"/>
        <v>Y</v>
      </c>
    </row>
    <row r="279" spans="1:30" ht="13.5" thickBot="1">
      <c r="A279" s="39" t="s">
        <v>297</v>
      </c>
      <c r="B279" s="435" t="s">
        <v>296</v>
      </c>
      <c r="C279" s="432" t="s">
        <v>656</v>
      </c>
      <c r="D279" s="39" t="s">
        <v>303</v>
      </c>
      <c r="E279" s="41">
        <v>31448</v>
      </c>
      <c r="F279" s="43">
        <v>34177</v>
      </c>
      <c r="G279" s="43">
        <v>46465</v>
      </c>
      <c r="H279" s="44">
        <v>50182</v>
      </c>
      <c r="I279" s="44">
        <v>50963</v>
      </c>
      <c r="J279" s="44">
        <v>57493</v>
      </c>
      <c r="K279" s="44">
        <v>58178</v>
      </c>
      <c r="L279" s="46">
        <v>60882</v>
      </c>
      <c r="M279" s="46">
        <v>67350</v>
      </c>
      <c r="N279" s="46">
        <v>96296</v>
      </c>
      <c r="O279" s="46">
        <v>66503</v>
      </c>
      <c r="P279" s="46">
        <f t="shared" si="99"/>
        <v>101.55633494081545</v>
      </c>
      <c r="Q279" s="46">
        <f t="shared" si="87"/>
        <v>114.56896895301102</v>
      </c>
      <c r="R279" s="46">
        <f t="shared" si="88"/>
        <v>115.93400023912956</v>
      </c>
      <c r="S279" s="46">
        <f t="shared" si="89"/>
        <v>121.32238651309235</v>
      </c>
      <c r="T279" s="46">
        <f t="shared" si="90"/>
        <v>134.21147024829619</v>
      </c>
      <c r="U279" s="158">
        <f t="shared" si="92"/>
        <v>1.1672373244247475E-4</v>
      </c>
      <c r="V279" s="158">
        <f t="shared" si="93"/>
        <v>1.110920104846461E-4</v>
      </c>
      <c r="W279" s="158">
        <f t="shared" si="94"/>
        <v>1.3668528714153434E-4</v>
      </c>
      <c r="X279" s="159">
        <f t="shared" si="95"/>
        <v>1.18767470638689E-4</v>
      </c>
      <c r="Y279" s="159">
        <f t="shared" si="96"/>
        <v>1.3279667614382376E-4</v>
      </c>
      <c r="Z279" s="251">
        <f t="shared" si="97"/>
        <v>1.443953498111132E-4</v>
      </c>
      <c r="AA279" s="400" t="s">
        <v>297</v>
      </c>
      <c r="AB279" s="401">
        <v>96296</v>
      </c>
      <c r="AC279" s="401">
        <v>66503</v>
      </c>
      <c r="AD279" t="str">
        <f t="shared" si="98"/>
        <v>Y</v>
      </c>
    </row>
    <row r="280" spans="1:30" ht="13.5" thickBot="1">
      <c r="A280" s="39" t="s">
        <v>298</v>
      </c>
      <c r="B280" s="435" t="s">
        <v>297</v>
      </c>
      <c r="C280" s="433" t="s">
        <v>657</v>
      </c>
      <c r="D280" s="390" t="s">
        <v>293</v>
      </c>
      <c r="E280" s="41">
        <v>63074</v>
      </c>
      <c r="F280" s="43">
        <v>79679</v>
      </c>
      <c r="G280" s="43">
        <v>128864</v>
      </c>
      <c r="H280" s="44">
        <v>108578</v>
      </c>
      <c r="I280" s="44">
        <v>114234</v>
      </c>
      <c r="J280" s="44">
        <v>162127</v>
      </c>
      <c r="K280" s="44">
        <v>204642</v>
      </c>
      <c r="L280" s="46">
        <v>214013</v>
      </c>
      <c r="M280" s="46">
        <v>194407</v>
      </c>
      <c r="N280" s="46">
        <v>361241</v>
      </c>
      <c r="O280" s="46">
        <v>485221</v>
      </c>
      <c r="P280" s="46">
        <f t="shared" si="99"/>
        <v>105.20915839304463</v>
      </c>
      <c r="Q280" s="46">
        <f t="shared" si="87"/>
        <v>149.31846230359741</v>
      </c>
      <c r="R280" s="46">
        <f t="shared" si="88"/>
        <v>188.47464495570006</v>
      </c>
      <c r="S280" s="46">
        <f t="shared" si="89"/>
        <v>197.10530678406306</v>
      </c>
      <c r="T280" s="46">
        <f t="shared" si="90"/>
        <v>179.04824181694266</v>
      </c>
      <c r="U280" s="158">
        <f t="shared" si="92"/>
        <v>2.5255329443105146E-4</v>
      </c>
      <c r="V280" s="158">
        <f t="shared" si="93"/>
        <v>2.4901369082870047E-4</v>
      </c>
      <c r="W280" s="158">
        <f t="shared" si="94"/>
        <v>3.8544475933410225E-4</v>
      </c>
      <c r="X280" s="159">
        <f t="shared" si="95"/>
        <v>4.1776638465472509E-4</v>
      </c>
      <c r="Y280" s="159">
        <f t="shared" si="96"/>
        <v>4.6680817074945232E-4</v>
      </c>
      <c r="Z280" s="251">
        <f t="shared" si="97"/>
        <v>4.1679980357429969E-4</v>
      </c>
      <c r="AA280" s="400" t="s">
        <v>442</v>
      </c>
      <c r="AB280" s="401">
        <v>361241</v>
      </c>
      <c r="AC280" s="401">
        <v>485221</v>
      </c>
      <c r="AD280" t="str">
        <f t="shared" si="98"/>
        <v>Y</v>
      </c>
    </row>
    <row r="281" spans="1:30" ht="13.5" thickBot="1">
      <c r="A281" s="39" t="s">
        <v>299</v>
      </c>
      <c r="B281" s="435" t="s">
        <v>298</v>
      </c>
      <c r="C281" s="432" t="s">
        <v>658</v>
      </c>
      <c r="D281" s="389" t="s">
        <v>303</v>
      </c>
      <c r="E281" s="41">
        <v>653431</v>
      </c>
      <c r="F281" s="43">
        <v>673614</v>
      </c>
      <c r="G281" s="43">
        <v>739178</v>
      </c>
      <c r="H281" s="44">
        <v>720680</v>
      </c>
      <c r="I281" s="44">
        <v>851331</v>
      </c>
      <c r="J281" s="44">
        <v>844885</v>
      </c>
      <c r="K281" s="44">
        <v>936175</v>
      </c>
      <c r="L281" s="46">
        <v>914316</v>
      </c>
      <c r="M281" s="46">
        <v>898335</v>
      </c>
      <c r="N281" s="46">
        <v>928467</v>
      </c>
      <c r="O281" s="46">
        <v>1113567</v>
      </c>
      <c r="P281" s="46">
        <f t="shared" si="99"/>
        <v>118.12885053005495</v>
      </c>
      <c r="Q281" s="46">
        <f t="shared" si="87"/>
        <v>117.23441749458846</v>
      </c>
      <c r="R281" s="46">
        <f t="shared" si="88"/>
        <v>129.90162069156906</v>
      </c>
      <c r="S281" s="46">
        <f t="shared" si="89"/>
        <v>126.86851307098851</v>
      </c>
      <c r="T281" s="46">
        <f t="shared" si="90"/>
        <v>124.65102403285786</v>
      </c>
      <c r="U281" s="158">
        <f t="shared" si="92"/>
        <v>1.6763074308844348E-3</v>
      </c>
      <c r="V281" s="158">
        <f t="shared" si="93"/>
        <v>1.8557791412967103E-3</v>
      </c>
      <c r="W281" s="158">
        <f t="shared" si="94"/>
        <v>2.0086505979262734E-3</v>
      </c>
      <c r="X281" s="159">
        <f t="shared" si="95"/>
        <v>1.9111543336858381E-3</v>
      </c>
      <c r="Y281" s="159">
        <f t="shared" si="96"/>
        <v>1.9943189406576058E-3</v>
      </c>
      <c r="Z281" s="251">
        <f t="shared" si="97"/>
        <v>1.9259895556431534E-3</v>
      </c>
      <c r="AA281" s="400" t="s">
        <v>299</v>
      </c>
      <c r="AB281" s="401">
        <v>928467</v>
      </c>
      <c r="AC281" s="401">
        <v>1113567</v>
      </c>
      <c r="AD281" t="str">
        <f t="shared" si="98"/>
        <v>Y</v>
      </c>
    </row>
    <row r="282" spans="1:30" ht="13.5" thickBot="1">
      <c r="A282" s="39" t="s">
        <v>300</v>
      </c>
      <c r="B282" s="435" t="s">
        <v>299</v>
      </c>
      <c r="C282" s="433" t="s">
        <v>659</v>
      </c>
      <c r="D282" s="39" t="s">
        <v>303</v>
      </c>
      <c r="E282" s="41">
        <v>209051</v>
      </c>
      <c r="F282" s="43">
        <v>229653</v>
      </c>
      <c r="G282" s="43">
        <v>220211</v>
      </c>
      <c r="H282" s="44">
        <v>195862</v>
      </c>
      <c r="I282" s="44">
        <v>228709</v>
      </c>
      <c r="J282" s="44">
        <v>247301</v>
      </c>
      <c r="K282" s="44">
        <v>232363</v>
      </c>
      <c r="L282" s="46">
        <v>690959</v>
      </c>
      <c r="M282" s="46">
        <v>231048</v>
      </c>
      <c r="N282" s="46">
        <v>223549</v>
      </c>
      <c r="O282" s="46">
        <v>272051</v>
      </c>
      <c r="P282" s="46">
        <f t="shared" si="99"/>
        <v>116.7704812572117</v>
      </c>
      <c r="Q282" s="46">
        <f t="shared" si="87"/>
        <v>126.26287896580246</v>
      </c>
      <c r="R282" s="46">
        <f t="shared" si="88"/>
        <v>118.63608050566215</v>
      </c>
      <c r="S282" s="46">
        <f t="shared" si="89"/>
        <v>352.77848689383342</v>
      </c>
      <c r="T282" s="46">
        <f t="shared" si="90"/>
        <v>117.9646894241864</v>
      </c>
      <c r="U282" s="158">
        <f t="shared" ref="U282:U303" si="100">+H282/H$3</f>
        <v>4.5557657494017757E-4</v>
      </c>
      <c r="V282" s="158">
        <f t="shared" ref="V282:V303" si="101">+I282/I$3</f>
        <v>4.9855272699670197E-4</v>
      </c>
      <c r="W282" s="158">
        <f t="shared" ref="W282:W303" si="102">+J282/J$3</f>
        <v>5.8793954386427197E-4</v>
      </c>
      <c r="X282" s="159">
        <f t="shared" ref="X282:X303" si="103">+K282/K$3</f>
        <v>4.7435741654951516E-4</v>
      </c>
      <c r="Y282" s="159">
        <f t="shared" ref="Y282:Y303" si="104">+L282/L$3</f>
        <v>1.5071295054640177E-3</v>
      </c>
      <c r="Z282" s="251">
        <f t="shared" ref="Z282:Z303" si="105">+M282/M$3</f>
        <v>4.9535644815379485E-4</v>
      </c>
      <c r="AA282" s="400" t="s">
        <v>300</v>
      </c>
      <c r="AB282" s="401">
        <v>223549</v>
      </c>
      <c r="AC282" s="401">
        <v>272051</v>
      </c>
      <c r="AD282" t="str">
        <f t="shared" si="98"/>
        <v>Y</v>
      </c>
    </row>
    <row r="283" spans="1:30" ht="13.5" thickBot="1">
      <c r="A283" s="39" t="s">
        <v>301</v>
      </c>
      <c r="B283" s="435" t="s">
        <v>300</v>
      </c>
      <c r="C283" s="432" t="s">
        <v>660</v>
      </c>
      <c r="D283" s="39" t="s">
        <v>303</v>
      </c>
      <c r="E283" s="41">
        <v>136008</v>
      </c>
      <c r="F283" s="43">
        <v>126822</v>
      </c>
      <c r="G283" s="43">
        <v>175317</v>
      </c>
      <c r="H283" s="44">
        <v>157736</v>
      </c>
      <c r="I283" s="44">
        <v>197924</v>
      </c>
      <c r="J283" s="44">
        <v>187408</v>
      </c>
      <c r="K283" s="44">
        <v>209338</v>
      </c>
      <c r="L283" s="46">
        <v>142441</v>
      </c>
      <c r="M283" s="46">
        <v>141018</v>
      </c>
      <c r="N283" s="46">
        <v>272150</v>
      </c>
      <c r="O283" s="46">
        <v>142199</v>
      </c>
      <c r="P283" s="46">
        <f t="shared" si="99"/>
        <v>125.47801389663742</v>
      </c>
      <c r="Q283" s="46">
        <f t="shared" si="87"/>
        <v>118.81117817112137</v>
      </c>
      <c r="R283" s="46">
        <f t="shared" si="88"/>
        <v>132.71415529745906</v>
      </c>
      <c r="S283" s="46">
        <f t="shared" si="89"/>
        <v>90.303418369934576</v>
      </c>
      <c r="T283" s="46">
        <f t="shared" si="90"/>
        <v>89.401278084901364</v>
      </c>
      <c r="U283" s="158">
        <f t="shared" si="100"/>
        <v>3.6689519470220792E-4</v>
      </c>
      <c r="V283" s="158">
        <f t="shared" si="101"/>
        <v>4.314458545054862E-4</v>
      </c>
      <c r="W283" s="158">
        <f t="shared" si="102"/>
        <v>4.4554843707269876E-4</v>
      </c>
      <c r="X283" s="159">
        <f t="shared" si="103"/>
        <v>4.2735303325246447E-4</v>
      </c>
      <c r="Y283" s="159">
        <f t="shared" si="104"/>
        <v>3.1069431599819981E-4</v>
      </c>
      <c r="Z283" s="251">
        <f t="shared" si="105"/>
        <v>3.0233620548869431E-4</v>
      </c>
      <c r="AA283" s="400" t="s">
        <v>301</v>
      </c>
      <c r="AB283" s="401">
        <v>272150</v>
      </c>
      <c r="AC283" s="401">
        <v>142199</v>
      </c>
      <c r="AD283" t="str">
        <f t="shared" si="98"/>
        <v>Y</v>
      </c>
    </row>
    <row r="284" spans="1:30" ht="13.5" thickBot="1">
      <c r="A284" s="39" t="s">
        <v>302</v>
      </c>
      <c r="B284" s="435" t="s">
        <v>301</v>
      </c>
      <c r="C284" s="433" t="s">
        <v>661</v>
      </c>
      <c r="D284" s="39" t="s">
        <v>303</v>
      </c>
      <c r="E284" s="41">
        <v>139998</v>
      </c>
      <c r="F284" s="43">
        <v>161348</v>
      </c>
      <c r="G284" s="43">
        <v>239932</v>
      </c>
      <c r="H284" s="44">
        <v>257453</v>
      </c>
      <c r="I284" s="44">
        <v>317998</v>
      </c>
      <c r="J284" s="44">
        <v>292920</v>
      </c>
      <c r="K284" s="44">
        <v>321426</v>
      </c>
      <c r="L284" s="46">
        <v>314933</v>
      </c>
      <c r="M284" s="46">
        <v>324326</v>
      </c>
      <c r="N284" s="46">
        <v>294146</v>
      </c>
      <c r="O284" s="46">
        <v>276515</v>
      </c>
      <c r="P284" s="46">
        <f t="shared" si="99"/>
        <v>123.51691376678463</v>
      </c>
      <c r="Q284" s="46">
        <f t="shared" si="87"/>
        <v>113.77610670685523</v>
      </c>
      <c r="R284" s="46">
        <f t="shared" si="88"/>
        <v>124.84841893471818</v>
      </c>
      <c r="S284" s="46">
        <f t="shared" si="89"/>
        <v>122.32640520794087</v>
      </c>
      <c r="T284" s="46">
        <f t="shared" si="90"/>
        <v>125.97483812579384</v>
      </c>
      <c r="U284" s="158">
        <f t="shared" si="100"/>
        <v>5.9883773242422485E-4</v>
      </c>
      <c r="V284" s="158">
        <f t="shared" si="101"/>
        <v>6.931899054234737E-4</v>
      </c>
      <c r="W284" s="158">
        <f t="shared" si="102"/>
        <v>6.9639528828723918E-4</v>
      </c>
      <c r="X284" s="159">
        <f t="shared" si="103"/>
        <v>6.5617506647721224E-4</v>
      </c>
      <c r="Y284" s="159">
        <f t="shared" si="104"/>
        <v>6.8693629657374676E-4</v>
      </c>
      <c r="Z284" s="251">
        <f t="shared" si="105"/>
        <v>6.9534025572144166E-4</v>
      </c>
      <c r="AA284" s="400" t="s">
        <v>302</v>
      </c>
      <c r="AB284" s="401">
        <v>294146</v>
      </c>
      <c r="AC284" s="401">
        <v>276515</v>
      </c>
      <c r="AD284" t="str">
        <f t="shared" si="98"/>
        <v>Y</v>
      </c>
    </row>
    <row r="285" spans="1:30" ht="13.5" thickBot="1">
      <c r="A285" s="39" t="s">
        <v>303</v>
      </c>
      <c r="B285" s="435" t="s">
        <v>302</v>
      </c>
      <c r="C285" s="432" t="s">
        <v>662</v>
      </c>
      <c r="D285" s="39" t="s">
        <v>303</v>
      </c>
      <c r="E285" s="41">
        <v>665399</v>
      </c>
      <c r="F285" s="43">
        <v>810037</v>
      </c>
      <c r="G285" s="43">
        <v>885044</v>
      </c>
      <c r="H285" s="44">
        <v>941204</v>
      </c>
      <c r="I285" s="44">
        <v>1118876</v>
      </c>
      <c r="J285" s="44">
        <v>1067880</v>
      </c>
      <c r="K285" s="44">
        <v>1274991</v>
      </c>
      <c r="L285" s="46">
        <v>1293527</v>
      </c>
      <c r="M285" s="46">
        <v>1393418</v>
      </c>
      <c r="N285" s="46">
        <v>1414761</v>
      </c>
      <c r="O285" s="46">
        <v>1330943</v>
      </c>
      <c r="P285" s="46">
        <f t="shared" si="99"/>
        <v>118.87709784488804</v>
      </c>
      <c r="Q285" s="46">
        <f t="shared" ref="Q285:Q303" si="106">IF($H285=0,"-",+J285/$H285*100)</f>
        <v>113.45893132625871</v>
      </c>
      <c r="R285" s="46">
        <f t="shared" ref="R285:R303" si="107">IF($H285=0,"-",+K285/$H285*100)</f>
        <v>135.46383143293059</v>
      </c>
      <c r="S285" s="46">
        <f t="shared" ref="S285:S303" si="108">IF($H285=0,"-",+L285/$H285*100)</f>
        <v>137.43322382820301</v>
      </c>
      <c r="T285" s="46">
        <f t="shared" ref="T285:T303" si="109">IF($H285=0,"-",+M285/$H285*100)</f>
        <v>148.04633214478477</v>
      </c>
      <c r="U285" s="166">
        <f t="shared" si="100"/>
        <v>2.1892480146225141E-3</v>
      </c>
      <c r="V285" s="166">
        <f t="shared" si="101"/>
        <v>2.438988762887171E-3</v>
      </c>
      <c r="W285" s="166">
        <f t="shared" si="102"/>
        <v>2.5388044532847773E-3</v>
      </c>
      <c r="X285" s="156">
        <f t="shared" si="103"/>
        <v>2.6028302134327879E-3</v>
      </c>
      <c r="Y285" s="166">
        <f t="shared" si="104"/>
        <v>2.8214593164201558E-3</v>
      </c>
      <c r="Z285" s="251">
        <f t="shared" si="105"/>
        <v>2.9874250860148733E-3</v>
      </c>
      <c r="AA285" s="400" t="s">
        <v>303</v>
      </c>
      <c r="AB285" s="401">
        <v>1414761</v>
      </c>
      <c r="AC285" s="401">
        <v>1330943</v>
      </c>
      <c r="AD285" t="str">
        <f t="shared" si="98"/>
        <v>Y</v>
      </c>
    </row>
    <row r="286" spans="1:30" ht="13.5" thickBot="1">
      <c r="A286" s="114" t="s">
        <v>293</v>
      </c>
      <c r="B286" s="435" t="s">
        <v>303</v>
      </c>
      <c r="C286" s="433" t="s">
        <v>663</v>
      </c>
      <c r="D286" s="385" t="s">
        <v>293</v>
      </c>
      <c r="E286" s="116">
        <v>5930355</v>
      </c>
      <c r="F286" s="117">
        <v>6151354</v>
      </c>
      <c r="G286" s="117">
        <v>6526465</v>
      </c>
      <c r="H286" s="118">
        <v>6424648</v>
      </c>
      <c r="I286" s="118">
        <v>6408267</v>
      </c>
      <c r="J286" s="118">
        <v>6092571</v>
      </c>
      <c r="K286" s="118">
        <v>6783605</v>
      </c>
      <c r="L286" s="121">
        <v>6691016</v>
      </c>
      <c r="M286" s="121">
        <v>6694337</v>
      </c>
      <c r="N286" s="121">
        <v>6955746</v>
      </c>
      <c r="O286" s="121">
        <v>7027804</v>
      </c>
      <c r="P286" s="121">
        <f t="shared" si="99"/>
        <v>99.745028832708044</v>
      </c>
      <c r="Q286" s="121">
        <f t="shared" si="106"/>
        <v>94.8312032036619</v>
      </c>
      <c r="R286" s="121">
        <f t="shared" si="107"/>
        <v>105.58718547693195</v>
      </c>
      <c r="S286" s="121">
        <f t="shared" si="108"/>
        <v>104.14603259198014</v>
      </c>
      <c r="T286" s="121">
        <f t="shared" si="109"/>
        <v>104.19772413990617</v>
      </c>
      <c r="U286" s="176">
        <f t="shared" si="100"/>
        <v>1.4943782515425462E-2</v>
      </c>
      <c r="V286" s="176">
        <f t="shared" si="101"/>
        <v>1.3969100420940909E-2</v>
      </c>
      <c r="W286" s="176">
        <f t="shared" si="102"/>
        <v>1.4484629721273635E-2</v>
      </c>
      <c r="X286" s="176">
        <f t="shared" si="103"/>
        <v>1.38483895572547E-2</v>
      </c>
      <c r="Y286" s="176">
        <f t="shared" si="104"/>
        <v>1.4594538366432494E-2</v>
      </c>
      <c r="Z286" s="252">
        <f t="shared" si="105"/>
        <v>1.4352355350682673E-2</v>
      </c>
      <c r="AA286" s="400" t="s">
        <v>293</v>
      </c>
      <c r="AB286" s="401">
        <v>6955746</v>
      </c>
      <c r="AC286" s="401">
        <v>7027804</v>
      </c>
      <c r="AD286" t="str">
        <f t="shared" si="98"/>
        <v>Y</v>
      </c>
    </row>
    <row r="287" spans="1:30" ht="13.5" thickBot="1">
      <c r="A287" s="27" t="s">
        <v>304</v>
      </c>
      <c r="B287" s="435" t="s">
        <v>293</v>
      </c>
      <c r="C287" s="432" t="s">
        <v>664</v>
      </c>
      <c r="D287" s="382"/>
      <c r="E287" s="29">
        <v>5205517</v>
      </c>
      <c r="F287" s="31">
        <v>6294352</v>
      </c>
      <c r="G287" s="31">
        <v>6844369</v>
      </c>
      <c r="H287" s="32">
        <v>7303498</v>
      </c>
      <c r="I287" s="32">
        <v>7885848</v>
      </c>
      <c r="J287" s="32">
        <v>7629487</v>
      </c>
      <c r="K287" s="32">
        <v>7677790</v>
      </c>
      <c r="L287" s="34">
        <v>8199464</v>
      </c>
      <c r="M287" s="34">
        <v>8175194</v>
      </c>
      <c r="N287" s="34">
        <f>SUM(N288:N297)</f>
        <v>8950741</v>
      </c>
      <c r="O287" s="34">
        <f>SUM(O288:O297)</f>
        <v>9971727</v>
      </c>
      <c r="P287" s="34">
        <f t="shared" si="99"/>
        <v>107.97357649717985</v>
      </c>
      <c r="Q287" s="34">
        <f t="shared" si="106"/>
        <v>104.46346394563261</v>
      </c>
      <c r="R287" s="34">
        <f t="shared" si="107"/>
        <v>105.12483196408078</v>
      </c>
      <c r="S287" s="34">
        <f t="shared" si="108"/>
        <v>112.26762847063148</v>
      </c>
      <c r="T287" s="34">
        <f t="shared" si="109"/>
        <v>111.9353219512075</v>
      </c>
      <c r="U287" s="152">
        <f t="shared" si="100"/>
        <v>1.6987994628475341E-2</v>
      </c>
      <c r="V287" s="153">
        <f t="shared" si="101"/>
        <v>1.7190014494757478E-2</v>
      </c>
      <c r="W287" s="153">
        <f t="shared" si="102"/>
        <v>1.8138532018464916E-2</v>
      </c>
      <c r="X287" s="154">
        <f t="shared" si="103"/>
        <v>1.5673823410825741E-2</v>
      </c>
      <c r="Y287" s="154">
        <f t="shared" si="104"/>
        <v>1.7884786395994577E-2</v>
      </c>
      <c r="Z287" s="249">
        <f t="shared" si="105"/>
        <v>1.7527245692705473E-2</v>
      </c>
      <c r="AA287" s="400"/>
      <c r="AB287" s="401"/>
      <c r="AC287" s="401"/>
      <c r="AD287" t="str">
        <f t="shared" si="98"/>
        <v>NO</v>
      </c>
    </row>
    <row r="288" spans="1:30" ht="13.5" thickBot="1">
      <c r="A288" s="39" t="s">
        <v>305</v>
      </c>
      <c r="B288" s="434" t="s">
        <v>304</v>
      </c>
      <c r="C288" s="431" t="s">
        <v>665</v>
      </c>
      <c r="D288" s="387" t="s">
        <v>304</v>
      </c>
      <c r="E288" s="41">
        <v>327810</v>
      </c>
      <c r="F288" s="43">
        <v>432787</v>
      </c>
      <c r="G288" s="43">
        <v>421162</v>
      </c>
      <c r="H288" s="44">
        <v>398560</v>
      </c>
      <c r="I288" s="44">
        <v>364735</v>
      </c>
      <c r="J288" s="44">
        <v>361568</v>
      </c>
      <c r="K288" s="44">
        <v>446757</v>
      </c>
      <c r="L288" s="46">
        <v>363224</v>
      </c>
      <c r="M288" s="46">
        <v>353770</v>
      </c>
      <c r="N288" s="46">
        <v>379638</v>
      </c>
      <c r="O288" s="46">
        <v>510058</v>
      </c>
      <c r="P288" s="46">
        <f t="shared" si="99"/>
        <v>91.513197511039749</v>
      </c>
      <c r="Q288" s="46">
        <f t="shared" si="106"/>
        <v>90.718586912886394</v>
      </c>
      <c r="R288" s="46">
        <f t="shared" si="107"/>
        <v>112.09278402248093</v>
      </c>
      <c r="S288" s="46">
        <f t="shared" si="108"/>
        <v>91.134082697711762</v>
      </c>
      <c r="T288" s="46">
        <f t="shared" si="109"/>
        <v>88.762043356081904</v>
      </c>
      <c r="U288" s="158">
        <f t="shared" si="100"/>
        <v>9.2705374043028854E-4</v>
      </c>
      <c r="V288" s="158">
        <f t="shared" si="101"/>
        <v>7.9506984369282407E-4</v>
      </c>
      <c r="W288" s="158">
        <f t="shared" si="102"/>
        <v>8.5960074967718315E-4</v>
      </c>
      <c r="X288" s="159">
        <f t="shared" si="103"/>
        <v>9.1203202035354915E-4</v>
      </c>
      <c r="Y288" s="159">
        <f t="shared" si="104"/>
        <v>7.9226930612766072E-4</v>
      </c>
      <c r="Z288" s="251">
        <f t="shared" si="105"/>
        <v>7.5846685824317028E-4</v>
      </c>
      <c r="AA288" s="400" t="s">
        <v>305</v>
      </c>
      <c r="AB288" s="401">
        <v>379638</v>
      </c>
      <c r="AC288" s="401">
        <v>510058</v>
      </c>
      <c r="AD288" t="str">
        <f t="shared" si="98"/>
        <v>Y</v>
      </c>
    </row>
    <row r="289" spans="1:30" ht="13.5" thickBot="1">
      <c r="A289" s="39" t="s">
        <v>306</v>
      </c>
      <c r="B289" s="435" t="s">
        <v>305</v>
      </c>
      <c r="C289" s="432" t="s">
        <v>666</v>
      </c>
      <c r="D289" s="387" t="s">
        <v>304</v>
      </c>
      <c r="E289" s="41">
        <v>30179</v>
      </c>
      <c r="F289" s="43">
        <v>35048</v>
      </c>
      <c r="G289" s="43">
        <v>131577</v>
      </c>
      <c r="H289" s="44">
        <v>109508</v>
      </c>
      <c r="I289" s="44">
        <v>97044</v>
      </c>
      <c r="J289" s="44">
        <v>108123</v>
      </c>
      <c r="K289" s="44">
        <v>98603</v>
      </c>
      <c r="L289" s="46">
        <v>115306</v>
      </c>
      <c r="M289" s="46">
        <v>108890</v>
      </c>
      <c r="N289" s="46">
        <v>125449</v>
      </c>
      <c r="O289" s="46">
        <v>162872</v>
      </c>
      <c r="P289" s="46">
        <f t="shared" si="99"/>
        <v>88.618183146436792</v>
      </c>
      <c r="Q289" s="46">
        <f t="shared" si="106"/>
        <v>98.735252219015962</v>
      </c>
      <c r="R289" s="46">
        <f t="shared" si="107"/>
        <v>90.041823428425317</v>
      </c>
      <c r="S289" s="46">
        <f t="shared" si="108"/>
        <v>105.29459034956349</v>
      </c>
      <c r="T289" s="46">
        <f t="shared" si="109"/>
        <v>99.435657668846105</v>
      </c>
      <c r="U289" s="166">
        <f t="shared" si="100"/>
        <v>2.5471648185226826E-4</v>
      </c>
      <c r="V289" s="156">
        <f t="shared" si="101"/>
        <v>2.1154196310013137E-4</v>
      </c>
      <c r="W289" s="156">
        <f t="shared" si="102"/>
        <v>2.5705430750881181E-4</v>
      </c>
      <c r="X289" s="156">
        <f t="shared" si="103"/>
        <v>2.0129308170419491E-4</v>
      </c>
      <c r="Y289" s="156">
        <f t="shared" si="104"/>
        <v>2.5150707170329065E-4</v>
      </c>
      <c r="Z289" s="251">
        <f t="shared" si="105"/>
        <v>2.3345522852163497E-4</v>
      </c>
      <c r="AA289" s="400" t="s">
        <v>306</v>
      </c>
      <c r="AB289" s="401">
        <v>125449</v>
      </c>
      <c r="AC289" s="401">
        <v>162872</v>
      </c>
      <c r="AD289" t="str">
        <f t="shared" ref="AD289:AD303" si="110">IF(AA289=A289,"Y","NO")</f>
        <v>Y</v>
      </c>
    </row>
    <row r="290" spans="1:30" ht="13.5" thickBot="1">
      <c r="A290" s="39" t="s">
        <v>307</v>
      </c>
      <c r="B290" s="435" t="s">
        <v>306</v>
      </c>
      <c r="C290" s="433" t="s">
        <v>667</v>
      </c>
      <c r="D290" s="389" t="s">
        <v>290</v>
      </c>
      <c r="E290" s="41">
        <v>39959</v>
      </c>
      <c r="F290" s="43">
        <v>50095</v>
      </c>
      <c r="G290" s="43">
        <v>68204</v>
      </c>
      <c r="H290" s="44">
        <v>80825</v>
      </c>
      <c r="I290" s="44">
        <v>110193</v>
      </c>
      <c r="J290" s="44">
        <v>112224</v>
      </c>
      <c r="K290" s="44">
        <v>99972</v>
      </c>
      <c r="L290" s="46">
        <v>156954</v>
      </c>
      <c r="M290" s="46">
        <v>138525</v>
      </c>
      <c r="N290" s="46">
        <v>184274</v>
      </c>
      <c r="O290" s="46">
        <v>226490</v>
      </c>
      <c r="P290" s="46">
        <f t="shared" si="99"/>
        <v>136.33529229817506</v>
      </c>
      <c r="Q290" s="46">
        <f t="shared" si="106"/>
        <v>138.84812867305908</v>
      </c>
      <c r="R290" s="46">
        <f t="shared" si="107"/>
        <v>123.68945252087843</v>
      </c>
      <c r="S290" s="46">
        <f t="shared" si="108"/>
        <v>194.18991648623569</v>
      </c>
      <c r="T290" s="46">
        <f t="shared" si="109"/>
        <v>171.38880296937828</v>
      </c>
      <c r="U290" s="158">
        <f t="shared" si="100"/>
        <v>1.8799959496757846E-4</v>
      </c>
      <c r="V290" s="158">
        <f t="shared" si="101"/>
        <v>2.4020489200664419E-4</v>
      </c>
      <c r="W290" s="158">
        <f t="shared" si="102"/>
        <v>2.6680412683581566E-4</v>
      </c>
      <c r="X290" s="159">
        <f t="shared" si="103"/>
        <v>2.0408782657862107E-4</v>
      </c>
      <c r="Y290" s="159">
        <f t="shared" si="104"/>
        <v>3.4235027606645171E-4</v>
      </c>
      <c r="Z290" s="251">
        <f t="shared" si="105"/>
        <v>2.9699132639323614E-4</v>
      </c>
      <c r="AA290" s="400" t="s">
        <v>307</v>
      </c>
      <c r="AB290" s="401">
        <v>184274</v>
      </c>
      <c r="AC290" s="401">
        <v>226490</v>
      </c>
      <c r="AD290" t="str">
        <f t="shared" si="110"/>
        <v>Y</v>
      </c>
    </row>
    <row r="291" spans="1:30" ht="13.5" thickBot="1">
      <c r="A291" s="39" t="s">
        <v>308</v>
      </c>
      <c r="B291" s="435" t="s">
        <v>307</v>
      </c>
      <c r="C291" s="432" t="s">
        <v>668</v>
      </c>
      <c r="D291" s="387" t="s">
        <v>304</v>
      </c>
      <c r="E291" s="41">
        <v>85160</v>
      </c>
      <c r="F291" s="43">
        <v>113983</v>
      </c>
      <c r="G291" s="43">
        <v>128200</v>
      </c>
      <c r="H291" s="44">
        <v>164618</v>
      </c>
      <c r="I291" s="44">
        <v>224159</v>
      </c>
      <c r="J291" s="44">
        <v>196856</v>
      </c>
      <c r="K291" s="44">
        <v>174607</v>
      </c>
      <c r="L291" s="46">
        <v>227628</v>
      </c>
      <c r="M291" s="46">
        <v>206312</v>
      </c>
      <c r="N291" s="46">
        <v>234506</v>
      </c>
      <c r="O291" s="46">
        <v>244336</v>
      </c>
      <c r="P291" s="46">
        <f t="shared" si="99"/>
        <v>136.16919170443086</v>
      </c>
      <c r="Q291" s="46">
        <f t="shared" si="106"/>
        <v>119.58352063565346</v>
      </c>
      <c r="R291" s="46">
        <f t="shared" si="107"/>
        <v>106.06798770486824</v>
      </c>
      <c r="S291" s="46">
        <f t="shared" si="108"/>
        <v>138.27649467251456</v>
      </c>
      <c r="T291" s="46">
        <f t="shared" si="109"/>
        <v>125.32772843795941</v>
      </c>
      <c r="U291" s="158">
        <f t="shared" si="100"/>
        <v>3.8290278161921224E-4</v>
      </c>
      <c r="V291" s="158">
        <f t="shared" si="101"/>
        <v>4.8863438137919238E-4</v>
      </c>
      <c r="W291" s="158">
        <f t="shared" si="102"/>
        <v>4.680103470950183E-4</v>
      </c>
      <c r="X291" s="159">
        <f t="shared" si="103"/>
        <v>3.5645143775670478E-4</v>
      </c>
      <c r="Y291" s="159">
        <f t="shared" si="104"/>
        <v>4.9650540056611668E-4</v>
      </c>
      <c r="Z291" s="251">
        <f t="shared" si="105"/>
        <v>4.4232358441322029E-4</v>
      </c>
      <c r="AA291" s="400" t="s">
        <v>308</v>
      </c>
      <c r="AB291" s="401">
        <v>234506</v>
      </c>
      <c r="AC291" s="401">
        <v>244336</v>
      </c>
      <c r="AD291" t="str">
        <f t="shared" si="110"/>
        <v>Y</v>
      </c>
    </row>
    <row r="292" spans="1:30" ht="13.5" thickBot="1">
      <c r="A292" s="39" t="s">
        <v>309</v>
      </c>
      <c r="B292" s="435" t="s">
        <v>308</v>
      </c>
      <c r="C292" s="433" t="s">
        <v>669</v>
      </c>
      <c r="D292" s="387" t="s">
        <v>304</v>
      </c>
      <c r="E292" s="41">
        <v>112353</v>
      </c>
      <c r="F292" s="43">
        <v>215991</v>
      </c>
      <c r="G292" s="43">
        <v>256169</v>
      </c>
      <c r="H292" s="44">
        <v>258663</v>
      </c>
      <c r="I292" s="44">
        <v>266186</v>
      </c>
      <c r="J292" s="44">
        <v>267174</v>
      </c>
      <c r="K292" s="44">
        <v>295120</v>
      </c>
      <c r="L292" s="46">
        <v>336104</v>
      </c>
      <c r="M292" s="46">
        <v>355018</v>
      </c>
      <c r="N292" s="46">
        <v>403910</v>
      </c>
      <c r="O292" s="46">
        <v>448139</v>
      </c>
      <c r="P292" s="46">
        <f t="shared" si="99"/>
        <v>102.90841751622767</v>
      </c>
      <c r="Q292" s="46">
        <f t="shared" si="106"/>
        <v>103.29038169355493</v>
      </c>
      <c r="R292" s="46">
        <f t="shared" si="107"/>
        <v>114.09440082269207</v>
      </c>
      <c r="S292" s="46">
        <f t="shared" si="108"/>
        <v>129.93895532024294</v>
      </c>
      <c r="T292" s="46">
        <f t="shared" si="109"/>
        <v>137.25117237486614</v>
      </c>
      <c r="U292" s="158">
        <f t="shared" si="100"/>
        <v>6.0165220207978654E-4</v>
      </c>
      <c r="V292" s="158">
        <f t="shared" si="101"/>
        <v>5.8024719704228569E-4</v>
      </c>
      <c r="W292" s="158">
        <f t="shared" si="102"/>
        <v>6.3518610799144764E-4</v>
      </c>
      <c r="X292" s="159">
        <f t="shared" si="103"/>
        <v>6.0247268615094883E-4</v>
      </c>
      <c r="Y292" s="159">
        <f t="shared" si="104"/>
        <v>7.3311478004408107E-4</v>
      </c>
      <c r="Z292" s="251">
        <f t="shared" si="105"/>
        <v>7.6114251372296632E-4</v>
      </c>
      <c r="AA292" s="400" t="s">
        <v>309</v>
      </c>
      <c r="AB292" s="401">
        <v>403910</v>
      </c>
      <c r="AC292" s="401">
        <v>448139</v>
      </c>
      <c r="AD292" t="str">
        <f t="shared" si="110"/>
        <v>Y</v>
      </c>
    </row>
    <row r="293" spans="1:30" ht="13.5" thickBot="1">
      <c r="A293" s="39" t="s">
        <v>310</v>
      </c>
      <c r="B293" s="435" t="s">
        <v>309</v>
      </c>
      <c r="C293" s="432" t="s">
        <v>670</v>
      </c>
      <c r="D293" s="389" t="s">
        <v>129</v>
      </c>
      <c r="E293" s="41">
        <v>23407</v>
      </c>
      <c r="F293" s="43">
        <v>20114</v>
      </c>
      <c r="G293" s="43">
        <v>31761</v>
      </c>
      <c r="H293" s="44">
        <v>121942</v>
      </c>
      <c r="I293" s="44">
        <v>112233</v>
      </c>
      <c r="J293" s="44">
        <v>163980</v>
      </c>
      <c r="K293" s="44">
        <v>194606</v>
      </c>
      <c r="L293" s="46">
        <v>186108</v>
      </c>
      <c r="M293" s="46">
        <v>176354</v>
      </c>
      <c r="N293" s="46">
        <v>205107</v>
      </c>
      <c r="O293" s="46">
        <v>125157</v>
      </c>
      <c r="P293" s="46">
        <f t="shared" si="99"/>
        <v>92.038018074166402</v>
      </c>
      <c r="Q293" s="46">
        <f t="shared" si="106"/>
        <v>134.47376621672598</v>
      </c>
      <c r="R293" s="46">
        <f t="shared" si="107"/>
        <v>159.5889849272605</v>
      </c>
      <c r="S293" s="46">
        <f t="shared" si="108"/>
        <v>152.62009807941482</v>
      </c>
      <c r="T293" s="46">
        <f t="shared" si="109"/>
        <v>144.62121336373031</v>
      </c>
      <c r="U293" s="166">
        <f t="shared" si="100"/>
        <v>2.8363806507313889E-4</v>
      </c>
      <c r="V293" s="156">
        <f t="shared" si="101"/>
        <v>2.4465179861317594E-4</v>
      </c>
      <c r="W293" s="156">
        <f t="shared" si="102"/>
        <v>3.8985012758890306E-4</v>
      </c>
      <c r="X293" s="156">
        <f t="shared" si="103"/>
        <v>3.9727839374183909E-4</v>
      </c>
      <c r="Y293" s="156">
        <f t="shared" si="104"/>
        <v>4.0594139160629995E-4</v>
      </c>
      <c r="Z293" s="251">
        <f t="shared" si="105"/>
        <v>3.7809498916984493E-4</v>
      </c>
      <c r="AA293" s="400" t="s">
        <v>310</v>
      </c>
      <c r="AB293" s="401">
        <v>205107</v>
      </c>
      <c r="AC293" s="401">
        <v>125157</v>
      </c>
      <c r="AD293" t="str">
        <f t="shared" si="110"/>
        <v>Y</v>
      </c>
    </row>
    <row r="294" spans="1:30" ht="13.5" thickBot="1">
      <c r="A294" s="39" t="s">
        <v>311</v>
      </c>
      <c r="B294" s="435" t="s">
        <v>310</v>
      </c>
      <c r="C294" s="433" t="s">
        <v>671</v>
      </c>
      <c r="D294" s="387" t="s">
        <v>304</v>
      </c>
      <c r="E294" s="41">
        <v>316109</v>
      </c>
      <c r="F294" s="43">
        <v>427471</v>
      </c>
      <c r="G294" s="43">
        <v>430499</v>
      </c>
      <c r="H294" s="44">
        <v>434573</v>
      </c>
      <c r="I294" s="44">
        <v>507519</v>
      </c>
      <c r="J294" s="44">
        <v>569782</v>
      </c>
      <c r="K294" s="44">
        <v>569314</v>
      </c>
      <c r="L294" s="46">
        <v>642374</v>
      </c>
      <c r="M294" s="46">
        <v>759471</v>
      </c>
      <c r="N294" s="46">
        <v>925094</v>
      </c>
      <c r="O294" s="46">
        <v>828481</v>
      </c>
      <c r="P294" s="46">
        <f t="shared" si="99"/>
        <v>116.78567237265085</v>
      </c>
      <c r="Q294" s="46">
        <f t="shared" si="106"/>
        <v>131.11306961085941</v>
      </c>
      <c r="R294" s="46">
        <f t="shared" si="107"/>
        <v>131.0053776925856</v>
      </c>
      <c r="S294" s="46">
        <f t="shared" si="108"/>
        <v>147.81728271199546</v>
      </c>
      <c r="T294" s="46">
        <f t="shared" si="109"/>
        <v>174.76258304128422</v>
      </c>
      <c r="U294" s="158">
        <f t="shared" si="100"/>
        <v>1.0108202658069344E-3</v>
      </c>
      <c r="V294" s="158">
        <f t="shared" si="101"/>
        <v>1.1063184284511723E-3</v>
      </c>
      <c r="W294" s="158">
        <f t="shared" si="102"/>
        <v>1.3546138882660102E-3</v>
      </c>
      <c r="X294" s="159">
        <f t="shared" si="103"/>
        <v>1.1622259922856508E-3</v>
      </c>
      <c r="Y294" s="159">
        <f t="shared" si="104"/>
        <v>1.4011552189680471E-3</v>
      </c>
      <c r="Z294" s="251">
        <f t="shared" si="105"/>
        <v>1.6282714286027608E-3</v>
      </c>
      <c r="AA294" s="400" t="s">
        <v>311</v>
      </c>
      <c r="AB294" s="401">
        <v>925094</v>
      </c>
      <c r="AC294" s="401">
        <v>828481</v>
      </c>
      <c r="AD294" t="str">
        <f t="shared" si="110"/>
        <v>Y</v>
      </c>
    </row>
    <row r="295" spans="1:30" ht="13.5" thickBot="1">
      <c r="A295" s="39" t="s">
        <v>312</v>
      </c>
      <c r="B295" s="435" t="s">
        <v>311</v>
      </c>
      <c r="C295" s="432" t="s">
        <v>672</v>
      </c>
      <c r="D295" s="387" t="s">
        <v>304</v>
      </c>
      <c r="E295" s="41">
        <v>128266</v>
      </c>
      <c r="F295" s="43">
        <v>157509</v>
      </c>
      <c r="G295" s="43">
        <v>192375</v>
      </c>
      <c r="H295" s="44">
        <v>145996</v>
      </c>
      <c r="I295" s="44">
        <v>154603</v>
      </c>
      <c r="J295" s="44">
        <v>177525</v>
      </c>
      <c r="K295" s="44">
        <v>179223</v>
      </c>
      <c r="L295" s="46">
        <v>241977</v>
      </c>
      <c r="M295" s="46">
        <v>265864</v>
      </c>
      <c r="N295" s="46">
        <v>254682</v>
      </c>
      <c r="O295" s="46">
        <v>275812</v>
      </c>
      <c r="P295" s="46">
        <f t="shared" si="99"/>
        <v>105.89536699635606</v>
      </c>
      <c r="Q295" s="46">
        <f t="shared" si="106"/>
        <v>121.59579714512728</v>
      </c>
      <c r="R295" s="46">
        <f t="shared" si="107"/>
        <v>122.7588427080194</v>
      </c>
      <c r="S295" s="46">
        <f t="shared" si="108"/>
        <v>165.74221211540041</v>
      </c>
      <c r="T295" s="46">
        <f t="shared" si="109"/>
        <v>182.10361927724048</v>
      </c>
      <c r="U295" s="158">
        <f t="shared" si="100"/>
        <v>3.3958786101932059E-4</v>
      </c>
      <c r="V295" s="158">
        <f t="shared" si="101"/>
        <v>3.3701230494589685E-4</v>
      </c>
      <c r="W295" s="158">
        <f t="shared" si="102"/>
        <v>4.2205234723880966E-4</v>
      </c>
      <c r="X295" s="177">
        <f t="shared" si="103"/>
        <v>3.6587477036470418E-4</v>
      </c>
      <c r="Y295" s="159">
        <f t="shared" si="104"/>
        <v>5.278036415238337E-4</v>
      </c>
      <c r="Z295" s="251">
        <f t="shared" si="105"/>
        <v>5.7000037538503044E-4</v>
      </c>
      <c r="AA295" s="400" t="s">
        <v>312</v>
      </c>
      <c r="AB295" s="401">
        <v>254682</v>
      </c>
      <c r="AC295" s="401">
        <v>275812</v>
      </c>
      <c r="AD295" t="str">
        <f t="shared" si="110"/>
        <v>Y</v>
      </c>
    </row>
    <row r="296" spans="1:30" ht="13.5" thickBot="1">
      <c r="A296" s="39" t="s">
        <v>313</v>
      </c>
      <c r="B296" s="435" t="s">
        <v>312</v>
      </c>
      <c r="C296" s="433" t="s">
        <v>673</v>
      </c>
      <c r="D296" s="387" t="s">
        <v>304</v>
      </c>
      <c r="E296" s="41">
        <v>58825</v>
      </c>
      <c r="F296" s="43">
        <v>66637</v>
      </c>
      <c r="G296" s="43">
        <v>73738</v>
      </c>
      <c r="H296" s="44">
        <v>118877</v>
      </c>
      <c r="I296" s="44">
        <v>125901</v>
      </c>
      <c r="J296" s="44">
        <v>124175</v>
      </c>
      <c r="K296" s="44">
        <v>152700</v>
      </c>
      <c r="L296" s="46">
        <v>161468</v>
      </c>
      <c r="M296" s="46">
        <v>158817</v>
      </c>
      <c r="N296" s="46">
        <v>150444</v>
      </c>
      <c r="O296" s="46">
        <v>164234</v>
      </c>
      <c r="P296" s="46">
        <f t="shared" si="99"/>
        <v>105.90862824600218</v>
      </c>
      <c r="Q296" s="46">
        <f t="shared" si="106"/>
        <v>104.4567073529783</v>
      </c>
      <c r="R296" s="46">
        <f t="shared" si="107"/>
        <v>128.45209754620322</v>
      </c>
      <c r="S296" s="46">
        <f t="shared" si="108"/>
        <v>135.82778838631526</v>
      </c>
      <c r="T296" s="46">
        <f t="shared" si="109"/>
        <v>133.59775229859434</v>
      </c>
      <c r="U296" s="158">
        <f t="shared" si="100"/>
        <v>2.7650885061504267E-4</v>
      </c>
      <c r="V296" s="158">
        <f t="shared" si="101"/>
        <v>2.7444607287693872E-4</v>
      </c>
      <c r="W296" s="158">
        <f t="shared" si="102"/>
        <v>2.9521673126815486E-4</v>
      </c>
      <c r="X296" s="159">
        <f t="shared" si="103"/>
        <v>3.1172939541627097E-4</v>
      </c>
      <c r="Y296" s="159">
        <f t="shared" si="104"/>
        <v>3.521962764625166E-4</v>
      </c>
      <c r="Z296" s="251">
        <f t="shared" si="105"/>
        <v>3.4049645539645977E-4</v>
      </c>
      <c r="AA296" s="400" t="s">
        <v>313</v>
      </c>
      <c r="AB296" s="401">
        <v>150444</v>
      </c>
      <c r="AC296" s="401">
        <v>164234</v>
      </c>
      <c r="AD296" t="str">
        <f t="shared" si="110"/>
        <v>Y</v>
      </c>
    </row>
    <row r="297" spans="1:30" ht="13.5" thickBot="1">
      <c r="A297" s="49" t="s">
        <v>304</v>
      </c>
      <c r="B297" s="435" t="s">
        <v>313</v>
      </c>
      <c r="C297" s="432" t="s">
        <v>674</v>
      </c>
      <c r="D297" s="388" t="s">
        <v>304</v>
      </c>
      <c r="E297" s="51">
        <v>4083449</v>
      </c>
      <c r="F297" s="52">
        <v>4774717</v>
      </c>
      <c r="G297" s="52">
        <v>5110684</v>
      </c>
      <c r="H297" s="53">
        <v>5469936</v>
      </c>
      <c r="I297" s="53">
        <v>5923275</v>
      </c>
      <c r="J297" s="53">
        <v>5548080</v>
      </c>
      <c r="K297" s="53">
        <v>5466888</v>
      </c>
      <c r="L297" s="55">
        <v>5768321</v>
      </c>
      <c r="M297" s="55">
        <v>5652173</v>
      </c>
      <c r="N297" s="55">
        <v>6087637</v>
      </c>
      <c r="O297" s="55">
        <v>6986148</v>
      </c>
      <c r="P297" s="55">
        <f t="shared" si="99"/>
        <v>108.28783005870635</v>
      </c>
      <c r="Q297" s="55">
        <f t="shared" si="106"/>
        <v>101.42860903674193</v>
      </c>
      <c r="R297" s="55">
        <f t="shared" si="107"/>
        <v>99.944277227375238</v>
      </c>
      <c r="S297" s="55">
        <f t="shared" si="108"/>
        <v>105.45499983912062</v>
      </c>
      <c r="T297" s="55">
        <f t="shared" si="109"/>
        <v>103.33161119252583</v>
      </c>
      <c r="U297" s="160">
        <f t="shared" si="100"/>
        <v>1.272311478501177E-2</v>
      </c>
      <c r="V297" s="160">
        <f t="shared" si="101"/>
        <v>1.2911887612649218E-2</v>
      </c>
      <c r="W297" s="160">
        <f t="shared" si="102"/>
        <v>1.3190143284994762E-2</v>
      </c>
      <c r="X297" s="161">
        <f t="shared" si="103"/>
        <v>1.1160377806473259E-2</v>
      </c>
      <c r="Y297" s="161">
        <f t="shared" si="104"/>
        <v>1.2581943032926278E-2</v>
      </c>
      <c r="Z297" s="252">
        <f t="shared" si="105"/>
        <v>1.211800293285715E-2</v>
      </c>
      <c r="AA297" s="400" t="s">
        <v>304</v>
      </c>
      <c r="AB297" s="401">
        <v>6087637</v>
      </c>
      <c r="AC297" s="401">
        <v>6986148</v>
      </c>
      <c r="AD297" t="str">
        <f t="shared" si="110"/>
        <v>Y</v>
      </c>
    </row>
    <row r="298" spans="1:30" ht="13.5" thickBot="1">
      <c r="A298" s="27" t="s">
        <v>314</v>
      </c>
      <c r="B298" s="435" t="s">
        <v>304</v>
      </c>
      <c r="C298" s="433" t="s">
        <v>675</v>
      </c>
      <c r="D298" s="382"/>
      <c r="E298" s="29">
        <v>2919697</v>
      </c>
      <c r="F298" s="31">
        <v>3540455</v>
      </c>
      <c r="G298" s="31">
        <v>3884238</v>
      </c>
      <c r="H298" s="32">
        <v>3947519</v>
      </c>
      <c r="I298" s="32">
        <v>4215688</v>
      </c>
      <c r="J298" s="32">
        <v>4630192</v>
      </c>
      <c r="K298" s="32">
        <v>5107582</v>
      </c>
      <c r="L298" s="34">
        <v>5612063</v>
      </c>
      <c r="M298" s="34">
        <v>5364193</v>
      </c>
      <c r="N298" s="34">
        <f>SUM(N299:N303)</f>
        <v>6413485</v>
      </c>
      <c r="O298" s="34">
        <f>SUM(O299:O303)</f>
        <v>6250724</v>
      </c>
      <c r="P298" s="34">
        <f t="shared" si="99"/>
        <v>106.79335552279798</v>
      </c>
      <c r="Q298" s="34">
        <f t="shared" si="106"/>
        <v>117.29372296878115</v>
      </c>
      <c r="R298" s="34">
        <f t="shared" si="107"/>
        <v>129.38714164517003</v>
      </c>
      <c r="S298" s="34">
        <f t="shared" si="108"/>
        <v>142.16683947563013</v>
      </c>
      <c r="T298" s="34">
        <f t="shared" si="109"/>
        <v>135.88770567032103</v>
      </c>
      <c r="U298" s="152">
        <f t="shared" si="100"/>
        <v>9.1819606944240073E-3</v>
      </c>
      <c r="V298" s="164">
        <f t="shared" si="101"/>
        <v>9.1895935383709115E-3</v>
      </c>
      <c r="W298" s="164">
        <f t="shared" si="102"/>
        <v>1.1007933540438579E-2</v>
      </c>
      <c r="X298" s="154">
        <f t="shared" si="103"/>
        <v>1.0426872618854145E-2</v>
      </c>
      <c r="Y298" s="154">
        <f t="shared" si="104"/>
        <v>1.2241110881865511E-2</v>
      </c>
      <c r="Z298" s="249">
        <f t="shared" si="105"/>
        <v>1.1500586855075349E-2</v>
      </c>
      <c r="AA298" s="400"/>
      <c r="AB298" s="401"/>
      <c r="AC298" s="401"/>
      <c r="AD298" t="str">
        <f t="shared" si="110"/>
        <v>NO</v>
      </c>
    </row>
    <row r="299" spans="1:30" ht="13.5" thickBot="1">
      <c r="A299" s="39" t="s">
        <v>315</v>
      </c>
      <c r="B299" s="434" t="s">
        <v>314</v>
      </c>
      <c r="C299" s="431" t="s">
        <v>676</v>
      </c>
      <c r="D299" s="39" t="s">
        <v>316</v>
      </c>
      <c r="E299" s="41">
        <v>50595</v>
      </c>
      <c r="F299" s="43">
        <v>61138</v>
      </c>
      <c r="G299" s="43">
        <v>119539</v>
      </c>
      <c r="H299" s="44">
        <v>99666</v>
      </c>
      <c r="I299" s="44">
        <v>125554</v>
      </c>
      <c r="J299" s="44">
        <v>125153</v>
      </c>
      <c r="K299" s="44">
        <v>122387</v>
      </c>
      <c r="L299" s="46">
        <v>123696</v>
      </c>
      <c r="M299" s="46">
        <v>154366</v>
      </c>
      <c r="N299" s="46">
        <v>203462</v>
      </c>
      <c r="O299" s="46">
        <v>152984</v>
      </c>
      <c r="P299" s="46">
        <f t="shared" si="99"/>
        <v>125.97475568398451</v>
      </c>
      <c r="Q299" s="46">
        <f t="shared" si="106"/>
        <v>125.57241185559769</v>
      </c>
      <c r="R299" s="46">
        <f t="shared" si="107"/>
        <v>122.79714245580237</v>
      </c>
      <c r="S299" s="46">
        <f t="shared" si="108"/>
        <v>124.11052916741919</v>
      </c>
      <c r="T299" s="46">
        <f t="shared" si="109"/>
        <v>154.8833102562559</v>
      </c>
      <c r="U299" s="158">
        <f t="shared" si="100"/>
        <v>2.31823911315047E-4</v>
      </c>
      <c r="V299" s="158">
        <f t="shared" si="101"/>
        <v>2.736896627825924E-4</v>
      </c>
      <c r="W299" s="158">
        <f t="shared" si="102"/>
        <v>2.9754185277554567E-4</v>
      </c>
      <c r="X299" s="159">
        <f t="shared" si="103"/>
        <v>2.4984692545390407E-4</v>
      </c>
      <c r="Y299" s="159">
        <f t="shared" si="104"/>
        <v>2.6980745790687599E-4</v>
      </c>
      <c r="Z299" s="251">
        <f t="shared" si="105"/>
        <v>3.3095371297612919E-4</v>
      </c>
      <c r="AA299" s="400" t="s">
        <v>315</v>
      </c>
      <c r="AB299" s="401">
        <v>203462</v>
      </c>
      <c r="AC299" s="401">
        <v>152984</v>
      </c>
      <c r="AD299" t="str">
        <f t="shared" si="110"/>
        <v>Y</v>
      </c>
    </row>
    <row r="300" spans="1:30" ht="13.5" thickBot="1">
      <c r="A300" s="39" t="s">
        <v>316</v>
      </c>
      <c r="B300" s="435" t="s">
        <v>315</v>
      </c>
      <c r="C300" s="432" t="s">
        <v>677</v>
      </c>
      <c r="D300" s="39" t="s">
        <v>316</v>
      </c>
      <c r="E300" s="41">
        <v>357559</v>
      </c>
      <c r="F300" s="43">
        <v>639876</v>
      </c>
      <c r="G300" s="43">
        <v>469265</v>
      </c>
      <c r="H300" s="44">
        <v>510969</v>
      </c>
      <c r="I300" s="44">
        <v>652651</v>
      </c>
      <c r="J300" s="44">
        <v>544342</v>
      </c>
      <c r="K300" s="44">
        <v>707359</v>
      </c>
      <c r="L300" s="46">
        <v>599842</v>
      </c>
      <c r="M300" s="46">
        <v>649738</v>
      </c>
      <c r="N300" s="46">
        <v>594531</v>
      </c>
      <c r="O300" s="46">
        <v>658234</v>
      </c>
      <c r="P300" s="46">
        <f t="shared" si="99"/>
        <v>127.72810092197373</v>
      </c>
      <c r="Q300" s="46">
        <f t="shared" si="106"/>
        <v>106.53131598981543</v>
      </c>
      <c r="R300" s="46">
        <f t="shared" si="107"/>
        <v>138.43481698498343</v>
      </c>
      <c r="S300" s="46">
        <f t="shared" si="108"/>
        <v>117.39303167119728</v>
      </c>
      <c r="T300" s="46">
        <f t="shared" si="109"/>
        <v>127.15800762864285</v>
      </c>
      <c r="U300" s="158">
        <f t="shared" si="100"/>
        <v>1.1885179714319653E-3</v>
      </c>
      <c r="V300" s="158">
        <f t="shared" si="101"/>
        <v>1.4226853155193918E-3</v>
      </c>
      <c r="W300" s="158">
        <f t="shared" si="102"/>
        <v>1.2941321999755985E-3</v>
      </c>
      <c r="X300" s="159">
        <f t="shared" si="103"/>
        <v>1.444037939831421E-3</v>
      </c>
      <c r="Y300" s="159">
        <f t="shared" si="104"/>
        <v>1.3083838213505392E-3</v>
      </c>
      <c r="Z300" s="251">
        <f t="shared" si="105"/>
        <v>1.3930088462594367E-3</v>
      </c>
      <c r="AA300" s="400" t="s">
        <v>316</v>
      </c>
      <c r="AB300" s="401">
        <v>594531</v>
      </c>
      <c r="AC300" s="401">
        <v>658234</v>
      </c>
      <c r="AD300" t="str">
        <f t="shared" si="110"/>
        <v>Y</v>
      </c>
    </row>
    <row r="301" spans="1:30" ht="13.5" thickBot="1">
      <c r="A301" s="39" t="s">
        <v>317</v>
      </c>
      <c r="B301" s="435" t="s">
        <v>316</v>
      </c>
      <c r="C301" s="432" t="s">
        <v>678</v>
      </c>
      <c r="D301" s="387" t="s">
        <v>314</v>
      </c>
      <c r="E301" s="41">
        <v>269875</v>
      </c>
      <c r="F301" s="43">
        <v>355508</v>
      </c>
      <c r="G301" s="43">
        <v>385448</v>
      </c>
      <c r="H301" s="44">
        <v>437607</v>
      </c>
      <c r="I301" s="44">
        <v>478335</v>
      </c>
      <c r="J301" s="44">
        <v>518274</v>
      </c>
      <c r="K301" s="44">
        <v>537108</v>
      </c>
      <c r="L301" s="46">
        <v>545035</v>
      </c>
      <c r="M301" s="46">
        <v>566207</v>
      </c>
      <c r="N301" s="46">
        <v>703747</v>
      </c>
      <c r="O301" s="46">
        <v>713122</v>
      </c>
      <c r="P301" s="46">
        <f t="shared" si="99"/>
        <v>109.30698092123754</v>
      </c>
      <c r="Q301" s="46">
        <f t="shared" si="106"/>
        <v>118.43366308125785</v>
      </c>
      <c r="R301" s="46">
        <f t="shared" si="107"/>
        <v>122.73752476537167</v>
      </c>
      <c r="S301" s="46">
        <f t="shared" si="108"/>
        <v>124.54896745253161</v>
      </c>
      <c r="T301" s="46">
        <f t="shared" si="109"/>
        <v>129.38709846963144</v>
      </c>
      <c r="U301" s="158">
        <f t="shared" si="100"/>
        <v>1.0178773740176568E-3</v>
      </c>
      <c r="V301" s="158">
        <f t="shared" si="101"/>
        <v>1.0427015057036123E-3</v>
      </c>
      <c r="W301" s="158">
        <f t="shared" si="102"/>
        <v>1.2321574888767603E-3</v>
      </c>
      <c r="X301" s="159">
        <f t="shared" si="103"/>
        <v>1.0964790577160607E-3</v>
      </c>
      <c r="Y301" s="159">
        <f t="shared" si="104"/>
        <v>1.188838020795128E-3</v>
      </c>
      <c r="Z301" s="251">
        <f t="shared" si="105"/>
        <v>1.2139221652635629E-3</v>
      </c>
      <c r="AA301" s="400" t="s">
        <v>317</v>
      </c>
      <c r="AB301" s="401">
        <v>703747</v>
      </c>
      <c r="AC301" s="401">
        <v>713122</v>
      </c>
      <c r="AD301" t="str">
        <f t="shared" si="110"/>
        <v>Y</v>
      </c>
    </row>
    <row r="302" spans="1:30" ht="13.5" thickBot="1">
      <c r="A302" s="39" t="s">
        <v>318</v>
      </c>
      <c r="B302" s="435" t="s">
        <v>317</v>
      </c>
      <c r="C302" s="432" t="s">
        <v>679</v>
      </c>
      <c r="D302" s="387" t="s">
        <v>314</v>
      </c>
      <c r="E302" s="41">
        <v>199135</v>
      </c>
      <c r="F302" s="43">
        <v>240479</v>
      </c>
      <c r="G302" s="43">
        <v>229880</v>
      </c>
      <c r="H302" s="44">
        <v>334281</v>
      </c>
      <c r="I302" s="44">
        <v>332478</v>
      </c>
      <c r="J302" s="44">
        <v>495064</v>
      </c>
      <c r="K302" s="44">
        <v>570308</v>
      </c>
      <c r="L302" s="46">
        <v>762500</v>
      </c>
      <c r="M302" s="46">
        <v>501374</v>
      </c>
      <c r="N302" s="46">
        <v>640723</v>
      </c>
      <c r="O302" s="46">
        <v>810497</v>
      </c>
      <c r="P302" s="46">
        <f t="shared" si="99"/>
        <v>99.46063341918925</v>
      </c>
      <c r="Q302" s="46">
        <f t="shared" si="106"/>
        <v>148.09815693982009</v>
      </c>
      <c r="R302" s="46">
        <f t="shared" si="107"/>
        <v>170.6073632662341</v>
      </c>
      <c r="S302" s="46">
        <f t="shared" si="108"/>
        <v>228.10150741442081</v>
      </c>
      <c r="T302" s="46">
        <f t="shared" si="109"/>
        <v>149.98579039789877</v>
      </c>
      <c r="U302" s="158">
        <f t="shared" si="100"/>
        <v>7.7754027349653072E-4</v>
      </c>
      <c r="V302" s="156">
        <f t="shared" si="101"/>
        <v>7.2475422290513042E-4</v>
      </c>
      <c r="W302" s="156">
        <f t="shared" si="102"/>
        <v>1.1769774580111764E-3</v>
      </c>
      <c r="X302" s="157">
        <f t="shared" si="103"/>
        <v>1.1642551934581706E-3</v>
      </c>
      <c r="Y302" s="157">
        <f t="shared" si="104"/>
        <v>1.6631757425785226E-3</v>
      </c>
      <c r="Z302" s="251">
        <f t="shared" si="105"/>
        <v>1.0749231494609809E-3</v>
      </c>
      <c r="AA302" s="400" t="s">
        <v>318</v>
      </c>
      <c r="AB302" s="401">
        <v>640723</v>
      </c>
      <c r="AC302" s="401">
        <v>810497</v>
      </c>
      <c r="AD302" t="str">
        <f t="shared" si="110"/>
        <v>Y</v>
      </c>
    </row>
    <row r="303" spans="1:30" ht="13.5" thickBot="1">
      <c r="A303" s="49" t="s">
        <v>314</v>
      </c>
      <c r="B303" s="435" t="s">
        <v>318</v>
      </c>
      <c r="C303" s="432" t="s">
        <v>680</v>
      </c>
      <c r="D303" s="388" t="s">
        <v>314</v>
      </c>
      <c r="E303" s="51">
        <v>2042533</v>
      </c>
      <c r="F303" s="52">
        <v>2243454</v>
      </c>
      <c r="G303" s="52">
        <v>2680106</v>
      </c>
      <c r="H303" s="53">
        <v>2564996</v>
      </c>
      <c r="I303" s="53">
        <v>2626670</v>
      </c>
      <c r="J303" s="53">
        <v>2947359</v>
      </c>
      <c r="K303" s="53">
        <v>3170420</v>
      </c>
      <c r="L303" s="55">
        <v>3580990</v>
      </c>
      <c r="M303" s="55">
        <v>3492508</v>
      </c>
      <c r="N303" s="55">
        <v>4271022</v>
      </c>
      <c r="O303" s="55">
        <v>3915887</v>
      </c>
      <c r="P303" s="55">
        <f t="shared" si="99"/>
        <v>102.40444819407126</v>
      </c>
      <c r="Q303" s="55">
        <f t="shared" si="106"/>
        <v>114.90696281787574</v>
      </c>
      <c r="R303" s="55">
        <f t="shared" si="107"/>
        <v>123.60331166208447</v>
      </c>
      <c r="S303" s="55">
        <f t="shared" si="108"/>
        <v>139.6099643040379</v>
      </c>
      <c r="T303" s="55">
        <f t="shared" si="109"/>
        <v>136.16036828127608</v>
      </c>
      <c r="U303" s="160">
        <f t="shared" si="100"/>
        <v>5.9662011641628074E-3</v>
      </c>
      <c r="V303" s="160">
        <f t="shared" si="101"/>
        <v>5.7257628314601842E-3</v>
      </c>
      <c r="W303" s="160">
        <f t="shared" si="102"/>
        <v>7.0071245407994981E-3</v>
      </c>
      <c r="X303" s="161">
        <f t="shared" si="103"/>
        <v>6.4722535023945893E-3</v>
      </c>
      <c r="Y303" s="161">
        <f t="shared" si="104"/>
        <v>7.8109058392344449E-3</v>
      </c>
      <c r="Z303" s="252">
        <f t="shared" si="105"/>
        <v>7.487778981115239E-3</v>
      </c>
      <c r="AA303" s="402" t="s">
        <v>314</v>
      </c>
      <c r="AB303" s="403">
        <v>4271022</v>
      </c>
      <c r="AC303" s="403">
        <v>3915887</v>
      </c>
      <c r="AD303" t="str">
        <f t="shared" si="110"/>
        <v>Y</v>
      </c>
    </row>
    <row r="304" spans="1:30" ht="15.75" thickBot="1">
      <c r="B304" s="435" t="s">
        <v>314</v>
      </c>
      <c r="C304" s="432" t="s">
        <v>681</v>
      </c>
      <c r="D304" s="211"/>
      <c r="N304" s="405">
        <v>553016776</v>
      </c>
      <c r="O304" s="405">
        <v>561808191</v>
      </c>
      <c r="AA304" s="404"/>
      <c r="AB304" s="405">
        <v>553016776</v>
      </c>
      <c r="AC304" s="405">
        <v>561808191</v>
      </c>
      <c r="AD304" t="str">
        <f>IF(AA302=A302,"Y","NO")</f>
        <v>Y</v>
      </c>
    </row>
    <row r="305" spans="28:28">
      <c r="AB305" t="str">
        <f>IF(AA303=A303,"Y","NO")</f>
        <v>Y</v>
      </c>
    </row>
  </sheetData>
  <autoFilter ref="A2:X2"/>
  <phoneticPr fontId="3" type="noConversion"/>
  <pageMargins left="0.75" right="0.75" top="1" bottom="1" header="0.5" footer="0.5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4"/>
  <sheetViews>
    <sheetView workbookViewId="0">
      <pane xSplit="1" ySplit="3" topLeftCell="B130" activePane="bottomRight" state="frozen"/>
      <selection pane="topRight" activeCell="B1" sqref="B1"/>
      <selection pane="bottomLeft" activeCell="A4" sqref="A4"/>
      <selection pane="bottomRight" activeCell="J136" sqref="J136"/>
    </sheetView>
  </sheetViews>
  <sheetFormatPr defaultRowHeight="12.75"/>
  <cols>
    <col min="1" max="1" width="14" customWidth="1"/>
    <col min="2" max="2" width="11.140625" style="211" bestFit="1" customWidth="1"/>
    <col min="3" max="3" width="11" customWidth="1"/>
    <col min="4" max="5" width="10.85546875" bestFit="1" customWidth="1"/>
    <col min="6" max="6" width="10.85546875" style="211" customWidth="1"/>
    <col min="11" max="11" width="9.7109375" style="233" customWidth="1"/>
    <col min="12" max="12" width="9.5703125" style="233" bestFit="1" customWidth="1"/>
    <col min="13" max="14" width="9.5703125" style="233" customWidth="1"/>
    <col min="23" max="23" width="14" bestFit="1" customWidth="1"/>
    <col min="24" max="25" width="10.85546875" customWidth="1"/>
  </cols>
  <sheetData>
    <row r="1" spans="1:25" ht="13.5" thickBot="1">
      <c r="A1" s="2"/>
      <c r="B1" s="211" t="s">
        <v>418</v>
      </c>
      <c r="C1" s="211"/>
      <c r="D1" s="211"/>
      <c r="E1" s="211"/>
      <c r="F1" s="8"/>
      <c r="G1" s="7"/>
      <c r="H1" s="7"/>
      <c r="I1" s="7"/>
      <c r="J1" s="7"/>
      <c r="K1" s="7"/>
      <c r="L1" s="7"/>
      <c r="M1" s="7"/>
      <c r="N1" s="7"/>
      <c r="O1" s="8" t="s">
        <v>330</v>
      </c>
      <c r="S1" s="232"/>
      <c r="T1" t="s">
        <v>359</v>
      </c>
    </row>
    <row r="2" spans="1:25" ht="13.5" thickBot="1">
      <c r="A2" s="7" t="s">
        <v>431</v>
      </c>
      <c r="B2" s="211" t="s">
        <v>420</v>
      </c>
      <c r="C2" s="211">
        <v>2007</v>
      </c>
      <c r="D2" s="211">
        <v>2008</v>
      </c>
      <c r="E2" s="211">
        <v>2009</v>
      </c>
      <c r="F2" s="123">
        <v>2010</v>
      </c>
      <c r="G2" s="5">
        <v>2011</v>
      </c>
      <c r="H2" s="123">
        <v>2012</v>
      </c>
      <c r="I2" s="5">
        <v>2013</v>
      </c>
      <c r="J2" s="220">
        <v>2014</v>
      </c>
      <c r="K2" s="123">
        <v>2015</v>
      </c>
      <c r="L2" s="220">
        <v>2016</v>
      </c>
      <c r="M2" s="430">
        <v>2017</v>
      </c>
      <c r="N2" s="220">
        <v>2018</v>
      </c>
      <c r="O2" s="5">
        <v>2011</v>
      </c>
      <c r="P2" s="123">
        <v>2012</v>
      </c>
      <c r="Q2" s="190">
        <v>2013</v>
      </c>
      <c r="R2" s="220">
        <v>2014</v>
      </c>
      <c r="S2" s="244">
        <v>2015</v>
      </c>
      <c r="T2" s="242">
        <v>2010</v>
      </c>
      <c r="U2" s="242">
        <v>2011</v>
      </c>
      <c r="V2" s="242">
        <v>2012</v>
      </c>
      <c r="W2" s="242">
        <v>2013</v>
      </c>
      <c r="X2" s="243">
        <v>2014</v>
      </c>
      <c r="Y2" s="243">
        <v>2015</v>
      </c>
    </row>
    <row r="3" spans="1:25" ht="13.5" thickBot="1">
      <c r="A3" s="9" t="s">
        <v>321</v>
      </c>
      <c r="C3" s="393">
        <v>7640238</v>
      </c>
      <c r="D3" s="393">
        <v>7606551</v>
      </c>
      <c r="E3" s="393">
        <v>7563710</v>
      </c>
      <c r="F3" s="13">
        <v>6835297</v>
      </c>
      <c r="G3" s="13">
        <v>6666237</v>
      </c>
      <c r="H3" s="13">
        <v>6626016</v>
      </c>
      <c r="I3" s="10">
        <v>6586587</v>
      </c>
      <c r="J3" s="13">
        <v>6547045</v>
      </c>
      <c r="K3" s="3">
        <v>7147847</v>
      </c>
      <c r="L3" s="3">
        <v>7101859</v>
      </c>
      <c r="M3" s="3">
        <f>+M4+M9</f>
        <v>7050034</v>
      </c>
      <c r="N3" s="3">
        <f>+N4+N9</f>
        <v>7000039</v>
      </c>
      <c r="O3" s="178">
        <f t="shared" ref="O3:O34" si="0">IF($F3=0,"-",+G3/$F3*100)</f>
        <v>97.526661972405876</v>
      </c>
      <c r="P3" s="178">
        <f t="shared" ref="P3:P34" si="1">IF($F3=0,"-",+H3/$F3*100)</f>
        <v>96.938231067355233</v>
      </c>
      <c r="Q3" s="178">
        <f t="shared" ref="Q3:Q34" si="2">IF($F3=0,"-",+I3/$F3*100)</f>
        <v>96.361387076523513</v>
      </c>
      <c r="R3" s="191">
        <f t="shared" ref="R3:R34" si="3">IF($F3=0,"-",+J3/$F3*100)</f>
        <v>95.782889902223715</v>
      </c>
      <c r="S3" s="191">
        <f t="shared" ref="S3:S34" si="4">IF($F3=0,"-",+K3/$F3*100)</f>
        <v>104.57258843324584</v>
      </c>
      <c r="T3" s="148">
        <f t="shared" ref="T3:T11" si="5">+F3/F$3</f>
        <v>1</v>
      </c>
      <c r="U3" s="148">
        <f t="shared" ref="U3:U11" si="6">+G3/G$3</f>
        <v>1</v>
      </c>
      <c r="V3" s="148">
        <f t="shared" ref="V3:V11" si="7">+H3/H$3</f>
        <v>1</v>
      </c>
      <c r="W3" s="148">
        <f t="shared" ref="W3:W11" si="8">+I3/I$3</f>
        <v>1</v>
      </c>
      <c r="X3" s="148">
        <f>+J3/J$3</f>
        <v>1</v>
      </c>
      <c r="Y3" s="148">
        <f>+K3/K$3</f>
        <v>1</v>
      </c>
    </row>
    <row r="4" spans="1:25" ht="31.5">
      <c r="A4" s="14" t="s">
        <v>322</v>
      </c>
      <c r="C4" s="211"/>
      <c r="D4" s="211"/>
      <c r="E4" s="211"/>
      <c r="F4" s="15">
        <v>3900388</v>
      </c>
      <c r="G4" s="15">
        <v>3740079</v>
      </c>
      <c r="H4" s="15">
        <v>3709151</v>
      </c>
      <c r="I4" s="15">
        <v>3678930</v>
      </c>
      <c r="J4" s="15">
        <v>3647795</v>
      </c>
      <c r="K4" s="221">
        <v>3600078</v>
      </c>
      <c r="L4" s="214">
        <f>+L5+L6+L7+L8</f>
        <v>3560451</v>
      </c>
      <c r="M4" s="214">
        <f>+M5+M6+M7+M8</f>
        <v>3524208</v>
      </c>
      <c r="N4" s="214">
        <f>+N5+N6+N7+N8</f>
        <v>3487586</v>
      </c>
      <c r="O4" s="179">
        <f t="shared" si="0"/>
        <v>95.889921720608299</v>
      </c>
      <c r="P4" s="179">
        <f t="shared" si="1"/>
        <v>95.096974967618607</v>
      </c>
      <c r="Q4" s="179">
        <f t="shared" si="2"/>
        <v>94.322154616412519</v>
      </c>
      <c r="R4" s="179">
        <f t="shared" si="3"/>
        <v>93.52390069910993</v>
      </c>
      <c r="S4" s="235">
        <f t="shared" si="4"/>
        <v>92.300509590327934</v>
      </c>
      <c r="T4" s="149">
        <f t="shared" si="5"/>
        <v>0.57062450980549928</v>
      </c>
      <c r="U4" s="149">
        <f t="shared" si="6"/>
        <v>0.56104800954421508</v>
      </c>
      <c r="V4" s="149">
        <f t="shared" si="7"/>
        <v>0.55978600112043198</v>
      </c>
      <c r="W4" s="149">
        <f t="shared" si="8"/>
        <v>0.55854875977497909</v>
      </c>
      <c r="X4" s="149">
        <f>+J4/J$3</f>
        <v>0.55716663013619117</v>
      </c>
      <c r="Y4" s="245">
        <f>+K4/K$3</f>
        <v>0.50365907384419395</v>
      </c>
    </row>
    <row r="5" spans="1:25" ht="21">
      <c r="A5" s="17" t="s">
        <v>323</v>
      </c>
      <c r="C5" s="211"/>
      <c r="D5" s="211"/>
      <c r="E5" s="211"/>
      <c r="F5" s="18">
        <v>894724</v>
      </c>
      <c r="G5" s="18">
        <v>842416</v>
      </c>
      <c r="H5" s="18">
        <v>830035</v>
      </c>
      <c r="I5" s="18">
        <v>816935</v>
      </c>
      <c r="J5" s="18">
        <v>803771</v>
      </c>
      <c r="K5" s="222">
        <v>791092</v>
      </c>
      <c r="L5" s="215">
        <f>+L65+L77+L120+L129+L161</f>
        <v>769623</v>
      </c>
      <c r="M5" s="215">
        <f>+M65+M77+M120+M129+M161</f>
        <v>755956</v>
      </c>
      <c r="N5" s="215">
        <f>+N65+N77+N120+N129+N161</f>
        <v>742304</v>
      </c>
      <c r="O5" s="180">
        <f t="shared" si="0"/>
        <v>94.153727853505671</v>
      </c>
      <c r="P5" s="180">
        <f t="shared" si="1"/>
        <v>92.769949168682189</v>
      </c>
      <c r="Q5" s="180">
        <f t="shared" si="2"/>
        <v>91.305810506927273</v>
      </c>
      <c r="R5" s="180">
        <f t="shared" si="3"/>
        <v>89.834518801328684</v>
      </c>
      <c r="S5" s="236">
        <f t="shared" si="4"/>
        <v>88.417433756108039</v>
      </c>
      <c r="T5" s="150">
        <f t="shared" si="5"/>
        <v>0.13089760401047679</v>
      </c>
      <c r="U5" s="150">
        <f t="shared" si="6"/>
        <v>0.12637054458159827</v>
      </c>
      <c r="V5" s="150">
        <f t="shared" si="7"/>
        <v>0.12526909080811155</v>
      </c>
      <c r="W5" s="150">
        <f t="shared" si="8"/>
        <v>0.12403009327896224</v>
      </c>
      <c r="X5" s="150">
        <f>+J5/J$3</f>
        <v>0.12276851617790926</v>
      </c>
      <c r="Y5" s="246">
        <f>+K5/K$3</f>
        <v>0.11067556426431624</v>
      </c>
    </row>
    <row r="6" spans="1:25" ht="21">
      <c r="A6" s="17" t="s">
        <v>324</v>
      </c>
      <c r="C6" s="211"/>
      <c r="D6" s="211"/>
      <c r="E6" s="211"/>
      <c r="F6" s="18">
        <v>908411</v>
      </c>
      <c r="G6" s="18">
        <v>857793</v>
      </c>
      <c r="H6" s="18">
        <v>848989</v>
      </c>
      <c r="I6" s="18">
        <v>840162</v>
      </c>
      <c r="J6" s="18">
        <v>830675</v>
      </c>
      <c r="K6" s="222">
        <v>819324</v>
      </c>
      <c r="L6" s="215">
        <f>+L54+L88+L192+L200+L209</f>
        <v>805441</v>
      </c>
      <c r="M6" s="215">
        <f>+M54+M88+M192+M200+M209</f>
        <v>794998</v>
      </c>
      <c r="N6" s="215">
        <f>+N54+N88+N192+N200+N209</f>
        <v>784168</v>
      </c>
      <c r="O6" s="180">
        <f t="shared" si="0"/>
        <v>94.427852590952781</v>
      </c>
      <c r="P6" s="180">
        <f t="shared" si="1"/>
        <v>93.458687752570142</v>
      </c>
      <c r="Q6" s="180">
        <f t="shared" si="2"/>
        <v>92.486991020584298</v>
      </c>
      <c r="R6" s="180">
        <f t="shared" si="3"/>
        <v>91.442639950418908</v>
      </c>
      <c r="S6" s="236">
        <f t="shared" si="4"/>
        <v>90.193095416061681</v>
      </c>
      <c r="T6" s="150">
        <f t="shared" si="5"/>
        <v>0.13290000419879341</v>
      </c>
      <c r="U6" s="150">
        <f t="shared" si="6"/>
        <v>0.12867724324832736</v>
      </c>
      <c r="V6" s="150">
        <f t="shared" si="7"/>
        <v>0.12812963325171567</v>
      </c>
      <c r="W6" s="150">
        <f t="shared" si="8"/>
        <v>0.1275565023281405</v>
      </c>
      <c r="X6" s="150">
        <f>+J6/J$3</f>
        <v>0.12687785099995494</v>
      </c>
      <c r="Y6" s="246">
        <f>+K6/K$3</f>
        <v>0.11462528506835695</v>
      </c>
    </row>
    <row r="7" spans="1:25" ht="21">
      <c r="A7" s="17" t="s">
        <v>325</v>
      </c>
      <c r="C7" s="211"/>
      <c r="D7" s="211"/>
      <c r="E7" s="211"/>
      <c r="F7" s="18">
        <v>985748</v>
      </c>
      <c r="G7" s="18">
        <v>964147</v>
      </c>
      <c r="H7" s="18">
        <v>959712</v>
      </c>
      <c r="I7" s="18">
        <v>955997</v>
      </c>
      <c r="J7" s="18">
        <v>952246</v>
      </c>
      <c r="K7" s="222">
        <v>937144</v>
      </c>
      <c r="L7" s="215">
        <f>+L41+L93+L269+L287</f>
        <v>939262</v>
      </c>
      <c r="M7" s="215">
        <f>+M41+M93+M269+M287</f>
        <v>933705</v>
      </c>
      <c r="N7" s="215">
        <f>+N41+N93+N269+N287</f>
        <v>929035</v>
      </c>
      <c r="O7" s="180">
        <f t="shared" si="0"/>
        <v>97.808669152765219</v>
      </c>
      <c r="P7" s="180">
        <f t="shared" si="1"/>
        <v>97.358757004832881</v>
      </c>
      <c r="Q7" s="180">
        <f t="shared" si="2"/>
        <v>96.981885836948194</v>
      </c>
      <c r="R7" s="180">
        <f t="shared" si="3"/>
        <v>96.60136262006111</v>
      </c>
      <c r="S7" s="236">
        <f t="shared" si="4"/>
        <v>95.069328063561883</v>
      </c>
      <c r="T7" s="150">
        <f t="shared" si="5"/>
        <v>0.14421436259463194</v>
      </c>
      <c r="U7" s="150">
        <f t="shared" si="6"/>
        <v>0.14463137149189265</v>
      </c>
      <c r="V7" s="150">
        <f t="shared" si="7"/>
        <v>0.14483997623911563</v>
      </c>
      <c r="W7" s="150">
        <f t="shared" si="8"/>
        <v>0.14514300046442868</v>
      </c>
      <c r="X7" s="150">
        <f>+J7/J$3</f>
        <v>0.14544668625311113</v>
      </c>
      <c r="Y7" s="246">
        <f>+K7/K$3</f>
        <v>0.13110857017504712</v>
      </c>
    </row>
    <row r="8" spans="1:25" ht="21">
      <c r="A8" s="17" t="s">
        <v>326</v>
      </c>
      <c r="C8" s="211"/>
      <c r="D8" s="211"/>
      <c r="E8" s="211"/>
      <c r="F8" s="18">
        <v>1111505</v>
      </c>
      <c r="G8" s="18">
        <v>1075723</v>
      </c>
      <c r="H8" s="18">
        <v>1070415</v>
      </c>
      <c r="I8" s="18">
        <v>1065836</v>
      </c>
      <c r="J8" s="18">
        <v>1061103</v>
      </c>
      <c r="K8" s="222">
        <v>1052519</v>
      </c>
      <c r="L8" s="215">
        <f>+L27+L217+L257+L298</f>
        <v>1046125</v>
      </c>
      <c r="M8" s="215">
        <f>+M27+M217+M257+M298</f>
        <v>1039549</v>
      </c>
      <c r="N8" s="215">
        <f>+N27+N217+N257+N298</f>
        <v>1032079</v>
      </c>
      <c r="O8" s="180">
        <f t="shared" si="0"/>
        <v>96.780761220147454</v>
      </c>
      <c r="P8" s="180">
        <f t="shared" si="1"/>
        <v>96.303210511873544</v>
      </c>
      <c r="Q8" s="180">
        <f t="shared" si="2"/>
        <v>95.891246553096934</v>
      </c>
      <c r="R8" s="180">
        <f t="shared" si="3"/>
        <v>95.465427505949137</v>
      </c>
      <c r="S8" s="236">
        <f t="shared" si="4"/>
        <v>94.693141281415734</v>
      </c>
      <c r="T8" s="150">
        <f t="shared" si="5"/>
        <v>0.16261253900159714</v>
      </c>
      <c r="U8" s="150">
        <f t="shared" si="6"/>
        <v>0.16136885022239683</v>
      </c>
      <c r="V8" s="150">
        <f t="shared" si="7"/>
        <v>0.1615473008214891</v>
      </c>
      <c r="W8" s="150">
        <f t="shared" si="8"/>
        <v>0.16181916370344762</v>
      </c>
      <c r="X8" s="150">
        <f>+J8/J$3</f>
        <v>0.16207357670521585</v>
      </c>
      <c r="Y8" s="246">
        <f>+K8/K$3</f>
        <v>0.14724979423874071</v>
      </c>
    </row>
    <row r="9" spans="1:25" ht="42">
      <c r="A9" s="14" t="s">
        <v>327</v>
      </c>
      <c r="C9" s="211"/>
      <c r="D9" s="211"/>
      <c r="E9" s="211"/>
      <c r="F9" s="15">
        <v>2934909</v>
      </c>
      <c r="G9" s="15">
        <v>2926158</v>
      </c>
      <c r="H9" s="15">
        <v>2916865</v>
      </c>
      <c r="I9" s="15">
        <v>2907657</v>
      </c>
      <c r="J9" s="15">
        <v>2899250</v>
      </c>
      <c r="K9" s="221">
        <v>3547769</v>
      </c>
      <c r="L9" s="216">
        <f>+L10+L11</f>
        <v>3541408</v>
      </c>
      <c r="M9" s="216">
        <f>+M10+M11</f>
        <v>3525826</v>
      </c>
      <c r="N9" s="216">
        <f>+N10+N11</f>
        <v>3512453</v>
      </c>
      <c r="O9" s="179">
        <f t="shared" si="0"/>
        <v>99.701830618939127</v>
      </c>
      <c r="P9" s="179">
        <f t="shared" si="1"/>
        <v>99.385193885057419</v>
      </c>
      <c r="Q9" s="179">
        <f t="shared" si="2"/>
        <v>99.071453322743565</v>
      </c>
      <c r="R9" s="179">
        <f t="shared" si="3"/>
        <v>98.785004918380764</v>
      </c>
      <c r="S9" s="235">
        <f t="shared" si="4"/>
        <v>120.88173773019879</v>
      </c>
      <c r="T9" s="149">
        <f t="shared" si="5"/>
        <v>0.42937549019450072</v>
      </c>
      <c r="U9" s="149">
        <f t="shared" si="6"/>
        <v>0.43895199045578487</v>
      </c>
      <c r="V9" s="149">
        <f t="shared" si="7"/>
        <v>0.44021399887956808</v>
      </c>
      <c r="W9" s="149">
        <f t="shared" si="8"/>
        <v>0.44145124022502091</v>
      </c>
      <c r="X9" s="149">
        <f>+J9/J$3</f>
        <v>0.44283336986380878</v>
      </c>
      <c r="Y9" s="245">
        <f>+K9/K$3</f>
        <v>0.49634092615580605</v>
      </c>
    </row>
    <row r="10" spans="1:25" ht="21">
      <c r="A10" s="17" t="s">
        <v>328</v>
      </c>
      <c r="C10" s="211"/>
      <c r="D10" s="211"/>
      <c r="E10" s="211"/>
      <c r="F10" s="18">
        <v>2113036</v>
      </c>
      <c r="G10" s="18">
        <v>2132482</v>
      </c>
      <c r="H10" s="18">
        <v>2130008</v>
      </c>
      <c r="I10" s="18">
        <v>2128201</v>
      </c>
      <c r="J10" s="18">
        <v>2126414</v>
      </c>
      <c r="K10" s="222">
        <v>2116648</v>
      </c>
      <c r="L10" s="215">
        <f>+L12+L110+L154+L233+L234</f>
        <v>2115344</v>
      </c>
      <c r="M10" s="215">
        <f>+M12+M110+M154+M233+M234</f>
        <v>2108394</v>
      </c>
      <c r="N10" s="215">
        <f>+N12+N110+N154+N233+N234</f>
        <v>2102205</v>
      </c>
      <c r="O10" s="180">
        <f t="shared" si="0"/>
        <v>100.92028720760082</v>
      </c>
      <c r="P10" s="180">
        <f t="shared" si="1"/>
        <v>100.80320448870725</v>
      </c>
      <c r="Q10" s="180">
        <f t="shared" si="2"/>
        <v>100.71768772514997</v>
      </c>
      <c r="R10" s="180">
        <f t="shared" si="3"/>
        <v>100.6331174670001</v>
      </c>
      <c r="S10" s="236">
        <f t="shared" si="4"/>
        <v>100.1709388765738</v>
      </c>
      <c r="T10" s="150">
        <f t="shared" si="5"/>
        <v>0.30913594537296624</v>
      </c>
      <c r="U10" s="150">
        <f t="shared" si="6"/>
        <v>0.31989291709850698</v>
      </c>
      <c r="V10" s="150">
        <f t="shared" si="7"/>
        <v>0.32146134268314475</v>
      </c>
      <c r="W10" s="150">
        <f t="shared" si="8"/>
        <v>0.32311134734878627</v>
      </c>
      <c r="X10" s="150">
        <f>+J10/J$3</f>
        <v>0.32478988612419801</v>
      </c>
      <c r="Y10" s="246">
        <f>+K10/K$3</f>
        <v>0.29612385379821365</v>
      </c>
    </row>
    <row r="11" spans="1:25" ht="21.75" thickBot="1">
      <c r="A11" s="20" t="s">
        <v>329</v>
      </c>
      <c r="C11" s="211"/>
      <c r="D11" s="211"/>
      <c r="E11" s="211"/>
      <c r="F11" s="21">
        <v>821873</v>
      </c>
      <c r="G11" s="21">
        <v>793676</v>
      </c>
      <c r="H11" s="21">
        <v>786857</v>
      </c>
      <c r="I11" s="21">
        <v>779456</v>
      </c>
      <c r="J11" s="21">
        <v>772836</v>
      </c>
      <c r="K11" s="223">
        <v>1431121</v>
      </c>
      <c r="L11" s="217">
        <f>+L141+L173+L222+L102+L275</f>
        <v>1426064</v>
      </c>
      <c r="M11" s="217">
        <f>+M141+M173+M222+M102+M275</f>
        <v>1417432</v>
      </c>
      <c r="N11" s="217">
        <f>+N141+N173+N222+N102+N275</f>
        <v>1410248</v>
      </c>
      <c r="O11" s="181">
        <f t="shared" si="0"/>
        <v>96.569177963018618</v>
      </c>
      <c r="P11" s="181">
        <f t="shared" si="1"/>
        <v>95.739487731072799</v>
      </c>
      <c r="Q11" s="181">
        <f t="shared" si="2"/>
        <v>94.838983638591372</v>
      </c>
      <c r="R11" s="181">
        <f t="shared" si="3"/>
        <v>94.033506393323535</v>
      </c>
      <c r="S11" s="237">
        <f t="shared" si="4"/>
        <v>174.12921461101655</v>
      </c>
      <c r="T11" s="151">
        <f t="shared" si="5"/>
        <v>0.12023954482153446</v>
      </c>
      <c r="U11" s="151">
        <f t="shared" si="6"/>
        <v>0.11905907335727788</v>
      </c>
      <c r="V11" s="151">
        <f t="shared" si="7"/>
        <v>0.11875265619642331</v>
      </c>
      <c r="W11" s="151">
        <f t="shared" si="8"/>
        <v>0.11833989287623468</v>
      </c>
      <c r="X11" s="151">
        <f>+J11/J$3</f>
        <v>0.11804348373961077</v>
      </c>
      <c r="Y11" s="250">
        <f>+K11/K$3</f>
        <v>0.20021707235759242</v>
      </c>
    </row>
    <row r="12" spans="1:25" ht="13.5" thickBot="1">
      <c r="A12" s="27" t="s">
        <v>2</v>
      </c>
      <c r="B12" s="382"/>
      <c r="C12" s="393">
        <v>329309</v>
      </c>
      <c r="D12" s="393">
        <v>328783</v>
      </c>
      <c r="E12" s="393">
        <v>327885</v>
      </c>
      <c r="F12" s="32">
        <v>326877</v>
      </c>
      <c r="G12" s="32">
        <v>322876</v>
      </c>
      <c r="H12" s="32">
        <v>321093</v>
      </c>
      <c r="I12" s="32">
        <v>319135</v>
      </c>
      <c r="J12" s="34">
        <v>316843</v>
      </c>
      <c r="K12" s="229">
        <v>311052</v>
      </c>
      <c r="L12" s="229">
        <v>310321</v>
      </c>
      <c r="M12" s="229">
        <v>307882</v>
      </c>
      <c r="N12" s="229">
        <v>305123</v>
      </c>
      <c r="O12" s="182">
        <f t="shared" si="0"/>
        <v>98.775992192781985</v>
      </c>
      <c r="P12" s="182">
        <f t="shared" si="1"/>
        <v>98.230527078993006</v>
      </c>
      <c r="Q12" s="182">
        <f t="shared" si="2"/>
        <v>97.631525007877585</v>
      </c>
      <c r="R12" s="182">
        <f t="shared" si="3"/>
        <v>96.930343829636229</v>
      </c>
      <c r="S12" s="238">
        <f t="shared" si="4"/>
        <v>95.15872943033618</v>
      </c>
      <c r="T12" s="152">
        <f t="shared" ref="T12:T43" si="9">+F12/F$3</f>
        <v>4.78219161508271E-2</v>
      </c>
      <c r="U12" s="153">
        <f t="shared" ref="U12:U43" si="10">+G12/G$3</f>
        <v>4.8434521604917437E-2</v>
      </c>
      <c r="V12" s="153">
        <f t="shared" ref="V12:V43" si="11">+H12/H$3</f>
        <v>4.8459436258530011E-2</v>
      </c>
      <c r="W12" s="154">
        <f t="shared" ref="W12:W43" si="12">+I12/I$3</f>
        <v>4.8452256077388789E-2</v>
      </c>
      <c r="X12" s="154">
        <f t="shared" ref="X12:X43" si="13">+J12/J$3</f>
        <v>4.8394810177721397E-2</v>
      </c>
      <c r="Y12" s="249">
        <f t="shared" ref="Y12:Y43" si="14">+K12/K$3</f>
        <v>4.3516879977984979E-2</v>
      </c>
    </row>
    <row r="13" spans="1:25" ht="13.5" thickBot="1">
      <c r="A13" s="39" t="s">
        <v>4</v>
      </c>
      <c r="B13" s="39" t="s">
        <v>17</v>
      </c>
      <c r="C13" s="394">
        <v>12970</v>
      </c>
      <c r="D13" s="394">
        <v>12794</v>
      </c>
      <c r="E13" s="394">
        <v>12731</v>
      </c>
      <c r="F13" s="44">
        <v>12643</v>
      </c>
      <c r="G13" s="44">
        <v>13065</v>
      </c>
      <c r="H13" s="44">
        <v>12963</v>
      </c>
      <c r="I13" s="44">
        <v>12883</v>
      </c>
      <c r="J13" s="46">
        <v>12819</v>
      </c>
      <c r="K13" s="380">
        <v>12803</v>
      </c>
      <c r="L13" s="380">
        <v>12774</v>
      </c>
      <c r="M13" s="380">
        <v>12868</v>
      </c>
      <c r="N13" s="380">
        <v>12827</v>
      </c>
      <c r="O13" s="183">
        <f t="shared" si="0"/>
        <v>103.33781539191646</v>
      </c>
      <c r="P13" s="183">
        <f t="shared" si="1"/>
        <v>102.53104484695088</v>
      </c>
      <c r="Q13" s="183">
        <f t="shared" si="2"/>
        <v>101.89828363521316</v>
      </c>
      <c r="R13" s="183">
        <f t="shared" si="3"/>
        <v>101.39207466582299</v>
      </c>
      <c r="S13" s="234">
        <f t="shared" si="4"/>
        <v>101.26552242347545</v>
      </c>
      <c r="T13" s="155">
        <f t="shared" si="9"/>
        <v>1.8496635917941825E-3</v>
      </c>
      <c r="U13" s="156">
        <f t="shared" si="10"/>
        <v>1.9598763140284393E-3</v>
      </c>
      <c r="V13" s="156">
        <f t="shared" si="11"/>
        <v>1.9563792179191838E-3</v>
      </c>
      <c r="W13" s="157">
        <f t="shared" si="12"/>
        <v>1.9559447100600054E-3</v>
      </c>
      <c r="X13" s="157">
        <f t="shared" si="13"/>
        <v>1.9579825707628402E-3</v>
      </c>
      <c r="Y13" s="248">
        <f t="shared" si="14"/>
        <v>1.7911687253518438E-3</v>
      </c>
    </row>
    <row r="14" spans="1:25" ht="13.5" thickBot="1">
      <c r="A14" s="39" t="s">
        <v>6</v>
      </c>
      <c r="B14" s="39" t="s">
        <v>17</v>
      </c>
      <c r="C14" s="394">
        <v>9488</v>
      </c>
      <c r="D14" s="394">
        <v>9497</v>
      </c>
      <c r="E14" s="394">
        <v>9541</v>
      </c>
      <c r="F14" s="44">
        <v>9517</v>
      </c>
      <c r="G14" s="44">
        <v>9920</v>
      </c>
      <c r="H14" s="44">
        <v>9872</v>
      </c>
      <c r="I14" s="44">
        <v>9798</v>
      </c>
      <c r="J14" s="46">
        <v>9734</v>
      </c>
      <c r="K14" s="227">
        <v>9532</v>
      </c>
      <c r="L14" s="227">
        <v>9541</v>
      </c>
      <c r="M14" s="227">
        <v>9426</v>
      </c>
      <c r="N14" s="227">
        <v>9316</v>
      </c>
      <c r="O14" s="183">
        <f t="shared" si="0"/>
        <v>104.23452768729642</v>
      </c>
      <c r="P14" s="183">
        <f t="shared" si="1"/>
        <v>103.73016706945467</v>
      </c>
      <c r="Q14" s="183">
        <f t="shared" si="2"/>
        <v>102.95261111694862</v>
      </c>
      <c r="R14" s="183">
        <f t="shared" si="3"/>
        <v>102.28013029315962</v>
      </c>
      <c r="S14" s="234">
        <f t="shared" si="4"/>
        <v>100.15761269307555</v>
      </c>
      <c r="T14" s="158">
        <f t="shared" si="9"/>
        <v>1.3923315987586201E-3</v>
      </c>
      <c r="U14" s="158">
        <f t="shared" si="10"/>
        <v>1.4880959077812565E-3</v>
      </c>
      <c r="V14" s="158">
        <f t="shared" si="11"/>
        <v>1.4898847210752283E-3</v>
      </c>
      <c r="W14" s="159">
        <f t="shared" si="12"/>
        <v>1.4875685996404511E-3</v>
      </c>
      <c r="X14" s="159">
        <f t="shared" si="13"/>
        <v>1.4867776225762921E-3</v>
      </c>
      <c r="Y14" s="248">
        <f t="shared" si="14"/>
        <v>1.3335484097519155E-3</v>
      </c>
    </row>
    <row r="15" spans="1:25" ht="13.5" thickBot="1">
      <c r="A15" s="39" t="s">
        <v>2</v>
      </c>
      <c r="B15" s="39" t="s">
        <v>2</v>
      </c>
      <c r="C15" s="394">
        <v>76090</v>
      </c>
      <c r="D15" s="394">
        <v>76394</v>
      </c>
      <c r="E15" s="394">
        <v>76605</v>
      </c>
      <c r="F15" s="44">
        <v>76708</v>
      </c>
      <c r="G15" s="44">
        <v>77306</v>
      </c>
      <c r="H15" s="44">
        <v>77080</v>
      </c>
      <c r="I15" s="44">
        <v>76951</v>
      </c>
      <c r="J15" s="46">
        <v>76740</v>
      </c>
      <c r="K15" s="227">
        <v>76284</v>
      </c>
      <c r="L15" s="227">
        <v>75862</v>
      </c>
      <c r="M15" s="227">
        <v>75583</v>
      </c>
      <c r="N15" s="227">
        <v>75329</v>
      </c>
      <c r="O15" s="183">
        <f t="shared" si="0"/>
        <v>100.77957970485478</v>
      </c>
      <c r="P15" s="183">
        <f t="shared" si="1"/>
        <v>100.4849559367993</v>
      </c>
      <c r="Q15" s="183">
        <f t="shared" si="2"/>
        <v>100.31678573290921</v>
      </c>
      <c r="R15" s="183">
        <f t="shared" si="3"/>
        <v>100.04171663972468</v>
      </c>
      <c r="S15" s="234">
        <f t="shared" si="4"/>
        <v>99.447254523648127</v>
      </c>
      <c r="T15" s="158">
        <f t="shared" si="9"/>
        <v>1.1222336059427995E-2</v>
      </c>
      <c r="U15" s="158">
        <f t="shared" si="10"/>
        <v>1.1596647403925183E-2</v>
      </c>
      <c r="V15" s="158">
        <f t="shared" si="11"/>
        <v>1.163293297209062E-2</v>
      </c>
      <c r="W15" s="159">
        <f t="shared" si="12"/>
        <v>1.1682985436918999E-2</v>
      </c>
      <c r="X15" s="159">
        <f t="shared" si="13"/>
        <v>1.1721318549055337E-2</v>
      </c>
      <c r="Y15" s="248">
        <f t="shared" si="14"/>
        <v>1.0672304541493403E-2</v>
      </c>
    </row>
    <row r="16" spans="1:25" ht="13.5" thickBot="1">
      <c r="A16" s="39" t="s">
        <v>9</v>
      </c>
      <c r="B16" s="39" t="s">
        <v>9</v>
      </c>
      <c r="C16" s="394">
        <v>31716</v>
      </c>
      <c r="D16" s="394">
        <v>31745</v>
      </c>
      <c r="E16" s="394">
        <v>31656</v>
      </c>
      <c r="F16" s="44">
        <v>31555</v>
      </c>
      <c r="G16" s="44">
        <v>31151</v>
      </c>
      <c r="H16" s="44">
        <v>30986</v>
      </c>
      <c r="I16" s="44">
        <v>30845</v>
      </c>
      <c r="J16" s="46">
        <v>30677</v>
      </c>
      <c r="K16" s="227">
        <v>30447</v>
      </c>
      <c r="L16" s="227">
        <v>30197</v>
      </c>
      <c r="M16" s="227">
        <v>30022</v>
      </c>
      <c r="N16" s="227">
        <v>29859</v>
      </c>
      <c r="O16" s="183">
        <f t="shared" si="0"/>
        <v>98.719695769291718</v>
      </c>
      <c r="P16" s="183">
        <f t="shared" si="1"/>
        <v>98.196799239423228</v>
      </c>
      <c r="Q16" s="183">
        <f t="shared" si="2"/>
        <v>97.749960386626526</v>
      </c>
      <c r="R16" s="183">
        <f t="shared" si="3"/>
        <v>97.21755664712407</v>
      </c>
      <c r="S16" s="234">
        <f t="shared" si="4"/>
        <v>96.488670575186191</v>
      </c>
      <c r="T16" s="158">
        <f t="shared" si="9"/>
        <v>4.6164782598327476E-3</v>
      </c>
      <c r="U16" s="158">
        <f t="shared" si="10"/>
        <v>4.6729511717030162E-3</v>
      </c>
      <c r="V16" s="158">
        <f t="shared" si="11"/>
        <v>4.6764149075402169E-3</v>
      </c>
      <c r="W16" s="159">
        <f t="shared" si="12"/>
        <v>4.6830019857021553E-3</v>
      </c>
      <c r="X16" s="159">
        <f t="shared" si="13"/>
        <v>4.6856253470076957E-3</v>
      </c>
      <c r="Y16" s="248">
        <f t="shared" si="14"/>
        <v>4.2596043256102152E-3</v>
      </c>
    </row>
    <row r="17" spans="1:25" ht="13.5" thickBot="1">
      <c r="A17" s="39" t="s">
        <v>11</v>
      </c>
      <c r="B17" s="39" t="s">
        <v>9</v>
      </c>
      <c r="C17" s="394">
        <v>14488</v>
      </c>
      <c r="D17" s="394">
        <v>14477</v>
      </c>
      <c r="E17" s="394">
        <v>14504</v>
      </c>
      <c r="F17" s="44">
        <v>14486</v>
      </c>
      <c r="G17" s="44">
        <v>14946</v>
      </c>
      <c r="H17" s="44">
        <v>14906</v>
      </c>
      <c r="I17" s="44">
        <v>14878</v>
      </c>
      <c r="J17" s="46">
        <v>14849</v>
      </c>
      <c r="K17" s="227">
        <v>14891</v>
      </c>
      <c r="L17" s="227">
        <v>14847</v>
      </c>
      <c r="M17" s="227">
        <v>14861</v>
      </c>
      <c r="N17" s="227">
        <v>14793</v>
      </c>
      <c r="O17" s="183">
        <f t="shared" si="0"/>
        <v>103.17547977357448</v>
      </c>
      <c r="P17" s="183">
        <f t="shared" si="1"/>
        <v>102.89935109761149</v>
      </c>
      <c r="Q17" s="183">
        <f t="shared" si="2"/>
        <v>102.70606102443737</v>
      </c>
      <c r="R17" s="183">
        <f t="shared" si="3"/>
        <v>102.50586773436422</v>
      </c>
      <c r="S17" s="234">
        <f t="shared" si="4"/>
        <v>102.79580284412538</v>
      </c>
      <c r="T17" s="158">
        <f t="shared" si="9"/>
        <v>2.1192934264597429E-3</v>
      </c>
      <c r="U17" s="158">
        <f t="shared" si="10"/>
        <v>2.2420444997680099E-3</v>
      </c>
      <c r="V17" s="158">
        <f t="shared" si="11"/>
        <v>2.249617266242641E-3</v>
      </c>
      <c r="W17" s="159">
        <f t="shared" si="12"/>
        <v>2.2588329889212727E-3</v>
      </c>
      <c r="X17" s="159">
        <f t="shared" si="13"/>
        <v>2.2680461185160634E-3</v>
      </c>
      <c r="Y17" s="248">
        <f t="shared" si="14"/>
        <v>2.0832846590029138E-3</v>
      </c>
    </row>
    <row r="18" spans="1:25" ht="13.5" thickBot="1">
      <c r="A18" s="39" t="s">
        <v>13</v>
      </c>
      <c r="B18" s="39" t="s">
        <v>19</v>
      </c>
      <c r="C18" s="394">
        <v>5743</v>
      </c>
      <c r="D18" s="394">
        <v>5698</v>
      </c>
      <c r="E18" s="394">
        <v>5607</v>
      </c>
      <c r="F18" s="44">
        <v>5547</v>
      </c>
      <c r="G18" s="44">
        <v>5576</v>
      </c>
      <c r="H18" s="44">
        <v>5656</v>
      </c>
      <c r="I18" s="44">
        <v>5570</v>
      </c>
      <c r="J18" s="46">
        <v>5481</v>
      </c>
      <c r="K18" s="227">
        <v>5333</v>
      </c>
      <c r="L18" s="227">
        <v>5389</v>
      </c>
      <c r="M18" s="227">
        <v>5279</v>
      </c>
      <c r="N18" s="227">
        <v>5143</v>
      </c>
      <c r="O18" s="183">
        <f t="shared" si="0"/>
        <v>100.52280511988462</v>
      </c>
      <c r="P18" s="183">
        <f t="shared" si="1"/>
        <v>101.965026140256</v>
      </c>
      <c r="Q18" s="183">
        <f t="shared" si="2"/>
        <v>100.41463854335677</v>
      </c>
      <c r="R18" s="183">
        <f t="shared" si="3"/>
        <v>98.81016765819362</v>
      </c>
      <c r="S18" s="234">
        <f t="shared" si="4"/>
        <v>96.14205877050658</v>
      </c>
      <c r="T18" s="158">
        <f t="shared" si="9"/>
        <v>8.115228935918951E-4</v>
      </c>
      <c r="U18" s="158">
        <f t="shared" si="10"/>
        <v>8.3645390945446434E-4</v>
      </c>
      <c r="V18" s="158">
        <f t="shared" si="11"/>
        <v>8.5360494149123696E-4</v>
      </c>
      <c r="W18" s="159">
        <f t="shared" si="12"/>
        <v>8.4565800163271209E-4</v>
      </c>
      <c r="X18" s="159">
        <f t="shared" si="13"/>
        <v>8.3717157893370214E-4</v>
      </c>
      <c r="Y18" s="248">
        <f t="shared" si="14"/>
        <v>7.4609879030706724E-4</v>
      </c>
    </row>
    <row r="19" spans="1:25" ht="13.5" thickBot="1">
      <c r="A19" s="39" t="s">
        <v>15</v>
      </c>
      <c r="B19" s="39" t="s">
        <v>15</v>
      </c>
      <c r="C19" s="394">
        <v>56328</v>
      </c>
      <c r="D19" s="394">
        <v>56128</v>
      </c>
      <c r="E19" s="394">
        <v>55877</v>
      </c>
      <c r="F19" s="44">
        <v>55642</v>
      </c>
      <c r="G19" s="44">
        <v>53848</v>
      </c>
      <c r="H19" s="44">
        <v>53527</v>
      </c>
      <c r="I19" s="44">
        <v>53220</v>
      </c>
      <c r="J19" s="46">
        <v>52668</v>
      </c>
      <c r="K19" s="227">
        <v>50737</v>
      </c>
      <c r="L19" s="227">
        <v>50890</v>
      </c>
      <c r="M19" s="227">
        <v>50110</v>
      </c>
      <c r="N19" s="227">
        <v>49530</v>
      </c>
      <c r="O19" s="183">
        <f t="shared" si="0"/>
        <v>96.775816829014047</v>
      </c>
      <c r="P19" s="183">
        <f t="shared" si="1"/>
        <v>96.198914489055028</v>
      </c>
      <c r="Q19" s="183">
        <f t="shared" si="2"/>
        <v>95.647172998813843</v>
      </c>
      <c r="R19" s="183">
        <f t="shared" si="3"/>
        <v>94.655116638510478</v>
      </c>
      <c r="S19" s="234">
        <f t="shared" si="4"/>
        <v>91.184716580999975</v>
      </c>
      <c r="T19" s="158">
        <f t="shared" si="9"/>
        <v>8.1403924364954437E-3</v>
      </c>
      <c r="U19" s="158">
        <f t="shared" si="10"/>
        <v>8.0777206090932568E-3</v>
      </c>
      <c r="V19" s="158">
        <f t="shared" si="11"/>
        <v>8.0783082926452338E-3</v>
      </c>
      <c r="W19" s="159">
        <f t="shared" si="12"/>
        <v>8.0800572436073494E-3</v>
      </c>
      <c r="X19" s="159">
        <f t="shared" si="13"/>
        <v>8.0445452872249992E-3</v>
      </c>
      <c r="Y19" s="248">
        <f t="shared" si="14"/>
        <v>7.0982213245470976E-3</v>
      </c>
    </row>
    <row r="20" spans="1:25" ht="13.5" thickBot="1">
      <c r="A20" s="39" t="s">
        <v>17</v>
      </c>
      <c r="B20" s="39" t="s">
        <v>17</v>
      </c>
      <c r="C20" s="394">
        <v>21493</v>
      </c>
      <c r="D20" s="394">
        <v>21456</v>
      </c>
      <c r="E20" s="394">
        <v>21371</v>
      </c>
      <c r="F20" s="44">
        <v>21302</v>
      </c>
      <c r="G20" s="44">
        <v>20559</v>
      </c>
      <c r="H20" s="44">
        <v>20449</v>
      </c>
      <c r="I20" s="44">
        <v>20293</v>
      </c>
      <c r="J20" s="46">
        <v>20144</v>
      </c>
      <c r="K20" s="227">
        <v>19956</v>
      </c>
      <c r="L20" s="227">
        <v>19697</v>
      </c>
      <c r="M20" s="227">
        <v>19627</v>
      </c>
      <c r="N20" s="227">
        <v>19294</v>
      </c>
      <c r="O20" s="183">
        <f t="shared" si="0"/>
        <v>96.512064594873721</v>
      </c>
      <c r="P20" s="183">
        <f t="shared" si="1"/>
        <v>95.995681156698893</v>
      </c>
      <c r="Q20" s="183">
        <f t="shared" si="2"/>
        <v>95.263355553469154</v>
      </c>
      <c r="R20" s="183">
        <f t="shared" si="3"/>
        <v>94.563890714486902</v>
      </c>
      <c r="S20" s="234">
        <f t="shared" si="4"/>
        <v>93.681344474697212</v>
      </c>
      <c r="T20" s="158">
        <f t="shared" si="9"/>
        <v>3.1164702865142508E-3</v>
      </c>
      <c r="U20" s="158">
        <f t="shared" si="10"/>
        <v>3.0840487669430293E-3</v>
      </c>
      <c r="V20" s="158">
        <f t="shared" si="11"/>
        <v>3.0861682193342125E-3</v>
      </c>
      <c r="W20" s="159">
        <f t="shared" si="12"/>
        <v>3.0809583172589994E-3</v>
      </c>
      <c r="X20" s="159">
        <f t="shared" si="13"/>
        <v>3.0768079339610465E-3</v>
      </c>
      <c r="Y20" s="248">
        <f t="shared" si="14"/>
        <v>2.7918896417340774E-3</v>
      </c>
    </row>
    <row r="21" spans="1:25" ht="13.5" thickBot="1">
      <c r="A21" s="39" t="s">
        <v>19</v>
      </c>
      <c r="B21" s="39" t="s">
        <v>19</v>
      </c>
      <c r="C21" s="394">
        <v>41890</v>
      </c>
      <c r="D21" s="394">
        <v>41816</v>
      </c>
      <c r="E21" s="394">
        <v>41582</v>
      </c>
      <c r="F21" s="44">
        <v>41375</v>
      </c>
      <c r="G21" s="44">
        <v>40361</v>
      </c>
      <c r="H21" s="44">
        <v>40071</v>
      </c>
      <c r="I21" s="44">
        <v>39715</v>
      </c>
      <c r="J21" s="46">
        <v>39304</v>
      </c>
      <c r="K21" s="227">
        <v>38598</v>
      </c>
      <c r="L21" s="227">
        <v>38153</v>
      </c>
      <c r="M21" s="227">
        <v>37763</v>
      </c>
      <c r="N21" s="227">
        <v>37400</v>
      </c>
      <c r="O21" s="183">
        <f t="shared" si="0"/>
        <v>97.549244712990941</v>
      </c>
      <c r="P21" s="183">
        <f t="shared" si="1"/>
        <v>96.848338368580059</v>
      </c>
      <c r="Q21" s="183">
        <f t="shared" si="2"/>
        <v>95.987915407854985</v>
      </c>
      <c r="R21" s="183">
        <f t="shared" si="3"/>
        <v>94.99456193353474</v>
      </c>
      <c r="S21" s="234">
        <f t="shared" si="4"/>
        <v>93.288217522658613</v>
      </c>
      <c r="T21" s="158">
        <f t="shared" si="9"/>
        <v>6.0531385834441433E-3</v>
      </c>
      <c r="U21" s="158">
        <f t="shared" si="10"/>
        <v>6.0545402151168642E-3</v>
      </c>
      <c r="V21" s="158">
        <f t="shared" si="11"/>
        <v>6.0475253908230829E-3</v>
      </c>
      <c r="W21" s="159">
        <f t="shared" si="12"/>
        <v>6.0296781929700463E-3</v>
      </c>
      <c r="X21" s="159">
        <f t="shared" si="13"/>
        <v>6.0033190546269349E-3</v>
      </c>
      <c r="Y21" s="248">
        <f t="shared" si="14"/>
        <v>5.3999477045325673E-3</v>
      </c>
    </row>
    <row r="22" spans="1:25" ht="13.5" thickBot="1">
      <c r="A22" s="39" t="s">
        <v>21</v>
      </c>
      <c r="B22" s="39" t="s">
        <v>247</v>
      </c>
      <c r="C22" s="394">
        <v>17269</v>
      </c>
      <c r="D22" s="394">
        <v>17264</v>
      </c>
      <c r="E22" s="394">
        <v>17152</v>
      </c>
      <c r="F22" s="44">
        <v>17080</v>
      </c>
      <c r="G22" s="44">
        <v>15373</v>
      </c>
      <c r="H22" s="44">
        <v>15214</v>
      </c>
      <c r="I22" s="44">
        <v>15054</v>
      </c>
      <c r="J22" s="46">
        <v>14899</v>
      </c>
      <c r="K22" s="227">
        <v>14755</v>
      </c>
      <c r="L22" s="227">
        <v>14498</v>
      </c>
      <c r="M22" s="227">
        <v>14353</v>
      </c>
      <c r="N22" s="227">
        <v>14263</v>
      </c>
      <c r="O22" s="183">
        <f t="shared" si="0"/>
        <v>90.005854800936774</v>
      </c>
      <c r="P22" s="183">
        <f t="shared" si="1"/>
        <v>89.074941451990625</v>
      </c>
      <c r="Q22" s="183">
        <f t="shared" si="2"/>
        <v>88.138173302107731</v>
      </c>
      <c r="R22" s="183">
        <f t="shared" si="3"/>
        <v>87.230679156908664</v>
      </c>
      <c r="S22" s="234">
        <f t="shared" si="4"/>
        <v>86.387587822014055</v>
      </c>
      <c r="T22" s="158">
        <f t="shared" si="9"/>
        <v>2.4987941270145247E-3</v>
      </c>
      <c r="U22" s="158">
        <f t="shared" si="10"/>
        <v>2.3060986280565784E-3</v>
      </c>
      <c r="V22" s="158">
        <f t="shared" si="11"/>
        <v>2.2961007036505798E-3</v>
      </c>
      <c r="W22" s="159">
        <f t="shared" si="12"/>
        <v>2.2855539598884826E-3</v>
      </c>
      <c r="X22" s="159">
        <f t="shared" si="13"/>
        <v>2.2756831517119556E-3</v>
      </c>
      <c r="Y22" s="248">
        <f t="shared" si="14"/>
        <v>2.0642579506808135E-3</v>
      </c>
    </row>
    <row r="23" spans="1:25" ht="13.5" thickBot="1">
      <c r="A23" s="39" t="s">
        <v>23</v>
      </c>
      <c r="B23" s="39" t="s">
        <v>2</v>
      </c>
      <c r="C23" s="394">
        <v>15100</v>
      </c>
      <c r="D23" s="394">
        <v>14964</v>
      </c>
      <c r="E23" s="394">
        <v>14887</v>
      </c>
      <c r="F23" s="44">
        <v>14800</v>
      </c>
      <c r="G23" s="44">
        <v>14274</v>
      </c>
      <c r="H23" s="44">
        <v>14181</v>
      </c>
      <c r="I23" s="44">
        <v>14043</v>
      </c>
      <c r="J23" s="46">
        <v>13937</v>
      </c>
      <c r="K23" s="227">
        <v>13550</v>
      </c>
      <c r="L23" s="227">
        <v>13642</v>
      </c>
      <c r="M23" s="227">
        <v>13515</v>
      </c>
      <c r="N23" s="227">
        <v>13249</v>
      </c>
      <c r="O23" s="183">
        <f t="shared" si="0"/>
        <v>96.445945945945937</v>
      </c>
      <c r="P23" s="183">
        <f t="shared" si="1"/>
        <v>95.817567567567565</v>
      </c>
      <c r="Q23" s="183">
        <f t="shared" si="2"/>
        <v>94.88513513513513</v>
      </c>
      <c r="R23" s="183">
        <f t="shared" si="3"/>
        <v>94.168918918918919</v>
      </c>
      <c r="S23" s="234">
        <f t="shared" si="4"/>
        <v>91.554054054054063</v>
      </c>
      <c r="T23" s="158">
        <f t="shared" si="9"/>
        <v>2.1652314449540377E-3</v>
      </c>
      <c r="U23" s="158">
        <f t="shared" si="10"/>
        <v>2.1412380027892798E-3</v>
      </c>
      <c r="V23" s="158">
        <f t="shared" si="11"/>
        <v>2.1402000840323961E-3</v>
      </c>
      <c r="W23" s="159">
        <f t="shared" si="12"/>
        <v>2.1320602005257048E-3</v>
      </c>
      <c r="X23" s="159">
        <f t="shared" si="13"/>
        <v>2.1287466330229899E-3</v>
      </c>
      <c r="Y23" s="248">
        <f t="shared" si="14"/>
        <v>1.8956757188563214E-3</v>
      </c>
    </row>
    <row r="24" spans="1:25" ht="13.5" thickBot="1">
      <c r="A24" s="39" t="s">
        <v>25</v>
      </c>
      <c r="B24" s="39" t="s">
        <v>19</v>
      </c>
      <c r="C24" s="394">
        <v>6082</v>
      </c>
      <c r="D24" s="394">
        <v>5980</v>
      </c>
      <c r="E24" s="394">
        <v>5903</v>
      </c>
      <c r="F24" s="44">
        <v>5845</v>
      </c>
      <c r="G24" s="44">
        <v>5746</v>
      </c>
      <c r="H24" s="44">
        <v>5649</v>
      </c>
      <c r="I24" s="44">
        <v>5560</v>
      </c>
      <c r="J24" s="46">
        <v>5473</v>
      </c>
      <c r="K24" s="380">
        <v>5428</v>
      </c>
      <c r="L24" s="380">
        <v>5316</v>
      </c>
      <c r="M24" s="380">
        <v>5151</v>
      </c>
      <c r="N24" s="380">
        <v>5053</v>
      </c>
      <c r="O24" s="183">
        <f t="shared" si="0"/>
        <v>98.306244653550038</v>
      </c>
      <c r="P24" s="183">
        <f t="shared" si="1"/>
        <v>96.646706586826355</v>
      </c>
      <c r="Q24" s="183">
        <f t="shared" si="2"/>
        <v>95.124037639007696</v>
      </c>
      <c r="R24" s="183">
        <f t="shared" si="3"/>
        <v>93.635585970915315</v>
      </c>
      <c r="S24" s="234">
        <f t="shared" si="4"/>
        <v>92.865697177074424</v>
      </c>
      <c r="T24" s="158">
        <f t="shared" si="9"/>
        <v>8.5512012133488855E-4</v>
      </c>
      <c r="U24" s="158">
        <f t="shared" si="10"/>
        <v>8.6195555303539317E-4</v>
      </c>
      <c r="V24" s="158">
        <f t="shared" si="11"/>
        <v>8.5254849973196562E-4</v>
      </c>
      <c r="W24" s="159">
        <f t="shared" si="12"/>
        <v>8.4413976464593873E-4</v>
      </c>
      <c r="X24" s="159">
        <f t="shared" si="13"/>
        <v>8.3594965362235936E-4</v>
      </c>
      <c r="Y24" s="248">
        <f t="shared" si="14"/>
        <v>7.5938950567912267E-4</v>
      </c>
    </row>
    <row r="25" spans="1:25" ht="13.5" thickBot="1">
      <c r="A25" s="39" t="s">
        <v>27</v>
      </c>
      <c r="B25" s="39" t="s">
        <v>9</v>
      </c>
      <c r="C25" s="394">
        <v>10270</v>
      </c>
      <c r="D25" s="394">
        <v>10216</v>
      </c>
      <c r="E25" s="394">
        <v>10119</v>
      </c>
      <c r="F25" s="44">
        <v>10048</v>
      </c>
      <c r="G25" s="44">
        <v>10042</v>
      </c>
      <c r="H25" s="44">
        <v>9912</v>
      </c>
      <c r="I25" s="44">
        <v>9787</v>
      </c>
      <c r="J25" s="46">
        <v>9677</v>
      </c>
      <c r="K25" s="227">
        <v>9557</v>
      </c>
      <c r="L25" s="227">
        <v>9405</v>
      </c>
      <c r="M25" s="227">
        <v>9314</v>
      </c>
      <c r="N25" s="227">
        <v>9178</v>
      </c>
      <c r="O25" s="183">
        <f t="shared" si="0"/>
        <v>99.940286624203821</v>
      </c>
      <c r="P25" s="183">
        <f t="shared" si="1"/>
        <v>98.646496815286625</v>
      </c>
      <c r="Q25" s="183">
        <f t="shared" si="2"/>
        <v>97.402468152866234</v>
      </c>
      <c r="R25" s="183">
        <f t="shared" si="3"/>
        <v>96.307722929936304</v>
      </c>
      <c r="S25" s="234">
        <f t="shared" si="4"/>
        <v>95.113455414012734</v>
      </c>
      <c r="T25" s="158">
        <f t="shared" si="9"/>
        <v>1.470016591817444E-3</v>
      </c>
      <c r="U25" s="158">
        <f t="shared" si="10"/>
        <v>1.5063970872922761E-3</v>
      </c>
      <c r="V25" s="158">
        <f t="shared" si="11"/>
        <v>1.4959215311282073E-3</v>
      </c>
      <c r="W25" s="159">
        <f t="shared" si="12"/>
        <v>1.4858985389550005E-3</v>
      </c>
      <c r="X25" s="159">
        <f t="shared" si="13"/>
        <v>1.4780714047329749E-3</v>
      </c>
      <c r="Y25" s="248">
        <f t="shared" si="14"/>
        <v>1.3370459664287721E-3</v>
      </c>
    </row>
    <row r="26" spans="1:25" ht="13.5" thickBot="1">
      <c r="A26" s="49" t="s">
        <v>29</v>
      </c>
      <c r="B26" s="39" t="s">
        <v>17</v>
      </c>
      <c r="C26" s="394">
        <v>10382</v>
      </c>
      <c r="D26" s="394">
        <v>10354</v>
      </c>
      <c r="E26" s="394">
        <v>10350</v>
      </c>
      <c r="F26" s="53">
        <v>10329</v>
      </c>
      <c r="G26" s="53">
        <v>10709</v>
      </c>
      <c r="H26" s="53">
        <v>10627</v>
      </c>
      <c r="I26" s="53">
        <v>10538</v>
      </c>
      <c r="J26" s="55">
        <v>10441</v>
      </c>
      <c r="K26" s="228">
        <v>10305</v>
      </c>
      <c r="L26" s="228">
        <v>10110</v>
      </c>
      <c r="M26" s="228">
        <v>10010</v>
      </c>
      <c r="N26" s="228">
        <v>9889</v>
      </c>
      <c r="O26" s="184">
        <f t="shared" si="0"/>
        <v>103.67896214541581</v>
      </c>
      <c r="P26" s="184">
        <f t="shared" si="1"/>
        <v>102.88508084035242</v>
      </c>
      <c r="Q26" s="184">
        <f t="shared" si="2"/>
        <v>102.02342917997871</v>
      </c>
      <c r="R26" s="184">
        <f t="shared" si="3"/>
        <v>101.08432568496465</v>
      </c>
      <c r="S26" s="241">
        <f t="shared" si="4"/>
        <v>99.767644496079001</v>
      </c>
      <c r="T26" s="160">
        <f t="shared" si="9"/>
        <v>1.5111267293871796E-3</v>
      </c>
      <c r="U26" s="160">
        <f t="shared" si="10"/>
        <v>1.6064535359303907E-3</v>
      </c>
      <c r="V26" s="160">
        <f t="shared" si="11"/>
        <v>1.6038295108252078E-3</v>
      </c>
      <c r="W26" s="161">
        <f t="shared" si="12"/>
        <v>1.5999181366616732E-3</v>
      </c>
      <c r="X26" s="161">
        <f t="shared" si="13"/>
        <v>1.5947652719662077E-3</v>
      </c>
      <c r="Y26" s="255">
        <f t="shared" si="14"/>
        <v>1.441692862200324E-3</v>
      </c>
    </row>
    <row r="27" spans="1:25" ht="13.5" thickBot="1">
      <c r="A27" s="27" t="s">
        <v>31</v>
      </c>
      <c r="B27" s="382"/>
      <c r="C27" s="393">
        <v>420095</v>
      </c>
      <c r="D27" s="393">
        <v>420840</v>
      </c>
      <c r="E27" s="393">
        <v>422319</v>
      </c>
      <c r="F27" s="32">
        <v>421786</v>
      </c>
      <c r="G27" s="32">
        <v>415428</v>
      </c>
      <c r="H27" s="32">
        <v>414550</v>
      </c>
      <c r="I27" s="32">
        <v>414320</v>
      </c>
      <c r="J27" s="34">
        <v>414335</v>
      </c>
      <c r="K27" s="229">
        <v>413458</v>
      </c>
      <c r="L27" s="229">
        <v>412684</v>
      </c>
      <c r="M27" s="229">
        <v>411579</v>
      </c>
      <c r="N27" s="229">
        <v>410331</v>
      </c>
      <c r="O27" s="182">
        <f t="shared" si="0"/>
        <v>98.492600513056388</v>
      </c>
      <c r="P27" s="182">
        <f t="shared" si="1"/>
        <v>98.284438079974194</v>
      </c>
      <c r="Q27" s="182">
        <f t="shared" si="2"/>
        <v>98.2299080576406</v>
      </c>
      <c r="R27" s="182">
        <f t="shared" si="3"/>
        <v>98.233464363444966</v>
      </c>
      <c r="S27" s="238">
        <f t="shared" si="4"/>
        <v>98.025539017416421</v>
      </c>
      <c r="T27" s="152">
        <f t="shared" si="9"/>
        <v>6.1707047989282691E-2</v>
      </c>
      <c r="U27" s="153">
        <f t="shared" si="10"/>
        <v>6.2318216409047562E-2</v>
      </c>
      <c r="V27" s="153">
        <f t="shared" si="11"/>
        <v>6.2563990186561572E-2</v>
      </c>
      <c r="W27" s="154">
        <f t="shared" si="12"/>
        <v>6.2903594835990173E-2</v>
      </c>
      <c r="X27" s="154">
        <f t="shared" si="13"/>
        <v>6.3285802984399828E-2</v>
      </c>
      <c r="Y27" s="249">
        <f t="shared" si="14"/>
        <v>5.784371153999239E-2</v>
      </c>
    </row>
    <row r="28" spans="1:25" ht="13.5" thickBot="1">
      <c r="A28" s="39" t="s">
        <v>33</v>
      </c>
      <c r="B28" s="39" t="s">
        <v>31</v>
      </c>
      <c r="C28" s="394">
        <v>30265</v>
      </c>
      <c r="D28" s="394">
        <v>30420</v>
      </c>
      <c r="E28" s="394">
        <v>30450</v>
      </c>
      <c r="F28" s="44">
        <v>30394</v>
      </c>
      <c r="G28" s="44">
        <v>28684</v>
      </c>
      <c r="H28" s="44">
        <v>28624</v>
      </c>
      <c r="I28" s="44">
        <v>28510</v>
      </c>
      <c r="J28" s="46">
        <v>28383</v>
      </c>
      <c r="K28" s="227">
        <v>28273</v>
      </c>
      <c r="L28" s="227">
        <v>28242</v>
      </c>
      <c r="M28" s="227">
        <v>28069</v>
      </c>
      <c r="N28" s="227">
        <v>27849</v>
      </c>
      <c r="O28" s="183">
        <f t="shared" si="0"/>
        <v>94.373889583470429</v>
      </c>
      <c r="P28" s="183">
        <f t="shared" si="1"/>
        <v>94.176482200434293</v>
      </c>
      <c r="Q28" s="183">
        <f t="shared" si="2"/>
        <v>93.80140817266566</v>
      </c>
      <c r="R28" s="183">
        <f t="shared" si="3"/>
        <v>93.383562545239201</v>
      </c>
      <c r="S28" s="234">
        <f t="shared" si="4"/>
        <v>93.021649009672956</v>
      </c>
      <c r="T28" s="158">
        <f t="shared" si="9"/>
        <v>4.4466246309414204E-3</v>
      </c>
      <c r="U28" s="158">
        <f t="shared" si="10"/>
        <v>4.3028773204433022E-3</v>
      </c>
      <c r="V28" s="158">
        <f t="shared" si="11"/>
        <v>4.3199412739118046E-3</v>
      </c>
      <c r="W28" s="159">
        <f t="shared" si="12"/>
        <v>4.3284936492905962E-3</v>
      </c>
      <c r="X28" s="159">
        <f t="shared" si="13"/>
        <v>4.3352382639801623E-3</v>
      </c>
      <c r="Y28" s="251">
        <f t="shared" si="14"/>
        <v>3.9554567969907585E-3</v>
      </c>
    </row>
    <row r="29" spans="1:25" ht="13.5" thickBot="1">
      <c r="A29" s="39" t="s">
        <v>31</v>
      </c>
      <c r="B29" s="39" t="s">
        <v>31</v>
      </c>
      <c r="C29" s="394">
        <v>204175</v>
      </c>
      <c r="D29" s="394">
        <v>205467</v>
      </c>
      <c r="E29" s="394">
        <v>206343</v>
      </c>
      <c r="F29" s="44">
        <v>206522</v>
      </c>
      <c r="G29" s="44">
        <v>212459</v>
      </c>
      <c r="H29" s="44">
        <v>211783</v>
      </c>
      <c r="I29" s="44">
        <v>211649</v>
      </c>
      <c r="J29" s="46">
        <v>211399</v>
      </c>
      <c r="K29" s="227">
        <v>210323</v>
      </c>
      <c r="L29" s="227">
        <v>209331</v>
      </c>
      <c r="M29" s="227">
        <v>209202</v>
      </c>
      <c r="N29" s="227">
        <v>208915</v>
      </c>
      <c r="O29" s="183">
        <f t="shared" si="0"/>
        <v>102.8747542634683</v>
      </c>
      <c r="P29" s="183">
        <f t="shared" si="1"/>
        <v>102.54742836114312</v>
      </c>
      <c r="Q29" s="183">
        <f t="shared" si="2"/>
        <v>102.48254423257571</v>
      </c>
      <c r="R29" s="183">
        <f t="shared" si="3"/>
        <v>102.36149175390514</v>
      </c>
      <c r="S29" s="234">
        <f t="shared" si="4"/>
        <v>101.84048188570709</v>
      </c>
      <c r="T29" s="158">
        <f t="shared" si="9"/>
        <v>3.0214049221270124E-2</v>
      </c>
      <c r="U29" s="158">
        <f t="shared" si="10"/>
        <v>3.1870904079767941E-2</v>
      </c>
      <c r="V29" s="158">
        <f t="shared" si="11"/>
        <v>3.1962343586251531E-2</v>
      </c>
      <c r="W29" s="159">
        <f t="shared" si="12"/>
        <v>3.2133334001357608E-2</v>
      </c>
      <c r="X29" s="159">
        <f t="shared" si="13"/>
        <v>3.2289223611568274E-2</v>
      </c>
      <c r="Y29" s="251">
        <f t="shared" si="14"/>
        <v>2.9424664517861111E-2</v>
      </c>
    </row>
    <row r="30" spans="1:25" ht="13.5" thickBot="1">
      <c r="A30" s="39" t="s">
        <v>36</v>
      </c>
      <c r="B30" s="39" t="s">
        <v>31</v>
      </c>
      <c r="C30" s="394">
        <v>12641</v>
      </c>
      <c r="D30" s="394">
        <v>12476</v>
      </c>
      <c r="E30" s="394">
        <v>12395</v>
      </c>
      <c r="F30" s="44">
        <v>12258</v>
      </c>
      <c r="G30" s="44">
        <v>10375</v>
      </c>
      <c r="H30" s="44">
        <v>10291</v>
      </c>
      <c r="I30" s="44">
        <v>10235</v>
      </c>
      <c r="J30" s="46">
        <v>10175</v>
      </c>
      <c r="K30" s="227">
        <v>10152</v>
      </c>
      <c r="L30" s="227">
        <v>10071</v>
      </c>
      <c r="M30" s="227">
        <v>9976</v>
      </c>
      <c r="N30" s="227">
        <v>9864</v>
      </c>
      <c r="O30" s="183">
        <f t="shared" si="0"/>
        <v>84.638603361070324</v>
      </c>
      <c r="P30" s="183">
        <f t="shared" si="1"/>
        <v>83.953336596508393</v>
      </c>
      <c r="Q30" s="183">
        <f t="shared" si="2"/>
        <v>83.496492086800458</v>
      </c>
      <c r="R30" s="183">
        <f t="shared" si="3"/>
        <v>83.007015826399083</v>
      </c>
      <c r="S30" s="234">
        <f t="shared" si="4"/>
        <v>82.819383259911888</v>
      </c>
      <c r="T30" s="158">
        <f t="shared" si="9"/>
        <v>1.7933383143409862E-3</v>
      </c>
      <c r="U30" s="158">
        <f t="shared" si="10"/>
        <v>1.5563503067772717E-3</v>
      </c>
      <c r="V30" s="158">
        <f t="shared" si="11"/>
        <v>1.5531203063801839E-3</v>
      </c>
      <c r="W30" s="159">
        <f t="shared" si="12"/>
        <v>1.5539155559624431E-3</v>
      </c>
      <c r="X30" s="159">
        <f t="shared" si="13"/>
        <v>1.5541362553640613E-3</v>
      </c>
      <c r="Y30" s="251">
        <f t="shared" si="14"/>
        <v>1.4202878153379611E-3</v>
      </c>
    </row>
    <row r="31" spans="1:25" ht="13.5" thickBot="1">
      <c r="A31" s="39" t="s">
        <v>38</v>
      </c>
      <c r="B31" s="39" t="s">
        <v>31</v>
      </c>
      <c r="C31" s="394">
        <v>27372</v>
      </c>
      <c r="D31" s="394">
        <v>26959</v>
      </c>
      <c r="E31" s="394">
        <v>26576</v>
      </c>
      <c r="F31" s="44">
        <v>26310</v>
      </c>
      <c r="G31" s="44">
        <v>25336</v>
      </c>
      <c r="H31" s="44">
        <v>25006</v>
      </c>
      <c r="I31" s="44">
        <v>24671</v>
      </c>
      <c r="J31" s="46">
        <v>24364</v>
      </c>
      <c r="K31" s="227">
        <v>24165</v>
      </c>
      <c r="L31" s="227">
        <v>23830</v>
      </c>
      <c r="M31" s="227">
        <v>23607</v>
      </c>
      <c r="N31" s="227">
        <v>23380</v>
      </c>
      <c r="O31" s="183">
        <f t="shared" si="0"/>
        <v>96.297985556822496</v>
      </c>
      <c r="P31" s="183">
        <f t="shared" si="1"/>
        <v>95.043709616115549</v>
      </c>
      <c r="Q31" s="183">
        <f t="shared" si="2"/>
        <v>93.770429494488781</v>
      </c>
      <c r="R31" s="183">
        <f t="shared" si="3"/>
        <v>92.603572786012919</v>
      </c>
      <c r="S31" s="234">
        <f t="shared" si="4"/>
        <v>91.847206385404789</v>
      </c>
      <c r="T31" s="158">
        <f t="shared" si="9"/>
        <v>3.8491377916716712E-3</v>
      </c>
      <c r="U31" s="158">
        <f t="shared" si="10"/>
        <v>3.8006449515671286E-3</v>
      </c>
      <c r="V31" s="158">
        <f t="shared" si="11"/>
        <v>3.7739118046198499E-3</v>
      </c>
      <c r="W31" s="159">
        <f t="shared" si="12"/>
        <v>3.7456424700683375E-3</v>
      </c>
      <c r="X31" s="159">
        <f t="shared" si="13"/>
        <v>3.7213735356943474E-3</v>
      </c>
      <c r="Y31" s="251">
        <f t="shared" si="14"/>
        <v>3.3807382838496685E-3</v>
      </c>
    </row>
    <row r="32" spans="1:25" ht="21.75" thickBot="1">
      <c r="A32" s="39" t="s">
        <v>40</v>
      </c>
      <c r="B32" s="39" t="s">
        <v>40</v>
      </c>
      <c r="C32" s="394">
        <v>4004</v>
      </c>
      <c r="D32" s="394">
        <v>3910</v>
      </c>
      <c r="E32" s="394">
        <v>3807</v>
      </c>
      <c r="F32" s="44">
        <v>3762</v>
      </c>
      <c r="G32" s="44">
        <v>3818</v>
      </c>
      <c r="H32" s="44">
        <v>3806</v>
      </c>
      <c r="I32" s="44">
        <v>3735</v>
      </c>
      <c r="J32" s="46">
        <v>3660</v>
      </c>
      <c r="K32" s="227">
        <v>3604</v>
      </c>
      <c r="L32" s="227">
        <v>3460</v>
      </c>
      <c r="M32" s="227">
        <v>3375</v>
      </c>
      <c r="N32" s="227">
        <v>3208</v>
      </c>
      <c r="O32" s="183">
        <f t="shared" si="0"/>
        <v>101.48856990962254</v>
      </c>
      <c r="P32" s="183">
        <f t="shared" si="1"/>
        <v>101.16959064327486</v>
      </c>
      <c r="Q32" s="183">
        <f t="shared" si="2"/>
        <v>99.282296650717711</v>
      </c>
      <c r="R32" s="183">
        <f t="shared" si="3"/>
        <v>97.288676236044651</v>
      </c>
      <c r="S32" s="234">
        <f t="shared" si="4"/>
        <v>95.800106326422124</v>
      </c>
      <c r="T32" s="158">
        <f t="shared" si="9"/>
        <v>5.503784253998034E-4</v>
      </c>
      <c r="U32" s="158">
        <f t="shared" si="10"/>
        <v>5.7273691289403599E-4</v>
      </c>
      <c r="V32" s="158">
        <f t="shared" si="11"/>
        <v>5.7440247654095612E-4</v>
      </c>
      <c r="W32" s="159">
        <f t="shared" si="12"/>
        <v>5.6706151455981684E-4</v>
      </c>
      <c r="X32" s="159">
        <f t="shared" si="13"/>
        <v>5.5903082993930854E-4</v>
      </c>
      <c r="Y32" s="251">
        <f t="shared" si="14"/>
        <v>5.0420777053565916E-4</v>
      </c>
    </row>
    <row r="33" spans="1:25" ht="13.5" thickBot="1">
      <c r="A33" s="39" t="s">
        <v>42</v>
      </c>
      <c r="B33" s="39" t="s">
        <v>31</v>
      </c>
      <c r="C33" s="394">
        <v>23913</v>
      </c>
      <c r="D33" s="394">
        <v>24309</v>
      </c>
      <c r="E33" s="394">
        <v>25311</v>
      </c>
      <c r="F33" s="44">
        <v>26002</v>
      </c>
      <c r="G33" s="44">
        <v>22728</v>
      </c>
      <c r="H33" s="44">
        <v>23389</v>
      </c>
      <c r="I33" s="44">
        <v>24058</v>
      </c>
      <c r="J33" s="46">
        <v>25105</v>
      </c>
      <c r="K33" s="227">
        <v>26325</v>
      </c>
      <c r="L33" s="227">
        <v>27273</v>
      </c>
      <c r="M33" s="227">
        <v>27392</v>
      </c>
      <c r="N33" s="227">
        <v>27879</v>
      </c>
      <c r="O33" s="183">
        <f t="shared" si="0"/>
        <v>87.408660872240603</v>
      </c>
      <c r="P33" s="183">
        <f t="shared" si="1"/>
        <v>89.950773017460193</v>
      </c>
      <c r="Q33" s="183">
        <f t="shared" si="2"/>
        <v>92.523652026767166</v>
      </c>
      <c r="R33" s="183">
        <f t="shared" si="3"/>
        <v>96.550265364202758</v>
      </c>
      <c r="S33" s="234">
        <f t="shared" si="4"/>
        <v>101.24221213752789</v>
      </c>
      <c r="T33" s="158">
        <f t="shared" si="9"/>
        <v>3.8040775697091144E-3</v>
      </c>
      <c r="U33" s="158">
        <f t="shared" si="10"/>
        <v>3.4094197371020564E-3</v>
      </c>
      <c r="V33" s="158">
        <f t="shared" si="11"/>
        <v>3.5298737582281723E-3</v>
      </c>
      <c r="W33" s="159">
        <f t="shared" si="12"/>
        <v>3.6525745427791359E-3</v>
      </c>
      <c r="X33" s="159">
        <f t="shared" si="13"/>
        <v>3.83455436765747E-3</v>
      </c>
      <c r="Y33" s="251">
        <f t="shared" si="14"/>
        <v>3.6829271807300857E-3</v>
      </c>
    </row>
    <row r="34" spans="1:25" ht="13.5" thickBot="1">
      <c r="A34" s="39" t="s">
        <v>44</v>
      </c>
      <c r="B34" s="39" t="s">
        <v>31</v>
      </c>
      <c r="C34" s="394">
        <v>27440</v>
      </c>
      <c r="D34" s="394">
        <v>27548</v>
      </c>
      <c r="E34" s="394">
        <v>27557</v>
      </c>
      <c r="F34" s="44">
        <v>27364</v>
      </c>
      <c r="G34" s="44">
        <v>27607</v>
      </c>
      <c r="H34" s="44">
        <v>27535</v>
      </c>
      <c r="I34" s="44">
        <v>27575</v>
      </c>
      <c r="J34" s="46">
        <v>27617</v>
      </c>
      <c r="K34" s="227">
        <v>27548</v>
      </c>
      <c r="L34" s="227">
        <v>27399</v>
      </c>
      <c r="M34" s="227">
        <v>27273</v>
      </c>
      <c r="N34" s="227">
        <v>27233</v>
      </c>
      <c r="O34" s="183">
        <f t="shared" si="0"/>
        <v>100.88802806607222</v>
      </c>
      <c r="P34" s="183">
        <f t="shared" si="1"/>
        <v>100.62490863908786</v>
      </c>
      <c r="Q34" s="183">
        <f t="shared" si="2"/>
        <v>100.77108609852361</v>
      </c>
      <c r="R34" s="183">
        <f t="shared" si="3"/>
        <v>100.92457243093116</v>
      </c>
      <c r="S34" s="234">
        <f t="shared" si="4"/>
        <v>100.67241631340447</v>
      </c>
      <c r="T34" s="158">
        <f t="shared" si="9"/>
        <v>4.0033373824136685E-3</v>
      </c>
      <c r="U34" s="158">
        <f t="shared" si="10"/>
        <v>4.1413169078747128E-3</v>
      </c>
      <c r="V34" s="158">
        <f t="shared" si="11"/>
        <v>4.1555891202194502E-3</v>
      </c>
      <c r="W34" s="159">
        <f t="shared" si="12"/>
        <v>4.1865384910272953E-3</v>
      </c>
      <c r="X34" s="159">
        <f t="shared" si="13"/>
        <v>4.2182389154190938E-3</v>
      </c>
      <c r="Y34" s="251">
        <f t="shared" si="14"/>
        <v>3.8540276533619144E-3</v>
      </c>
    </row>
    <row r="35" spans="1:25" ht="13.5" thickBot="1">
      <c r="A35" s="39" t="s">
        <v>46</v>
      </c>
      <c r="B35" s="39" t="s">
        <v>50</v>
      </c>
      <c r="C35" s="394">
        <v>6970</v>
      </c>
      <c r="D35" s="394">
        <v>7004</v>
      </c>
      <c r="E35" s="394">
        <v>7332</v>
      </c>
      <c r="F35" s="44">
        <v>7238</v>
      </c>
      <c r="G35" s="44">
        <v>6075</v>
      </c>
      <c r="H35" s="44">
        <v>6067</v>
      </c>
      <c r="I35" s="44">
        <v>6041</v>
      </c>
      <c r="J35" s="46">
        <v>6054</v>
      </c>
      <c r="K35" s="227">
        <v>6195</v>
      </c>
      <c r="L35" s="227">
        <v>6234</v>
      </c>
      <c r="M35" s="227">
        <v>6151</v>
      </c>
      <c r="N35" s="227">
        <v>6124</v>
      </c>
      <c r="O35" s="183">
        <f t="shared" ref="O35:O66" si="15">IF($F35=0,"-",+G35/$F35*100)</f>
        <v>83.932025421387124</v>
      </c>
      <c r="P35" s="183">
        <f>IF($F35=0,"-",+H35/$F35*100)</f>
        <v>83.821497651284886</v>
      </c>
      <c r="Q35" s="183">
        <f>IF($F35=0,"-",+I35/$F35*100)</f>
        <v>83.462282398452615</v>
      </c>
      <c r="R35" s="183">
        <f>IF($F35=0,"-",+J35/$F35*100)</f>
        <v>83.641890024868744</v>
      </c>
      <c r="S35" s="234">
        <f>IF($F35=0,"-",+K35/$F35*100)</f>
        <v>85.589941972920684</v>
      </c>
      <c r="T35" s="158">
        <f t="shared" si="9"/>
        <v>1.0589152161200896E-3</v>
      </c>
      <c r="U35" s="158">
        <f t="shared" si="10"/>
        <v>9.1130873384789651E-4</v>
      </c>
      <c r="V35" s="158">
        <f t="shared" si="11"/>
        <v>9.1563316478559663E-4</v>
      </c>
      <c r="W35" s="159">
        <f t="shared" si="12"/>
        <v>9.1716696370973308E-4</v>
      </c>
      <c r="X35" s="159">
        <f t="shared" si="13"/>
        <v>9.2469197935862669E-4</v>
      </c>
      <c r="Y35" s="251">
        <f t="shared" si="14"/>
        <v>8.6669454452508571E-4</v>
      </c>
    </row>
    <row r="36" spans="1:25" ht="13.5" thickBot="1">
      <c r="A36" s="39" t="s">
        <v>48</v>
      </c>
      <c r="B36" s="39" t="s">
        <v>31</v>
      </c>
      <c r="C36" s="394">
        <v>28339</v>
      </c>
      <c r="D36" s="394">
        <v>28299</v>
      </c>
      <c r="E36" s="394">
        <v>28217</v>
      </c>
      <c r="F36" s="44">
        <v>28080</v>
      </c>
      <c r="G36" s="44">
        <v>29024</v>
      </c>
      <c r="H36" s="44">
        <v>28856</v>
      </c>
      <c r="I36" s="44">
        <v>28704</v>
      </c>
      <c r="J36" s="46">
        <v>28566</v>
      </c>
      <c r="K36" s="227">
        <v>28441</v>
      </c>
      <c r="L36" s="227">
        <v>28170</v>
      </c>
      <c r="M36" s="227">
        <v>28058</v>
      </c>
      <c r="N36" s="227">
        <v>27846</v>
      </c>
      <c r="O36" s="183">
        <f t="shared" si="15"/>
        <v>103.36182336182335</v>
      </c>
      <c r="P36" s="183">
        <f t="shared" ref="P36:P66" si="16">IF($F36=0,"-",+H36/$F36*100)</f>
        <v>102.76353276353277</v>
      </c>
      <c r="Q36" s="183">
        <f t="shared" ref="Q36:Q66" si="17">IF($F36=0,"-",+I36/$F36*100)</f>
        <v>102.22222222222221</v>
      </c>
      <c r="R36" s="183">
        <f t="shared" ref="R36:R66" si="18">IF($F36=0,"-",+J36/$F36*100)</f>
        <v>101.73076923076923</v>
      </c>
      <c r="S36" s="234">
        <f t="shared" ref="S36:S67" si="19">IF($F36=0,"-",+K36/$F36*100)</f>
        <v>101.28561253561254</v>
      </c>
      <c r="T36" s="158">
        <f t="shared" si="9"/>
        <v>4.1080877685344174E-3</v>
      </c>
      <c r="U36" s="158">
        <f t="shared" si="10"/>
        <v>4.3538806076051598E-3</v>
      </c>
      <c r="V36" s="158">
        <f t="shared" si="11"/>
        <v>4.3549547722190832E-3</v>
      </c>
      <c r="W36" s="159">
        <f t="shared" si="12"/>
        <v>4.3579474468339978E-3</v>
      </c>
      <c r="X36" s="159">
        <f t="shared" si="13"/>
        <v>4.3631898054771277E-3</v>
      </c>
      <c r="Y36" s="251">
        <f t="shared" si="14"/>
        <v>3.9789603778592354E-3</v>
      </c>
    </row>
    <row r="37" spans="1:25" ht="13.5" thickBot="1">
      <c r="A37" s="39" t="s">
        <v>50</v>
      </c>
      <c r="B37" s="39" t="s">
        <v>50</v>
      </c>
      <c r="C37" s="394">
        <v>15612</v>
      </c>
      <c r="D37" s="394">
        <v>15595</v>
      </c>
      <c r="E37" s="394">
        <v>15578</v>
      </c>
      <c r="F37" s="44">
        <v>15444</v>
      </c>
      <c r="G37" s="44">
        <v>12638</v>
      </c>
      <c r="H37" s="44">
        <v>12630</v>
      </c>
      <c r="I37" s="44">
        <v>12619</v>
      </c>
      <c r="J37" s="46">
        <v>12656</v>
      </c>
      <c r="K37" s="227">
        <v>12741</v>
      </c>
      <c r="L37" s="227">
        <v>12738</v>
      </c>
      <c r="M37" s="227">
        <v>12937</v>
      </c>
      <c r="N37" s="227">
        <v>13005</v>
      </c>
      <c r="O37" s="183">
        <f t="shared" si="15"/>
        <v>81.831131831131827</v>
      </c>
      <c r="P37" s="183">
        <f t="shared" si="16"/>
        <v>81.77933177933177</v>
      </c>
      <c r="Q37" s="183">
        <f t="shared" si="17"/>
        <v>81.708106708106712</v>
      </c>
      <c r="R37" s="183">
        <f t="shared" si="18"/>
        <v>81.947681947681943</v>
      </c>
      <c r="S37" s="234">
        <f t="shared" si="19"/>
        <v>82.498057498057491</v>
      </c>
      <c r="T37" s="158">
        <f t="shared" si="9"/>
        <v>2.2594482726939298E-3</v>
      </c>
      <c r="U37" s="158">
        <f t="shared" si="10"/>
        <v>1.8958221857398709E-3</v>
      </c>
      <c r="V37" s="158">
        <f t="shared" si="11"/>
        <v>1.9061227742281335E-3</v>
      </c>
      <c r="W37" s="159">
        <f t="shared" si="12"/>
        <v>1.915863253609191E-3</v>
      </c>
      <c r="X37" s="159">
        <f t="shared" si="13"/>
        <v>1.9330858425442318E-3</v>
      </c>
      <c r="Y37" s="251">
        <f t="shared" si="14"/>
        <v>1.7824947847932392E-3</v>
      </c>
    </row>
    <row r="38" spans="1:25" ht="13.5" thickBot="1">
      <c r="A38" s="39" t="s">
        <v>52</v>
      </c>
      <c r="B38" s="39" t="s">
        <v>31</v>
      </c>
      <c r="C38" s="394">
        <v>16514</v>
      </c>
      <c r="D38" s="394">
        <v>16341</v>
      </c>
      <c r="E38" s="394">
        <v>16261</v>
      </c>
      <c r="F38" s="44">
        <v>16118</v>
      </c>
      <c r="G38" s="44">
        <v>14890</v>
      </c>
      <c r="H38" s="44">
        <v>14890</v>
      </c>
      <c r="I38" s="44">
        <v>14913</v>
      </c>
      <c r="J38" s="46">
        <v>14840</v>
      </c>
      <c r="K38" s="227">
        <v>14886</v>
      </c>
      <c r="L38" s="227">
        <v>14842</v>
      </c>
      <c r="M38" s="227">
        <v>14727</v>
      </c>
      <c r="N38" s="227">
        <v>14495</v>
      </c>
      <c r="O38" s="183">
        <f t="shared" si="15"/>
        <v>92.381188733093438</v>
      </c>
      <c r="P38" s="183">
        <f t="shared" si="16"/>
        <v>92.381188733093438</v>
      </c>
      <c r="Q38" s="183">
        <f t="shared" si="17"/>
        <v>92.523886338255366</v>
      </c>
      <c r="R38" s="183">
        <f t="shared" si="18"/>
        <v>92.070976547958807</v>
      </c>
      <c r="S38" s="234">
        <f t="shared" si="19"/>
        <v>92.356371758282663</v>
      </c>
      <c r="T38" s="158">
        <f t="shared" si="9"/>
        <v>2.3580540830925121E-3</v>
      </c>
      <c r="U38" s="158">
        <f t="shared" si="10"/>
        <v>2.233643958353116E-3</v>
      </c>
      <c r="V38" s="158">
        <f t="shared" si="11"/>
        <v>2.2472025422214494E-3</v>
      </c>
      <c r="W38" s="159">
        <f t="shared" si="12"/>
        <v>2.2641468183749792E-3</v>
      </c>
      <c r="X38" s="159">
        <f t="shared" si="13"/>
        <v>2.2666714525408026E-3</v>
      </c>
      <c r="Y38" s="251">
        <f t="shared" si="14"/>
        <v>2.0825851476675423E-3</v>
      </c>
    </row>
    <row r="39" spans="1:25" ht="13.5" thickBot="1">
      <c r="A39" s="39" t="s">
        <v>54</v>
      </c>
      <c r="B39" s="39" t="s">
        <v>31</v>
      </c>
      <c r="C39" s="394">
        <v>13578</v>
      </c>
      <c r="D39" s="394">
        <v>13295</v>
      </c>
      <c r="E39" s="394">
        <v>13079</v>
      </c>
      <c r="F39" s="44">
        <v>12882</v>
      </c>
      <c r="G39" s="44">
        <v>12493</v>
      </c>
      <c r="H39" s="44">
        <v>12310</v>
      </c>
      <c r="I39" s="44">
        <v>12176</v>
      </c>
      <c r="J39" s="46">
        <v>12072</v>
      </c>
      <c r="K39" s="227">
        <v>11401</v>
      </c>
      <c r="L39" s="227">
        <v>11759</v>
      </c>
      <c r="M39" s="227">
        <v>11620</v>
      </c>
      <c r="N39" s="227">
        <v>11519</v>
      </c>
      <c r="O39" s="183">
        <f t="shared" si="15"/>
        <v>96.980282564819134</v>
      </c>
      <c r="P39" s="183">
        <f t="shared" si="16"/>
        <v>95.559695699425546</v>
      </c>
      <c r="Q39" s="183">
        <f t="shared" si="17"/>
        <v>94.519484552088187</v>
      </c>
      <c r="R39" s="183">
        <f t="shared" si="18"/>
        <v>93.712156497438286</v>
      </c>
      <c r="S39" s="234">
        <f t="shared" si="19"/>
        <v>88.503337990995192</v>
      </c>
      <c r="T39" s="158">
        <f t="shared" si="9"/>
        <v>1.8846291536417511E-3</v>
      </c>
      <c r="U39" s="158">
        <f t="shared" si="10"/>
        <v>1.8740707838620198E-3</v>
      </c>
      <c r="V39" s="158">
        <f t="shared" si="11"/>
        <v>1.8578282938043012E-3</v>
      </c>
      <c r="W39" s="159">
        <f t="shared" si="12"/>
        <v>1.8486053550951351E-3</v>
      </c>
      <c r="X39" s="159">
        <f t="shared" si="13"/>
        <v>1.8438852948162109E-3</v>
      </c>
      <c r="Y39" s="251">
        <f t="shared" si="14"/>
        <v>1.5950257469137211E-3</v>
      </c>
    </row>
    <row r="40" spans="1:25" ht="13.5" thickBot="1">
      <c r="A40" s="49" t="s">
        <v>56</v>
      </c>
      <c r="B40" s="39" t="s">
        <v>50</v>
      </c>
      <c r="C40" s="394">
        <v>9272</v>
      </c>
      <c r="D40" s="394">
        <v>9217</v>
      </c>
      <c r="E40" s="394">
        <v>9413</v>
      </c>
      <c r="F40" s="53">
        <v>9412</v>
      </c>
      <c r="G40" s="53">
        <v>9301</v>
      </c>
      <c r="H40" s="53">
        <v>9363</v>
      </c>
      <c r="I40" s="53">
        <v>9434</v>
      </c>
      <c r="J40" s="55">
        <v>9444</v>
      </c>
      <c r="K40" s="228">
        <v>9406</v>
      </c>
      <c r="L40" s="228">
        <v>9335</v>
      </c>
      <c r="M40" s="228">
        <v>9192</v>
      </c>
      <c r="N40" s="228">
        <v>9014</v>
      </c>
      <c r="O40" s="184">
        <f t="shared" si="15"/>
        <v>98.820654483637909</v>
      </c>
      <c r="P40" s="184">
        <f t="shared" si="16"/>
        <v>99.479388015299619</v>
      </c>
      <c r="Q40" s="184">
        <f t="shared" si="17"/>
        <v>100.2337441563961</v>
      </c>
      <c r="R40" s="184">
        <f t="shared" si="18"/>
        <v>100.33999150021249</v>
      </c>
      <c r="S40" s="241">
        <f t="shared" si="19"/>
        <v>99.936251593710153</v>
      </c>
      <c r="T40" s="160">
        <f t="shared" si="9"/>
        <v>1.376970159453203E-3</v>
      </c>
      <c r="U40" s="160">
        <f t="shared" si="10"/>
        <v>1.3952399232130511E-3</v>
      </c>
      <c r="V40" s="160">
        <f t="shared" si="11"/>
        <v>1.4130663131510699E-3</v>
      </c>
      <c r="W40" s="161">
        <f t="shared" si="12"/>
        <v>1.432304773321904E-3</v>
      </c>
      <c r="X40" s="161">
        <f t="shared" si="13"/>
        <v>1.4424828300401173E-3</v>
      </c>
      <c r="Y40" s="252">
        <f t="shared" si="14"/>
        <v>1.3159207241005579E-3</v>
      </c>
    </row>
    <row r="41" spans="1:25" ht="13.5" thickBot="1">
      <c r="A41" s="27" t="s">
        <v>58</v>
      </c>
      <c r="B41" s="382"/>
      <c r="C41" s="393">
        <v>459613</v>
      </c>
      <c r="D41" s="393">
        <v>463260</v>
      </c>
      <c r="E41" s="393">
        <v>465465</v>
      </c>
      <c r="F41" s="32">
        <v>465283</v>
      </c>
      <c r="G41" s="32">
        <v>474560</v>
      </c>
      <c r="H41" s="32">
        <v>473880</v>
      </c>
      <c r="I41" s="32">
        <v>473745</v>
      </c>
      <c r="J41" s="34">
        <v>473940</v>
      </c>
      <c r="K41" s="229">
        <v>473363</v>
      </c>
      <c r="L41" s="229">
        <v>472654</v>
      </c>
      <c r="M41" s="229">
        <v>472120</v>
      </c>
      <c r="N41" s="229">
        <v>471252</v>
      </c>
      <c r="O41" s="182">
        <f t="shared" si="15"/>
        <v>101.99384030794161</v>
      </c>
      <c r="P41" s="182">
        <f t="shared" si="16"/>
        <v>101.84769269455363</v>
      </c>
      <c r="Q41" s="182">
        <f t="shared" si="17"/>
        <v>101.81867809483691</v>
      </c>
      <c r="R41" s="182">
        <f t="shared" si="18"/>
        <v>101.86058807220553</v>
      </c>
      <c r="S41" s="238">
        <f t="shared" si="19"/>
        <v>101.73657752378659</v>
      </c>
      <c r="T41" s="152">
        <f t="shared" si="9"/>
        <v>6.8070633946118217E-2</v>
      </c>
      <c r="U41" s="153">
        <f t="shared" si="10"/>
        <v>7.1188588104503334E-2</v>
      </c>
      <c r="V41" s="153">
        <f t="shared" si="11"/>
        <v>7.1518088697642743E-2</v>
      </c>
      <c r="W41" s="154">
        <f t="shared" si="12"/>
        <v>7.1925718129890334E-2</v>
      </c>
      <c r="X41" s="154">
        <f t="shared" si="13"/>
        <v>7.2389910257222911E-2</v>
      </c>
      <c r="Y41" s="249">
        <f t="shared" si="14"/>
        <v>6.6224556849076369E-2</v>
      </c>
    </row>
    <row r="42" spans="1:25" ht="13.5" thickBot="1">
      <c r="A42" s="39" t="s">
        <v>60</v>
      </c>
      <c r="B42" s="39" t="s">
        <v>79</v>
      </c>
      <c r="C42" s="394">
        <v>9064</v>
      </c>
      <c r="D42" s="394">
        <v>8952</v>
      </c>
      <c r="E42" s="394">
        <v>9089</v>
      </c>
      <c r="F42" s="44">
        <v>9064</v>
      </c>
      <c r="G42" s="44">
        <v>8609</v>
      </c>
      <c r="H42" s="44">
        <v>8606</v>
      </c>
      <c r="I42" s="44">
        <v>8631</v>
      </c>
      <c r="J42" s="46">
        <v>8890</v>
      </c>
      <c r="K42" s="227">
        <v>9378</v>
      </c>
      <c r="L42" s="227">
        <v>9547</v>
      </c>
      <c r="M42" s="227">
        <v>9331</v>
      </c>
      <c r="N42" s="227">
        <v>9152</v>
      </c>
      <c r="O42" s="183">
        <f t="shared" si="15"/>
        <v>94.980141218005301</v>
      </c>
      <c r="P42" s="183">
        <f t="shared" si="16"/>
        <v>94.947043248014111</v>
      </c>
      <c r="Q42" s="183">
        <f t="shared" si="17"/>
        <v>95.222859664607242</v>
      </c>
      <c r="R42" s="183">
        <f t="shared" si="18"/>
        <v>98.080317740511916</v>
      </c>
      <c r="S42" s="234">
        <f t="shared" si="19"/>
        <v>103.46425419240953</v>
      </c>
      <c r="T42" s="158">
        <f t="shared" si="9"/>
        <v>1.3260579606123918E-3</v>
      </c>
      <c r="U42" s="158">
        <f t="shared" si="10"/>
        <v>1.2914332328718585E-3</v>
      </c>
      <c r="V42" s="158">
        <f t="shared" si="11"/>
        <v>1.2988196828984415E-3</v>
      </c>
      <c r="W42" s="159">
        <f t="shared" si="12"/>
        <v>1.3103903432840104E-3</v>
      </c>
      <c r="X42" s="159">
        <f t="shared" si="13"/>
        <v>1.3578645022296319E-3</v>
      </c>
      <c r="Y42" s="251">
        <f t="shared" si="14"/>
        <v>1.3120034606224783E-3</v>
      </c>
    </row>
    <row r="43" spans="1:25" ht="13.5" thickBot="1">
      <c r="A43" s="39" t="s">
        <v>62</v>
      </c>
      <c r="B43" s="39" t="s">
        <v>58</v>
      </c>
      <c r="C43" s="394">
        <v>21480</v>
      </c>
      <c r="D43" s="394">
        <v>21644</v>
      </c>
      <c r="E43" s="394">
        <v>21919</v>
      </c>
      <c r="F43" s="44">
        <v>21946</v>
      </c>
      <c r="G43" s="44">
        <v>20457</v>
      </c>
      <c r="H43" s="44">
        <v>20479</v>
      </c>
      <c r="I43" s="44">
        <v>20529</v>
      </c>
      <c r="J43" s="46">
        <v>20615</v>
      </c>
      <c r="K43" s="227">
        <v>20774</v>
      </c>
      <c r="L43" s="227">
        <v>20968</v>
      </c>
      <c r="M43" s="227">
        <v>20723</v>
      </c>
      <c r="N43" s="227">
        <v>20557</v>
      </c>
      <c r="O43" s="183">
        <f t="shared" si="15"/>
        <v>93.215164494668727</v>
      </c>
      <c r="P43" s="183">
        <f t="shared" si="16"/>
        <v>93.31541055317598</v>
      </c>
      <c r="Q43" s="183">
        <f t="shared" si="17"/>
        <v>93.543242504328802</v>
      </c>
      <c r="R43" s="183">
        <f t="shared" si="18"/>
        <v>93.935113460311669</v>
      </c>
      <c r="S43" s="234">
        <f t="shared" si="19"/>
        <v>94.659619064977676</v>
      </c>
      <c r="T43" s="158">
        <f t="shared" si="9"/>
        <v>3.2106871142541429E-3</v>
      </c>
      <c r="U43" s="158">
        <f t="shared" si="10"/>
        <v>3.0687477807944722E-3</v>
      </c>
      <c r="V43" s="158">
        <f t="shared" si="11"/>
        <v>3.0906958268739466E-3</v>
      </c>
      <c r="W43" s="159">
        <f t="shared" si="12"/>
        <v>3.1167887101468486E-3</v>
      </c>
      <c r="X43" s="159">
        <f t="shared" si="13"/>
        <v>3.1487487866663508E-3</v>
      </c>
      <c r="Y43" s="251">
        <f t="shared" si="14"/>
        <v>2.9063296962008279E-3</v>
      </c>
    </row>
    <row r="44" spans="1:25" ht="13.5" thickBot="1">
      <c r="A44" s="39" t="s">
        <v>64</v>
      </c>
      <c r="B44" s="39" t="s">
        <v>58</v>
      </c>
      <c r="C44" s="394">
        <v>11309</v>
      </c>
      <c r="D44" s="394">
        <v>11314</v>
      </c>
      <c r="E44" s="394">
        <v>11257</v>
      </c>
      <c r="F44" s="44">
        <v>11258</v>
      </c>
      <c r="G44" s="44">
        <v>11006</v>
      </c>
      <c r="H44" s="44">
        <v>10965</v>
      </c>
      <c r="I44" s="44">
        <v>10898</v>
      </c>
      <c r="J44" s="46">
        <v>10802</v>
      </c>
      <c r="K44" s="227">
        <v>10710</v>
      </c>
      <c r="L44" s="227">
        <v>10632</v>
      </c>
      <c r="M44" s="227">
        <v>10522</v>
      </c>
      <c r="N44" s="227">
        <v>10368</v>
      </c>
      <c r="O44" s="183">
        <f t="shared" si="15"/>
        <v>97.76159175697282</v>
      </c>
      <c r="P44" s="183">
        <f t="shared" si="16"/>
        <v>97.397406288861248</v>
      </c>
      <c r="Q44" s="183">
        <f t="shared" si="17"/>
        <v>96.802273938532608</v>
      </c>
      <c r="R44" s="183">
        <f t="shared" si="18"/>
        <v>95.949546988807953</v>
      </c>
      <c r="S44" s="234">
        <f t="shared" si="19"/>
        <v>95.132350328655178</v>
      </c>
      <c r="T44" s="158">
        <f t="shared" ref="T44:T75" si="20">+F44/F$3</f>
        <v>1.6470388923846323E-3</v>
      </c>
      <c r="U44" s="158">
        <f t="shared" ref="U44:U75" si="21">+G44/G$3</f>
        <v>1.6510064073629546E-3</v>
      </c>
      <c r="V44" s="158">
        <f t="shared" ref="V44:V75" si="22">+H44/H$3</f>
        <v>1.6548405557728807E-3</v>
      </c>
      <c r="W44" s="159">
        <f t="shared" ref="W44:W75" si="23">+I44/I$3</f>
        <v>1.6545746681855108E-3</v>
      </c>
      <c r="X44" s="159">
        <f t="shared" ref="X44:X75" si="24">+J44/J$3</f>
        <v>1.6499046516405492E-3</v>
      </c>
      <c r="Y44" s="251">
        <f t="shared" ref="Y44:Y75" si="25">+K44/K$3</f>
        <v>1.4983532803654023E-3</v>
      </c>
    </row>
    <row r="45" spans="1:25" ht="13.5" thickBot="1">
      <c r="A45" s="39" t="s">
        <v>66</v>
      </c>
      <c r="B45" s="39" t="s">
        <v>79</v>
      </c>
      <c r="C45" s="394">
        <v>3780</v>
      </c>
      <c r="D45" s="394">
        <v>3756</v>
      </c>
      <c r="E45" s="394">
        <v>3729</v>
      </c>
      <c r="F45" s="44">
        <v>3689</v>
      </c>
      <c r="G45" s="44">
        <v>3231</v>
      </c>
      <c r="H45" s="44">
        <v>3223</v>
      </c>
      <c r="I45" s="44">
        <v>3241</v>
      </c>
      <c r="J45" s="46">
        <v>3281</v>
      </c>
      <c r="K45" s="227">
        <v>3310</v>
      </c>
      <c r="L45" s="227">
        <v>3312</v>
      </c>
      <c r="M45" s="227">
        <v>3283</v>
      </c>
      <c r="N45" s="227">
        <v>3287</v>
      </c>
      <c r="O45" s="183">
        <f t="shared" si="15"/>
        <v>87.584711303876389</v>
      </c>
      <c r="P45" s="183">
        <f t="shared" si="16"/>
        <v>87.367850365952833</v>
      </c>
      <c r="Q45" s="183">
        <f t="shared" si="17"/>
        <v>87.855787476280838</v>
      </c>
      <c r="R45" s="183">
        <f t="shared" si="18"/>
        <v>88.940092165898619</v>
      </c>
      <c r="S45" s="234">
        <f t="shared" si="19"/>
        <v>89.726213065871505</v>
      </c>
      <c r="T45" s="158">
        <f t="shared" si="20"/>
        <v>5.3969856759698961E-4</v>
      </c>
      <c r="U45" s="158">
        <f t="shared" si="21"/>
        <v>4.8468123770577015E-4</v>
      </c>
      <c r="V45" s="158">
        <f t="shared" si="22"/>
        <v>4.8641597001878656E-4</v>
      </c>
      <c r="W45" s="159">
        <f t="shared" si="23"/>
        <v>4.9206060741321717E-4</v>
      </c>
      <c r="X45" s="159">
        <f t="shared" si="24"/>
        <v>5.0114211831444569E-4</v>
      </c>
      <c r="Y45" s="251">
        <f t="shared" si="25"/>
        <v>4.6307650401582461E-4</v>
      </c>
    </row>
    <row r="46" spans="1:25" ht="13.5" thickBot="1">
      <c r="A46" s="39" t="s">
        <v>58</v>
      </c>
      <c r="B46" s="39" t="s">
        <v>58</v>
      </c>
      <c r="C46" s="394">
        <v>322114</v>
      </c>
      <c r="D46" s="394">
        <v>326528</v>
      </c>
      <c r="E46" s="394">
        <v>329173</v>
      </c>
      <c r="F46" s="44">
        <v>329587</v>
      </c>
      <c r="G46" s="44">
        <v>343475</v>
      </c>
      <c r="H46" s="44">
        <v>343623</v>
      </c>
      <c r="I46" s="44">
        <v>344132</v>
      </c>
      <c r="J46" s="46">
        <v>344719</v>
      </c>
      <c r="K46" s="227">
        <v>344038</v>
      </c>
      <c r="L46" s="227">
        <v>343991</v>
      </c>
      <c r="M46" s="227">
        <v>344748</v>
      </c>
      <c r="N46" s="227">
        <v>345369</v>
      </c>
      <c r="O46" s="183">
        <f t="shared" si="15"/>
        <v>104.21375843100608</v>
      </c>
      <c r="P46" s="183">
        <f t="shared" si="16"/>
        <v>104.25866311474662</v>
      </c>
      <c r="Q46" s="183">
        <f t="shared" si="17"/>
        <v>104.41309881761114</v>
      </c>
      <c r="R46" s="183">
        <f t="shared" si="18"/>
        <v>104.59120050244701</v>
      </c>
      <c r="S46" s="234">
        <f t="shared" si="19"/>
        <v>104.38457827523537</v>
      </c>
      <c r="T46" s="158">
        <f t="shared" si="20"/>
        <v>4.8218387584328816E-2</v>
      </c>
      <c r="U46" s="158">
        <f t="shared" si="21"/>
        <v>5.1524570758585388E-2</v>
      </c>
      <c r="V46" s="158">
        <f t="shared" si="22"/>
        <v>5.1859669520870462E-2</v>
      </c>
      <c r="W46" s="159">
        <f t="shared" si="23"/>
        <v>5.2247393073225935E-2</v>
      </c>
      <c r="X46" s="159">
        <f t="shared" si="24"/>
        <v>5.2652608925095212E-2</v>
      </c>
      <c r="Y46" s="251">
        <f t="shared" si="25"/>
        <v>4.8131696159696757E-2</v>
      </c>
    </row>
    <row r="47" spans="1:25" ht="13.5" thickBot="1">
      <c r="A47" s="39" t="s">
        <v>69</v>
      </c>
      <c r="B47" s="39" t="s">
        <v>79</v>
      </c>
      <c r="C47" s="394">
        <v>6045</v>
      </c>
      <c r="D47" s="394">
        <v>5885</v>
      </c>
      <c r="E47" s="394">
        <v>5702</v>
      </c>
      <c r="F47" s="44">
        <v>5614</v>
      </c>
      <c r="G47" s="44">
        <v>5373</v>
      </c>
      <c r="H47" s="44">
        <v>5267</v>
      </c>
      <c r="I47" s="44">
        <v>5174</v>
      </c>
      <c r="J47" s="46">
        <v>5096</v>
      </c>
      <c r="K47" s="227">
        <v>5062</v>
      </c>
      <c r="L47" s="227">
        <v>4951</v>
      </c>
      <c r="M47" s="227">
        <v>4884</v>
      </c>
      <c r="N47" s="227">
        <v>4773</v>
      </c>
      <c r="O47" s="183">
        <f t="shared" si="15"/>
        <v>95.707160669754188</v>
      </c>
      <c r="P47" s="183">
        <f t="shared" si="16"/>
        <v>93.81902386889918</v>
      </c>
      <c r="Q47" s="183">
        <f t="shared" si="17"/>
        <v>92.162451015318851</v>
      </c>
      <c r="R47" s="183">
        <f t="shared" si="18"/>
        <v>90.773067331670816</v>
      </c>
      <c r="S47" s="234">
        <f t="shared" si="19"/>
        <v>90.167438546490914</v>
      </c>
      <c r="T47" s="158">
        <f t="shared" si="20"/>
        <v>8.2132495486297082E-4</v>
      </c>
      <c r="U47" s="158">
        <f t="shared" si="21"/>
        <v>8.0600194682547293E-4</v>
      </c>
      <c r="V47" s="158">
        <f t="shared" si="22"/>
        <v>7.9489696372601578E-4</v>
      </c>
      <c r="W47" s="159">
        <f t="shared" si="23"/>
        <v>7.8553581695649049E-4</v>
      </c>
      <c r="X47" s="159">
        <f t="shared" si="24"/>
        <v>7.7836642332533232E-4</v>
      </c>
      <c r="Y47" s="251">
        <f t="shared" si="25"/>
        <v>7.0818527592994085E-4</v>
      </c>
    </row>
    <row r="48" spans="1:25" ht="13.5" thickBot="1">
      <c r="A48" s="39" t="s">
        <v>71</v>
      </c>
      <c r="B48" s="39" t="s">
        <v>79</v>
      </c>
      <c r="C48" s="394">
        <v>11595</v>
      </c>
      <c r="D48" s="394">
        <v>11325</v>
      </c>
      <c r="E48" s="394">
        <v>11093</v>
      </c>
      <c r="F48" s="44">
        <v>10940</v>
      </c>
      <c r="G48" s="44">
        <v>10022</v>
      </c>
      <c r="H48" s="44">
        <v>9904</v>
      </c>
      <c r="I48" s="44">
        <v>9811</v>
      </c>
      <c r="J48" s="46">
        <v>9688</v>
      </c>
      <c r="K48" s="227">
        <v>9682</v>
      </c>
      <c r="L48" s="227">
        <v>9597</v>
      </c>
      <c r="M48" s="227">
        <v>9394</v>
      </c>
      <c r="N48" s="227">
        <v>9199</v>
      </c>
      <c r="O48" s="183">
        <f t="shared" si="15"/>
        <v>91.608775137111522</v>
      </c>
      <c r="P48" s="183">
        <f t="shared" si="16"/>
        <v>90.530164533820852</v>
      </c>
      <c r="Q48" s="183">
        <f t="shared" si="17"/>
        <v>89.680073126142602</v>
      </c>
      <c r="R48" s="183">
        <f t="shared" si="18"/>
        <v>88.555758683729437</v>
      </c>
      <c r="S48" s="234">
        <f t="shared" si="19"/>
        <v>88.50091407678245</v>
      </c>
      <c r="T48" s="158">
        <f t="shared" si="20"/>
        <v>1.6005156762025118E-3</v>
      </c>
      <c r="U48" s="158">
        <f t="shared" si="21"/>
        <v>1.5033968939298138E-3</v>
      </c>
      <c r="V48" s="158">
        <f t="shared" si="22"/>
        <v>1.4947141691176115E-3</v>
      </c>
      <c r="W48" s="159">
        <f t="shared" si="23"/>
        <v>1.4895423077232563E-3</v>
      </c>
      <c r="X48" s="159">
        <f t="shared" si="24"/>
        <v>1.4797515520360712E-3</v>
      </c>
      <c r="Y48" s="251">
        <f t="shared" si="25"/>
        <v>1.3545337498130556E-3</v>
      </c>
    </row>
    <row r="49" spans="1:25" ht="13.5" thickBot="1">
      <c r="A49" s="39" t="s">
        <v>73</v>
      </c>
      <c r="B49" s="39" t="s">
        <v>79</v>
      </c>
      <c r="C49" s="394">
        <v>9132</v>
      </c>
      <c r="D49" s="394">
        <v>9176</v>
      </c>
      <c r="E49" s="394">
        <v>9234</v>
      </c>
      <c r="F49" s="44">
        <v>9215</v>
      </c>
      <c r="G49" s="44">
        <v>8733</v>
      </c>
      <c r="H49" s="44">
        <v>8733</v>
      </c>
      <c r="I49" s="44">
        <v>8722</v>
      </c>
      <c r="J49" s="46">
        <v>8693</v>
      </c>
      <c r="K49" s="227">
        <v>18995</v>
      </c>
      <c r="L49" s="227">
        <v>8697</v>
      </c>
      <c r="M49" s="227">
        <v>8593</v>
      </c>
      <c r="N49" s="227">
        <v>8522</v>
      </c>
      <c r="O49" s="183">
        <f t="shared" si="15"/>
        <v>94.769397721106898</v>
      </c>
      <c r="P49" s="183">
        <f t="shared" si="16"/>
        <v>94.769397721106898</v>
      </c>
      <c r="Q49" s="183">
        <f t="shared" si="17"/>
        <v>94.65002712967987</v>
      </c>
      <c r="R49" s="183">
        <f t="shared" si="18"/>
        <v>94.335322843190454</v>
      </c>
      <c r="S49" s="234">
        <f t="shared" si="19"/>
        <v>206.13130765056971</v>
      </c>
      <c r="T49" s="158">
        <f t="shared" si="20"/>
        <v>1.3481491733278012E-3</v>
      </c>
      <c r="U49" s="158">
        <f t="shared" si="21"/>
        <v>1.3100344317191243E-3</v>
      </c>
      <c r="V49" s="158">
        <f t="shared" si="22"/>
        <v>1.31798655481665E-3</v>
      </c>
      <c r="W49" s="159">
        <f t="shared" si="23"/>
        <v>1.3242062998636472E-3</v>
      </c>
      <c r="X49" s="159">
        <f t="shared" si="24"/>
        <v>1.3277745914378166E-3</v>
      </c>
      <c r="Y49" s="251">
        <f t="shared" si="25"/>
        <v>2.6574435630757065E-3</v>
      </c>
    </row>
    <row r="50" spans="1:25" ht="13.5" thickBot="1">
      <c r="A50" s="39" t="s">
        <v>75</v>
      </c>
      <c r="B50" s="39" t="s">
        <v>79</v>
      </c>
      <c r="C50" s="394">
        <v>19354</v>
      </c>
      <c r="D50" s="394">
        <v>19378</v>
      </c>
      <c r="E50" s="394">
        <v>19316</v>
      </c>
      <c r="F50" s="44">
        <v>19228</v>
      </c>
      <c r="G50" s="44">
        <v>19336</v>
      </c>
      <c r="H50" s="44">
        <v>19239</v>
      </c>
      <c r="I50" s="44">
        <v>19157</v>
      </c>
      <c r="J50" s="46">
        <v>19102</v>
      </c>
      <c r="K50" s="227">
        <v>8711</v>
      </c>
      <c r="L50" s="227">
        <v>18762</v>
      </c>
      <c r="M50" s="227">
        <v>18698</v>
      </c>
      <c r="N50" s="227">
        <v>18492</v>
      </c>
      <c r="O50" s="183">
        <f t="shared" si="15"/>
        <v>100.56168088204703</v>
      </c>
      <c r="P50" s="183">
        <f t="shared" si="16"/>
        <v>100.05720823798627</v>
      </c>
      <c r="Q50" s="183">
        <f t="shared" si="17"/>
        <v>99.630746827543177</v>
      </c>
      <c r="R50" s="183">
        <f t="shared" si="18"/>
        <v>99.344705637611824</v>
      </c>
      <c r="S50" s="234">
        <f t="shared" si="19"/>
        <v>45.303723736218018</v>
      </c>
      <c r="T50" s="158">
        <f t="shared" si="20"/>
        <v>2.8130452853767731E-3</v>
      </c>
      <c r="U50" s="158">
        <f t="shared" si="21"/>
        <v>2.9005869428284652E-3</v>
      </c>
      <c r="V50" s="158">
        <f t="shared" si="22"/>
        <v>2.9035547152315962E-3</v>
      </c>
      <c r="W50" s="159">
        <f t="shared" si="23"/>
        <v>2.9084865955615554E-3</v>
      </c>
      <c r="X50" s="159">
        <f t="shared" si="24"/>
        <v>2.9176521621586534E-3</v>
      </c>
      <c r="Y50" s="251">
        <f t="shared" si="25"/>
        <v>1.218688648483942E-3</v>
      </c>
    </row>
    <row r="51" spans="1:25" ht="13.5" thickBot="1">
      <c r="A51" s="39" t="s">
        <v>77</v>
      </c>
      <c r="B51" s="39" t="s">
        <v>79</v>
      </c>
      <c r="C51" s="394">
        <v>14700</v>
      </c>
      <c r="D51" s="394">
        <v>14565</v>
      </c>
      <c r="E51" s="394">
        <v>14364</v>
      </c>
      <c r="F51" s="44">
        <v>14284</v>
      </c>
      <c r="G51" s="44">
        <v>14327</v>
      </c>
      <c r="H51" s="44">
        <v>14170</v>
      </c>
      <c r="I51" s="44">
        <v>14021</v>
      </c>
      <c r="J51" s="46">
        <v>13859</v>
      </c>
      <c r="K51" s="227">
        <v>13742</v>
      </c>
      <c r="L51" s="227">
        <v>13578</v>
      </c>
      <c r="M51" s="227">
        <v>13440</v>
      </c>
      <c r="N51" s="227">
        <v>13286</v>
      </c>
      <c r="O51" s="183">
        <f t="shared" si="15"/>
        <v>100.30103612433491</v>
      </c>
      <c r="P51" s="183">
        <f t="shared" si="16"/>
        <v>99.201904228507416</v>
      </c>
      <c r="Q51" s="183">
        <f t="shared" si="17"/>
        <v>98.158779053486427</v>
      </c>
      <c r="R51" s="183">
        <f t="shared" si="18"/>
        <v>97.024642957154867</v>
      </c>
      <c r="S51" s="234">
        <f t="shared" si="19"/>
        <v>96.205544665359838</v>
      </c>
      <c r="T51" s="158">
        <f t="shared" si="20"/>
        <v>2.0897409432245593E-3</v>
      </c>
      <c r="U51" s="158">
        <f t="shared" si="21"/>
        <v>2.1491885151998045E-3</v>
      </c>
      <c r="V51" s="158">
        <f t="shared" si="22"/>
        <v>2.1385399612678267E-3</v>
      </c>
      <c r="W51" s="159">
        <f t="shared" si="23"/>
        <v>2.1287200791548035E-3</v>
      </c>
      <c r="X51" s="159">
        <f t="shared" si="24"/>
        <v>2.1168328612373982E-3</v>
      </c>
      <c r="Y51" s="251">
        <f t="shared" si="25"/>
        <v>1.9225369541345807E-3</v>
      </c>
    </row>
    <row r="52" spans="1:25" ht="13.5" thickBot="1">
      <c r="A52" s="39" t="s">
        <v>79</v>
      </c>
      <c r="B52" s="39" t="s">
        <v>79</v>
      </c>
      <c r="C52" s="394">
        <v>23747</v>
      </c>
      <c r="D52" s="394">
        <v>23405</v>
      </c>
      <c r="E52" s="394">
        <v>23045</v>
      </c>
      <c r="F52" s="44">
        <v>22862</v>
      </c>
      <c r="G52" s="44">
        <v>22785</v>
      </c>
      <c r="H52" s="44">
        <v>22473</v>
      </c>
      <c r="I52" s="44">
        <v>22201</v>
      </c>
      <c r="J52" s="46">
        <v>21878</v>
      </c>
      <c r="K52" s="227">
        <v>21551</v>
      </c>
      <c r="L52" s="227">
        <v>21222</v>
      </c>
      <c r="M52" s="227">
        <v>21167</v>
      </c>
      <c r="N52" s="227">
        <v>20976</v>
      </c>
      <c r="O52" s="183">
        <f t="shared" si="15"/>
        <v>99.663196570728715</v>
      </c>
      <c r="P52" s="183">
        <f t="shared" si="16"/>
        <v>98.298486571603533</v>
      </c>
      <c r="Q52" s="183">
        <f t="shared" si="17"/>
        <v>97.108739392879016</v>
      </c>
      <c r="R52" s="183">
        <f t="shared" si="18"/>
        <v>95.695914618143647</v>
      </c>
      <c r="S52" s="234">
        <f t="shared" si="19"/>
        <v>94.265593561368206</v>
      </c>
      <c r="T52" s="158">
        <f t="shared" si="20"/>
        <v>3.3446973847661631E-3</v>
      </c>
      <c r="U52" s="158">
        <f t="shared" si="21"/>
        <v>3.4179702881850737E-3</v>
      </c>
      <c r="V52" s="158">
        <f t="shared" si="22"/>
        <v>3.3916308080149519E-3</v>
      </c>
      <c r="W52" s="159">
        <f t="shared" si="23"/>
        <v>3.3706379343353392E-3</v>
      </c>
      <c r="X52" s="159">
        <f t="shared" si="24"/>
        <v>3.3416602451945879E-3</v>
      </c>
      <c r="Y52" s="251">
        <f t="shared" si="25"/>
        <v>3.0150337577175335E-3</v>
      </c>
    </row>
    <row r="53" spans="1:25" ht="13.5" thickBot="1">
      <c r="A53" s="49" t="s">
        <v>81</v>
      </c>
      <c r="B53" s="39" t="s">
        <v>79</v>
      </c>
      <c r="C53" s="394">
        <v>7293</v>
      </c>
      <c r="D53" s="394">
        <v>7332</v>
      </c>
      <c r="E53" s="394">
        <v>7544</v>
      </c>
      <c r="F53" s="53">
        <v>7596</v>
      </c>
      <c r="G53" s="53">
        <v>7206</v>
      </c>
      <c r="H53" s="53">
        <v>7198</v>
      </c>
      <c r="I53" s="53">
        <v>7228</v>
      </c>
      <c r="J53" s="55">
        <v>7317</v>
      </c>
      <c r="K53" s="228">
        <v>7413</v>
      </c>
      <c r="L53" s="228">
        <v>7397</v>
      </c>
      <c r="M53" s="228">
        <v>7337</v>
      </c>
      <c r="N53" s="228">
        <v>7271</v>
      </c>
      <c r="O53" s="184">
        <f t="shared" si="15"/>
        <v>94.865718799368096</v>
      </c>
      <c r="P53" s="184">
        <f t="shared" si="16"/>
        <v>94.760400210637172</v>
      </c>
      <c r="Q53" s="184">
        <f t="shared" si="17"/>
        <v>95.155344918378091</v>
      </c>
      <c r="R53" s="184">
        <f t="shared" si="18"/>
        <v>96.327014218009481</v>
      </c>
      <c r="S53" s="241">
        <f t="shared" si="19"/>
        <v>97.590837282780413</v>
      </c>
      <c r="T53" s="160">
        <f t="shared" si="20"/>
        <v>1.1112904091804643E-3</v>
      </c>
      <c r="U53" s="160">
        <f t="shared" si="21"/>
        <v>1.0809696684951344E-3</v>
      </c>
      <c r="V53" s="160">
        <f t="shared" si="22"/>
        <v>1.0863239690335792E-3</v>
      </c>
      <c r="W53" s="161">
        <f t="shared" si="23"/>
        <v>1.0973816940397204E-3</v>
      </c>
      <c r="X53" s="161">
        <f t="shared" si="24"/>
        <v>1.1176034378868635E-3</v>
      </c>
      <c r="Y53" s="252">
        <f t="shared" si="25"/>
        <v>1.0370955058215431E-3</v>
      </c>
    </row>
    <row r="54" spans="1:25" ht="21.75" thickBot="1">
      <c r="A54" s="27" t="s">
        <v>83</v>
      </c>
      <c r="B54" s="382"/>
      <c r="C54" s="393">
        <v>278764</v>
      </c>
      <c r="D54" s="393">
        <v>277520</v>
      </c>
      <c r="E54" s="393">
        <v>275395</v>
      </c>
      <c r="F54" s="32">
        <v>273397</v>
      </c>
      <c r="G54" s="32">
        <v>257558</v>
      </c>
      <c r="H54" s="32">
        <v>254929</v>
      </c>
      <c r="I54" s="32">
        <v>252353</v>
      </c>
      <c r="J54" s="34">
        <v>249454</v>
      </c>
      <c r="K54" s="230">
        <v>246001</v>
      </c>
      <c r="L54" s="230">
        <v>242259</v>
      </c>
      <c r="M54" s="230">
        <v>239132</v>
      </c>
      <c r="N54" s="230">
        <v>235708</v>
      </c>
      <c r="O54" s="182">
        <f t="shared" si="15"/>
        <v>94.20659334228246</v>
      </c>
      <c r="P54" s="182">
        <f t="shared" si="16"/>
        <v>93.244988057659739</v>
      </c>
      <c r="Q54" s="182">
        <f t="shared" si="17"/>
        <v>92.302768501483186</v>
      </c>
      <c r="R54" s="182">
        <f t="shared" si="18"/>
        <v>91.242405732323334</v>
      </c>
      <c r="S54" s="238">
        <f t="shared" si="19"/>
        <v>89.979407235631697</v>
      </c>
      <c r="T54" s="152">
        <f t="shared" si="20"/>
        <v>3.9997823064601291E-2</v>
      </c>
      <c r="U54" s="153">
        <f t="shared" si="21"/>
        <v>3.8636190102452103E-2</v>
      </c>
      <c r="V54" s="153">
        <f t="shared" si="22"/>
        <v>3.8473948749897374E-2</v>
      </c>
      <c r="W54" s="154">
        <f t="shared" si="23"/>
        <v>3.8313165832319529E-2</v>
      </c>
      <c r="X54" s="154">
        <f t="shared" si="24"/>
        <v>3.8101769576961819E-2</v>
      </c>
      <c r="Y54" s="249">
        <f t="shared" si="25"/>
        <v>3.4416097602536819E-2</v>
      </c>
    </row>
    <row r="55" spans="1:25" ht="21.75" thickBot="1">
      <c r="A55" s="39" t="s">
        <v>83</v>
      </c>
      <c r="B55" s="39" t="s">
        <v>83</v>
      </c>
      <c r="C55" s="394">
        <v>88661</v>
      </c>
      <c r="D55" s="394">
        <v>88929</v>
      </c>
      <c r="E55" s="394">
        <v>88724</v>
      </c>
      <c r="F55" s="44">
        <v>88583</v>
      </c>
      <c r="G55" s="44">
        <v>88575</v>
      </c>
      <c r="H55" s="44">
        <v>88352</v>
      </c>
      <c r="I55" s="44">
        <v>88282</v>
      </c>
      <c r="J55" s="46">
        <v>88024</v>
      </c>
      <c r="K55" s="227">
        <v>87450</v>
      </c>
      <c r="L55" s="227">
        <v>87181</v>
      </c>
      <c r="M55" s="227">
        <v>87111</v>
      </c>
      <c r="N55" s="227">
        <v>86833</v>
      </c>
      <c r="O55" s="183">
        <f t="shared" si="15"/>
        <v>99.99096892180215</v>
      </c>
      <c r="P55" s="183">
        <f t="shared" si="16"/>
        <v>99.73922761703713</v>
      </c>
      <c r="Q55" s="183">
        <f t="shared" si="17"/>
        <v>99.660205682805952</v>
      </c>
      <c r="R55" s="183">
        <f t="shared" si="18"/>
        <v>99.368953410925343</v>
      </c>
      <c r="S55" s="234">
        <f t="shared" si="19"/>
        <v>98.720973550229729</v>
      </c>
      <c r="T55" s="158">
        <f t="shared" si="20"/>
        <v>1.2959641695159698E-2</v>
      </c>
      <c r="U55" s="158">
        <f t="shared" si="21"/>
        <v>1.3287106354004515E-2</v>
      </c>
      <c r="V55" s="158">
        <f t="shared" si="22"/>
        <v>1.3334106045020114E-2</v>
      </c>
      <c r="W55" s="159">
        <f t="shared" si="23"/>
        <v>1.3403299766631793E-2</v>
      </c>
      <c r="X55" s="159">
        <f t="shared" si="24"/>
        <v>1.3444844200704287E-2</v>
      </c>
      <c r="Y55" s="251">
        <f t="shared" si="25"/>
        <v>1.2234453255644671E-2</v>
      </c>
    </row>
    <row r="56" spans="1:25" ht="21.75" thickBot="1">
      <c r="A56" s="39" t="s">
        <v>86</v>
      </c>
      <c r="B56" s="39" t="s">
        <v>83</v>
      </c>
      <c r="C56" s="394">
        <v>49707</v>
      </c>
      <c r="D56" s="394">
        <v>49260</v>
      </c>
      <c r="E56" s="394">
        <v>48695</v>
      </c>
      <c r="F56" s="44">
        <v>48372</v>
      </c>
      <c r="G56" s="44">
        <v>46425</v>
      </c>
      <c r="H56" s="44">
        <v>45817</v>
      </c>
      <c r="I56" s="44">
        <v>45234</v>
      </c>
      <c r="J56" s="46">
        <v>44640</v>
      </c>
      <c r="K56" s="227">
        <v>44007</v>
      </c>
      <c r="L56" s="227">
        <v>43123</v>
      </c>
      <c r="M56" s="227">
        <v>42549</v>
      </c>
      <c r="N56" s="227">
        <v>41966</v>
      </c>
      <c r="O56" s="183">
        <f t="shared" si="15"/>
        <v>95.974944182584963</v>
      </c>
      <c r="P56" s="183">
        <f t="shared" si="16"/>
        <v>94.71801868849748</v>
      </c>
      <c r="Q56" s="183">
        <f t="shared" si="17"/>
        <v>93.51277598610767</v>
      </c>
      <c r="R56" s="183">
        <f t="shared" si="18"/>
        <v>92.284792855370881</v>
      </c>
      <c r="S56" s="234">
        <f t="shared" si="19"/>
        <v>90.976184569585712</v>
      </c>
      <c r="T56" s="158">
        <f t="shared" si="20"/>
        <v>7.076795638872751E-3</v>
      </c>
      <c r="U56" s="158">
        <f t="shared" si="21"/>
        <v>6.9641988426154067E-3</v>
      </c>
      <c r="V56" s="158">
        <f t="shared" si="22"/>
        <v>6.9147131549335229E-3</v>
      </c>
      <c r="W56" s="159">
        <f t="shared" si="23"/>
        <v>6.8675931859702149E-3</v>
      </c>
      <c r="X56" s="159">
        <f t="shared" si="24"/>
        <v>6.8183432372925495E-3</v>
      </c>
      <c r="Y56" s="251">
        <f t="shared" si="25"/>
        <v>6.1566790671372792E-3</v>
      </c>
    </row>
    <row r="57" spans="1:25" ht="21.75" thickBot="1">
      <c r="A57" s="39" t="s">
        <v>88</v>
      </c>
      <c r="B57" s="39" t="s">
        <v>83</v>
      </c>
      <c r="C57" s="394">
        <v>10621</v>
      </c>
      <c r="D57" s="394">
        <v>10491</v>
      </c>
      <c r="E57" s="394">
        <v>10407</v>
      </c>
      <c r="F57" s="44">
        <v>10326</v>
      </c>
      <c r="G57" s="44">
        <v>9404</v>
      </c>
      <c r="H57" s="44">
        <v>9307</v>
      </c>
      <c r="I57" s="44">
        <v>9183</v>
      </c>
      <c r="J57" s="46">
        <v>9052</v>
      </c>
      <c r="K57" s="227">
        <v>8610</v>
      </c>
      <c r="L57" s="227">
        <v>8798</v>
      </c>
      <c r="M57" s="227">
        <v>8615</v>
      </c>
      <c r="N57" s="227">
        <v>8503</v>
      </c>
      <c r="O57" s="183">
        <f t="shared" si="15"/>
        <v>91.071082703854344</v>
      </c>
      <c r="P57" s="183">
        <f t="shared" si="16"/>
        <v>90.13170637226419</v>
      </c>
      <c r="Q57" s="183">
        <f t="shared" si="17"/>
        <v>88.930854154561302</v>
      </c>
      <c r="R57" s="183">
        <f t="shared" si="18"/>
        <v>87.662211892310665</v>
      </c>
      <c r="S57" s="234">
        <f t="shared" si="19"/>
        <v>83.381754793724582</v>
      </c>
      <c r="T57" s="158">
        <f t="shared" si="20"/>
        <v>1.5106878311213104E-3</v>
      </c>
      <c r="U57" s="158">
        <f t="shared" si="21"/>
        <v>1.4106909190297315E-3</v>
      </c>
      <c r="V57" s="158">
        <f t="shared" si="22"/>
        <v>1.4046147790768993E-3</v>
      </c>
      <c r="W57" s="159">
        <f t="shared" si="23"/>
        <v>1.3941970249538949E-3</v>
      </c>
      <c r="X57" s="159">
        <f t="shared" si="24"/>
        <v>1.3826084897843225E-3</v>
      </c>
      <c r="Y57" s="251">
        <f t="shared" si="25"/>
        <v>1.204558519509441E-3</v>
      </c>
    </row>
    <row r="58" spans="1:25" ht="21.75" thickBot="1">
      <c r="A58" s="39" t="s">
        <v>90</v>
      </c>
      <c r="B58" s="39" t="s">
        <v>83</v>
      </c>
      <c r="C58" s="394">
        <v>4760</v>
      </c>
      <c r="D58" s="394">
        <v>4671</v>
      </c>
      <c r="E58" s="394">
        <v>4636</v>
      </c>
      <c r="F58" s="44">
        <v>4610</v>
      </c>
      <c r="G58" s="44">
        <v>3982</v>
      </c>
      <c r="H58" s="44">
        <v>3953</v>
      </c>
      <c r="I58" s="44">
        <v>3908</v>
      </c>
      <c r="J58" s="46">
        <v>3866</v>
      </c>
      <c r="K58" s="227">
        <v>3842</v>
      </c>
      <c r="L58" s="227">
        <v>3799</v>
      </c>
      <c r="M58" s="227">
        <v>3742</v>
      </c>
      <c r="N58" s="227">
        <v>3683</v>
      </c>
      <c r="O58" s="183">
        <f t="shared" si="15"/>
        <v>86.377440347071584</v>
      </c>
      <c r="P58" s="183">
        <f t="shared" si="16"/>
        <v>85.748373101952282</v>
      </c>
      <c r="Q58" s="183">
        <f t="shared" si="17"/>
        <v>84.772234273318873</v>
      </c>
      <c r="R58" s="183">
        <f t="shared" si="18"/>
        <v>83.861171366594363</v>
      </c>
      <c r="S58" s="234">
        <f t="shared" si="19"/>
        <v>83.340563991323208</v>
      </c>
      <c r="T58" s="158">
        <f t="shared" si="20"/>
        <v>6.7444033521879153E-4</v>
      </c>
      <c r="U58" s="158">
        <f t="shared" si="21"/>
        <v>5.9733849846622619E-4</v>
      </c>
      <c r="V58" s="158">
        <f t="shared" si="22"/>
        <v>5.9658775348565417E-4</v>
      </c>
      <c r="W58" s="159">
        <f t="shared" si="23"/>
        <v>5.9332701443099442E-4</v>
      </c>
      <c r="X58" s="159">
        <f t="shared" si="24"/>
        <v>5.904954067063843E-4</v>
      </c>
      <c r="Y58" s="251">
        <f t="shared" si="25"/>
        <v>5.375045100993348E-4</v>
      </c>
    </row>
    <row r="59" spans="1:25" ht="21.75" thickBot="1">
      <c r="A59" s="39" t="s">
        <v>92</v>
      </c>
      <c r="B59" s="39" t="s">
        <v>83</v>
      </c>
      <c r="C59" s="394">
        <v>13915</v>
      </c>
      <c r="D59" s="394">
        <v>13833</v>
      </c>
      <c r="E59" s="394">
        <v>13677</v>
      </c>
      <c r="F59" s="44">
        <v>13567</v>
      </c>
      <c r="G59" s="44">
        <v>13337</v>
      </c>
      <c r="H59" s="44">
        <v>13172</v>
      </c>
      <c r="I59" s="44">
        <v>12979</v>
      </c>
      <c r="J59" s="46">
        <v>12777</v>
      </c>
      <c r="K59" s="227">
        <v>12650</v>
      </c>
      <c r="L59" s="227">
        <v>12419</v>
      </c>
      <c r="M59" s="227">
        <v>12189</v>
      </c>
      <c r="N59" s="227">
        <v>11975</v>
      </c>
      <c r="O59" s="183">
        <f t="shared" si="15"/>
        <v>98.30470995798629</v>
      </c>
      <c r="P59" s="183">
        <f t="shared" si="16"/>
        <v>97.08852362349819</v>
      </c>
      <c r="Q59" s="183">
        <f t="shared" si="17"/>
        <v>95.665954153460603</v>
      </c>
      <c r="R59" s="183">
        <f t="shared" si="18"/>
        <v>94.177047246996395</v>
      </c>
      <c r="S59" s="234">
        <f t="shared" si="19"/>
        <v>93.240952310754039</v>
      </c>
      <c r="T59" s="158">
        <f t="shared" si="20"/>
        <v>1.9848442576818537E-3</v>
      </c>
      <c r="U59" s="158">
        <f t="shared" si="21"/>
        <v>2.0006789437579252E-3</v>
      </c>
      <c r="V59" s="158">
        <f t="shared" si="22"/>
        <v>1.9879215504459997E-3</v>
      </c>
      <c r="W59" s="159">
        <f t="shared" si="23"/>
        <v>1.9705197851330285E-3</v>
      </c>
      <c r="X59" s="159">
        <f t="shared" si="24"/>
        <v>1.9515674628782908E-3</v>
      </c>
      <c r="Y59" s="251">
        <f t="shared" si="25"/>
        <v>1.7697636784894809E-3</v>
      </c>
    </row>
    <row r="60" spans="1:25" ht="13.5" thickBot="1">
      <c r="A60" s="39" t="s">
        <v>94</v>
      </c>
      <c r="B60" s="39" t="s">
        <v>196</v>
      </c>
      <c r="C60" s="394">
        <v>27592</v>
      </c>
      <c r="D60" s="394">
        <v>26947</v>
      </c>
      <c r="E60" s="394">
        <v>26342</v>
      </c>
      <c r="F60" s="44">
        <v>26129</v>
      </c>
      <c r="G60" s="44">
        <v>23717</v>
      </c>
      <c r="H60" s="44">
        <v>23331</v>
      </c>
      <c r="I60" s="44">
        <v>22979</v>
      </c>
      <c r="J60" s="46">
        <v>22637</v>
      </c>
      <c r="K60" s="227">
        <v>22282</v>
      </c>
      <c r="L60" s="227">
        <v>21744</v>
      </c>
      <c r="M60" s="227">
        <v>21334</v>
      </c>
      <c r="N60" s="227">
        <v>20926</v>
      </c>
      <c r="O60" s="183">
        <f t="shared" si="15"/>
        <v>90.768877492441348</v>
      </c>
      <c r="P60" s="183">
        <f t="shared" si="16"/>
        <v>89.291591718014459</v>
      </c>
      <c r="Q60" s="183">
        <f t="shared" si="17"/>
        <v>87.944429561024151</v>
      </c>
      <c r="R60" s="183">
        <f t="shared" si="18"/>
        <v>86.635539056221063</v>
      </c>
      <c r="S60" s="234">
        <f t="shared" si="19"/>
        <v>85.276895403574571</v>
      </c>
      <c r="T60" s="158">
        <f t="shared" si="20"/>
        <v>3.8226575962975714E-3</v>
      </c>
      <c r="U60" s="158">
        <f t="shared" si="21"/>
        <v>3.5577792988758126E-3</v>
      </c>
      <c r="V60" s="158">
        <f t="shared" si="22"/>
        <v>3.5211203836513524E-3</v>
      </c>
      <c r="W60" s="159">
        <f t="shared" si="23"/>
        <v>3.4887567719062997E-3</v>
      </c>
      <c r="X60" s="159">
        <f t="shared" si="24"/>
        <v>3.4575904091082312E-3</v>
      </c>
      <c r="Y60" s="251">
        <f t="shared" si="25"/>
        <v>3.1173023149488228E-3</v>
      </c>
    </row>
    <row r="61" spans="1:25" ht="13.5" thickBot="1">
      <c r="A61" s="39" t="s">
        <v>96</v>
      </c>
      <c r="B61" s="39" t="s">
        <v>66</v>
      </c>
      <c r="C61" s="394">
        <v>16002</v>
      </c>
      <c r="D61" s="394">
        <v>15612</v>
      </c>
      <c r="E61" s="394">
        <v>15309</v>
      </c>
      <c r="F61" s="44">
        <v>15115</v>
      </c>
      <c r="G61" s="44">
        <v>14379</v>
      </c>
      <c r="H61" s="44">
        <v>14137</v>
      </c>
      <c r="I61" s="44">
        <v>13860</v>
      </c>
      <c r="J61" s="46">
        <v>13570</v>
      </c>
      <c r="K61" s="227">
        <v>13356</v>
      </c>
      <c r="L61" s="227">
        <v>13054</v>
      </c>
      <c r="M61" s="227">
        <v>12787</v>
      </c>
      <c r="N61" s="227">
        <v>12481</v>
      </c>
      <c r="O61" s="183">
        <f t="shared" si="15"/>
        <v>95.130664902414821</v>
      </c>
      <c r="P61" s="183">
        <f t="shared" si="16"/>
        <v>93.529606351306654</v>
      </c>
      <c r="Q61" s="183">
        <f t="shared" si="17"/>
        <v>91.696989745286146</v>
      </c>
      <c r="R61" s="183">
        <f t="shared" si="18"/>
        <v>89.778365861726755</v>
      </c>
      <c r="S61" s="234">
        <f t="shared" si="19"/>
        <v>88.362553754548458</v>
      </c>
      <c r="T61" s="158">
        <f t="shared" si="20"/>
        <v>2.2113157628702892E-3</v>
      </c>
      <c r="U61" s="158">
        <f t="shared" si="21"/>
        <v>2.1569890179422065E-3</v>
      </c>
      <c r="V61" s="158">
        <f t="shared" si="22"/>
        <v>2.1335595929741192E-3</v>
      </c>
      <c r="W61" s="159">
        <f t="shared" si="23"/>
        <v>2.1042764636677539E-3</v>
      </c>
      <c r="X61" s="159">
        <f t="shared" si="24"/>
        <v>2.0726908093651412E-3</v>
      </c>
      <c r="Y61" s="251">
        <f t="shared" si="25"/>
        <v>1.8685346790439136E-3</v>
      </c>
    </row>
    <row r="62" spans="1:25" ht="13.5" thickBot="1">
      <c r="A62" s="39" t="s">
        <v>98</v>
      </c>
      <c r="B62" s="39" t="s">
        <v>196</v>
      </c>
      <c r="C62" s="394">
        <v>49114</v>
      </c>
      <c r="D62" s="394">
        <v>49705</v>
      </c>
      <c r="E62" s="394">
        <v>49817</v>
      </c>
      <c r="F62" s="44">
        <v>49084</v>
      </c>
      <c r="G62" s="44">
        <v>42509</v>
      </c>
      <c r="H62" s="44">
        <v>41778</v>
      </c>
      <c r="I62" s="44">
        <v>40989</v>
      </c>
      <c r="J62" s="46">
        <v>40088</v>
      </c>
      <c r="K62" s="227">
        <v>39138</v>
      </c>
      <c r="L62" s="227">
        <v>37761</v>
      </c>
      <c r="M62" s="227">
        <v>36635</v>
      </c>
      <c r="N62" s="227">
        <v>35369</v>
      </c>
      <c r="O62" s="183">
        <f t="shared" si="15"/>
        <v>86.604596202428482</v>
      </c>
      <c r="P62" s="183">
        <f t="shared" si="16"/>
        <v>85.11531252546655</v>
      </c>
      <c r="Q62" s="183">
        <f t="shared" si="17"/>
        <v>83.507864069757971</v>
      </c>
      <c r="R62" s="183">
        <f t="shared" si="18"/>
        <v>81.672235351642087</v>
      </c>
      <c r="S62" s="234">
        <f t="shared" si="19"/>
        <v>79.736777768723016</v>
      </c>
      <c r="T62" s="158">
        <f t="shared" si="20"/>
        <v>7.1809608273056755E-3</v>
      </c>
      <c r="U62" s="158">
        <f t="shared" si="21"/>
        <v>6.3767609822453055E-3</v>
      </c>
      <c r="V62" s="158">
        <f t="shared" si="22"/>
        <v>6.3051462598339636E-3</v>
      </c>
      <c r="W62" s="159">
        <f t="shared" si="23"/>
        <v>6.2231015850849614E-3</v>
      </c>
      <c r="X62" s="159">
        <f t="shared" si="24"/>
        <v>6.1230677351385241E-3</v>
      </c>
      <c r="Y62" s="251">
        <f t="shared" si="25"/>
        <v>5.475494928752672E-3</v>
      </c>
    </row>
    <row r="63" spans="1:25" ht="21.75" thickBot="1">
      <c r="A63" s="39" t="s">
        <v>100</v>
      </c>
      <c r="B63" s="39" t="s">
        <v>83</v>
      </c>
      <c r="C63" s="394">
        <v>15214</v>
      </c>
      <c r="D63" s="394">
        <v>14972</v>
      </c>
      <c r="E63" s="394">
        <v>14742</v>
      </c>
      <c r="F63" s="44">
        <v>14604</v>
      </c>
      <c r="G63" s="44">
        <v>12697</v>
      </c>
      <c r="H63" s="44">
        <v>12596</v>
      </c>
      <c r="I63" s="44">
        <v>12492</v>
      </c>
      <c r="J63" s="46">
        <v>12388</v>
      </c>
      <c r="K63" s="227">
        <v>12253</v>
      </c>
      <c r="L63" s="227">
        <v>12006</v>
      </c>
      <c r="M63" s="227">
        <v>11854</v>
      </c>
      <c r="N63" s="227">
        <v>11717</v>
      </c>
      <c r="O63" s="183">
        <f t="shared" si="15"/>
        <v>86.941933716789919</v>
      </c>
      <c r="P63" s="183">
        <f t="shared" si="16"/>
        <v>86.250342371952897</v>
      </c>
      <c r="Q63" s="183">
        <f t="shared" si="17"/>
        <v>85.538208709942481</v>
      </c>
      <c r="R63" s="183">
        <f t="shared" si="18"/>
        <v>84.826075047932065</v>
      </c>
      <c r="S63" s="234">
        <f t="shared" si="19"/>
        <v>83.9016707751301</v>
      </c>
      <c r="T63" s="158">
        <f t="shared" si="20"/>
        <v>2.1365567582505925E-3</v>
      </c>
      <c r="U63" s="158">
        <f t="shared" si="21"/>
        <v>1.9046727561591345E-3</v>
      </c>
      <c r="V63" s="158">
        <f t="shared" si="22"/>
        <v>1.9009914856831013E-3</v>
      </c>
      <c r="W63" s="159">
        <f t="shared" si="23"/>
        <v>1.8965816438771704E-3</v>
      </c>
      <c r="X63" s="159">
        <f t="shared" si="24"/>
        <v>1.8921513446142496E-3</v>
      </c>
      <c r="Y63" s="251">
        <f t="shared" si="25"/>
        <v>1.7142224784609968E-3</v>
      </c>
    </row>
    <row r="64" spans="1:25" ht="13.5" thickBot="1">
      <c r="A64" s="49" t="s">
        <v>102</v>
      </c>
      <c r="B64" s="39" t="s">
        <v>127</v>
      </c>
      <c r="C64" s="394">
        <v>3178</v>
      </c>
      <c r="D64" s="394">
        <v>3100</v>
      </c>
      <c r="E64" s="394">
        <v>3046</v>
      </c>
      <c r="F64" s="53">
        <v>3007</v>
      </c>
      <c r="G64" s="53">
        <v>2533</v>
      </c>
      <c r="H64" s="53">
        <v>2486</v>
      </c>
      <c r="I64" s="53">
        <v>2447</v>
      </c>
      <c r="J64" s="55">
        <v>2412</v>
      </c>
      <c r="K64" s="228">
        <v>2417</v>
      </c>
      <c r="L64" s="228">
        <v>2374</v>
      </c>
      <c r="M64" s="228">
        <v>2316</v>
      </c>
      <c r="N64" s="228">
        <v>2255</v>
      </c>
      <c r="O64" s="184">
        <f t="shared" si="15"/>
        <v>84.236780844695716</v>
      </c>
      <c r="P64" s="184">
        <f t="shared" si="16"/>
        <v>82.673761223811098</v>
      </c>
      <c r="Q64" s="184">
        <f t="shared" si="17"/>
        <v>81.376787495843033</v>
      </c>
      <c r="R64" s="184">
        <f t="shared" si="18"/>
        <v>80.212836714333221</v>
      </c>
      <c r="S64" s="241">
        <f t="shared" si="19"/>
        <v>80.379115397406053</v>
      </c>
      <c r="T64" s="160">
        <f t="shared" si="20"/>
        <v>4.399223618227562E-4</v>
      </c>
      <c r="U64" s="160">
        <f t="shared" si="21"/>
        <v>3.7997448935583899E-4</v>
      </c>
      <c r="V64" s="160">
        <f t="shared" si="22"/>
        <v>3.7518774479264767E-4</v>
      </c>
      <c r="W64" s="161">
        <f t="shared" si="23"/>
        <v>3.7151259066341944E-4</v>
      </c>
      <c r="X64" s="161">
        <f t="shared" si="24"/>
        <v>3.6841048136983939E-4</v>
      </c>
      <c r="Y64" s="252">
        <f t="shared" si="25"/>
        <v>3.3814377951850395E-4</v>
      </c>
    </row>
    <row r="65" spans="1:25" ht="13.5" thickBot="1">
      <c r="A65" s="27" t="s">
        <v>104</v>
      </c>
      <c r="B65" s="382"/>
      <c r="C65" s="393">
        <v>112604</v>
      </c>
      <c r="D65" s="393">
        <v>110310</v>
      </c>
      <c r="E65" s="393">
        <v>108067</v>
      </c>
      <c r="F65" s="32">
        <v>106952</v>
      </c>
      <c r="G65" s="32">
        <v>100341</v>
      </c>
      <c r="H65" s="32">
        <v>98514</v>
      </c>
      <c r="I65" s="32">
        <v>96506</v>
      </c>
      <c r="J65" s="34">
        <v>94414</v>
      </c>
      <c r="K65" s="229">
        <v>92298</v>
      </c>
      <c r="L65" s="229">
        <v>88867</v>
      </c>
      <c r="M65" s="229">
        <v>86927</v>
      </c>
      <c r="N65" s="229">
        <v>84865</v>
      </c>
      <c r="O65" s="182">
        <f t="shared" si="15"/>
        <v>93.818722417533095</v>
      </c>
      <c r="P65" s="182">
        <f t="shared" si="16"/>
        <v>92.110479467424639</v>
      </c>
      <c r="Q65" s="182">
        <f t="shared" si="17"/>
        <v>90.233001720397937</v>
      </c>
      <c r="R65" s="182">
        <f t="shared" si="18"/>
        <v>88.276984067619125</v>
      </c>
      <c r="S65" s="238">
        <f t="shared" si="19"/>
        <v>86.298526441768274</v>
      </c>
      <c r="T65" s="152">
        <f t="shared" si="20"/>
        <v>1.5647015777075963E-2</v>
      </c>
      <c r="U65" s="153">
        <f t="shared" si="21"/>
        <v>1.5052120109141033E-2</v>
      </c>
      <c r="V65" s="153">
        <f t="shared" si="22"/>
        <v>1.4867757638979441E-2</v>
      </c>
      <c r="W65" s="154">
        <f t="shared" si="23"/>
        <v>1.465189786455413E-2</v>
      </c>
      <c r="X65" s="154">
        <f t="shared" si="24"/>
        <v>1.4420857043139309E-2</v>
      </c>
      <c r="Y65" s="249">
        <f t="shared" si="25"/>
        <v>1.291269944642072E-2</v>
      </c>
    </row>
    <row r="66" spans="1:25" ht="13.5" thickBot="1">
      <c r="A66" s="39" t="s">
        <v>105</v>
      </c>
      <c r="B66" s="39" t="s">
        <v>104</v>
      </c>
      <c r="C66" s="394">
        <v>7270</v>
      </c>
      <c r="D66" s="394">
        <v>7172</v>
      </c>
      <c r="E66" s="394">
        <v>7045</v>
      </c>
      <c r="F66" s="44">
        <v>6956</v>
      </c>
      <c r="G66" s="44">
        <v>6566</v>
      </c>
      <c r="H66" s="44">
        <v>6472</v>
      </c>
      <c r="I66" s="44">
        <v>6359</v>
      </c>
      <c r="J66" s="46">
        <v>6228</v>
      </c>
      <c r="K66" s="227">
        <v>6080</v>
      </c>
      <c r="L66" s="227">
        <v>5861</v>
      </c>
      <c r="M66" s="227">
        <v>5726</v>
      </c>
      <c r="N66" s="227">
        <v>5575</v>
      </c>
      <c r="O66" s="183">
        <f t="shared" si="15"/>
        <v>94.393329499712479</v>
      </c>
      <c r="P66" s="183">
        <f t="shared" si="16"/>
        <v>93.041978148361125</v>
      </c>
      <c r="Q66" s="183">
        <f t="shared" si="17"/>
        <v>91.417481311098342</v>
      </c>
      <c r="R66" s="183">
        <f t="shared" si="18"/>
        <v>89.53421506612996</v>
      </c>
      <c r="S66" s="234">
        <f t="shared" si="19"/>
        <v>87.406555491661877</v>
      </c>
      <c r="T66" s="162">
        <f t="shared" si="20"/>
        <v>1.0176587791283977E-3</v>
      </c>
      <c r="U66" s="158">
        <f t="shared" si="21"/>
        <v>9.8496348089634374E-4</v>
      </c>
      <c r="V66" s="158">
        <f t="shared" si="22"/>
        <v>9.767558665720094E-4</v>
      </c>
      <c r="W66" s="159">
        <f t="shared" si="23"/>
        <v>9.6544689988912319E-4</v>
      </c>
      <c r="X66" s="159">
        <f t="shared" si="24"/>
        <v>9.5126885488033147E-4</v>
      </c>
      <c r="Y66" s="251">
        <f t="shared" si="25"/>
        <v>8.506057838115449E-4</v>
      </c>
    </row>
    <row r="67" spans="1:25" ht="13.5" thickBot="1">
      <c r="A67" s="66" t="s">
        <v>106</v>
      </c>
      <c r="B67" s="39" t="s">
        <v>104</v>
      </c>
      <c r="C67" s="394">
        <v>1913</v>
      </c>
      <c r="D67" s="394">
        <v>1797</v>
      </c>
      <c r="E67" s="394">
        <v>1717</v>
      </c>
      <c r="F67" s="70">
        <v>1688</v>
      </c>
      <c r="G67" s="70">
        <v>1321</v>
      </c>
      <c r="H67" s="70">
        <v>1255</v>
      </c>
      <c r="I67" s="44">
        <v>1193</v>
      </c>
      <c r="J67" s="46">
        <v>1148</v>
      </c>
      <c r="K67" s="227">
        <v>1135</v>
      </c>
      <c r="L67" s="227">
        <v>1077</v>
      </c>
      <c r="M67" s="227">
        <v>996</v>
      </c>
      <c r="N67" s="227">
        <v>936</v>
      </c>
      <c r="O67" s="183">
        <f t="shared" ref="O67:O130" si="26">IF($F67=0,"-",+G67/$F67*100)</f>
        <v>78.258293838862556</v>
      </c>
      <c r="P67" s="183">
        <f t="shared" ref="P67:P130" si="27">IF($F67=0,"-",+H67/$F67*100)</f>
        <v>74.348341232227483</v>
      </c>
      <c r="Q67" s="183">
        <f t="shared" ref="Q67:Q130" si="28">IF($F67=0,"-",+I67/$F67*100)</f>
        <v>70.675355450236964</v>
      </c>
      <c r="R67" s="183">
        <f t="shared" ref="R67:R130" si="29">IF($F67=0,"-",+J67/$F67*100)</f>
        <v>68.009478672985779</v>
      </c>
      <c r="S67" s="234">
        <f t="shared" si="19"/>
        <v>67.239336492890999</v>
      </c>
      <c r="T67" s="156">
        <f t="shared" si="20"/>
        <v>2.4695342426232542E-4</v>
      </c>
      <c r="U67" s="156">
        <f t="shared" si="21"/>
        <v>1.9816277159062903E-4</v>
      </c>
      <c r="V67" s="156">
        <f t="shared" si="22"/>
        <v>1.8940491541221755E-4</v>
      </c>
      <c r="W67" s="156">
        <f t="shared" si="23"/>
        <v>1.8112567252205126E-4</v>
      </c>
      <c r="X67" s="156">
        <f t="shared" si="24"/>
        <v>1.7534628217768475E-4</v>
      </c>
      <c r="Y67" s="251">
        <f t="shared" si="25"/>
        <v>1.5878907312929334E-4</v>
      </c>
    </row>
    <row r="68" spans="1:25" ht="13.5" thickBot="1">
      <c r="A68" s="66" t="s">
        <v>107</v>
      </c>
      <c r="B68" s="39" t="s">
        <v>104</v>
      </c>
      <c r="C68" s="394">
        <v>6539</v>
      </c>
      <c r="D68" s="394">
        <v>6319</v>
      </c>
      <c r="E68" s="394">
        <v>6168</v>
      </c>
      <c r="F68" s="70">
        <v>6102</v>
      </c>
      <c r="G68" s="70">
        <v>5503</v>
      </c>
      <c r="H68" s="70">
        <v>5409</v>
      </c>
      <c r="I68" s="44">
        <v>5296</v>
      </c>
      <c r="J68" s="46">
        <v>5168</v>
      </c>
      <c r="K68" s="227">
        <v>5043</v>
      </c>
      <c r="L68" s="227">
        <v>4808</v>
      </c>
      <c r="M68" s="227">
        <v>4659</v>
      </c>
      <c r="N68" s="227">
        <v>4498</v>
      </c>
      <c r="O68" s="183">
        <f t="shared" si="26"/>
        <v>90.183546378236642</v>
      </c>
      <c r="P68" s="183">
        <f t="shared" si="27"/>
        <v>88.643067846607664</v>
      </c>
      <c r="Q68" s="183">
        <f t="shared" si="28"/>
        <v>86.791215994755817</v>
      </c>
      <c r="R68" s="183">
        <f t="shared" si="29"/>
        <v>84.693543100622747</v>
      </c>
      <c r="S68" s="234">
        <f t="shared" ref="S68:S131" si="30">IF($F68=0,"-",+K68/$F68*100)</f>
        <v>82.645034414945911</v>
      </c>
      <c r="T68" s="156">
        <f t="shared" si="20"/>
        <v>8.9271907277767152E-4</v>
      </c>
      <c r="U68" s="156">
        <f t="shared" si="21"/>
        <v>8.2550320368147728E-4</v>
      </c>
      <c r="V68" s="156">
        <f t="shared" si="22"/>
        <v>8.1632763941409138E-4</v>
      </c>
      <c r="W68" s="156">
        <f t="shared" si="23"/>
        <v>8.0405830819512444E-4</v>
      </c>
      <c r="X68" s="156">
        <f t="shared" si="24"/>
        <v>7.8936375112741706E-4</v>
      </c>
      <c r="Y68" s="251">
        <f t="shared" si="25"/>
        <v>7.0552713285552981E-4</v>
      </c>
    </row>
    <row r="69" spans="1:25" ht="13.5" thickBot="1">
      <c r="A69" s="39" t="s">
        <v>104</v>
      </c>
      <c r="B69" s="39" t="s">
        <v>104</v>
      </c>
      <c r="C69" s="394">
        <v>68302</v>
      </c>
      <c r="D69" s="394">
        <v>67369</v>
      </c>
      <c r="E69" s="394">
        <v>66126</v>
      </c>
      <c r="F69" s="44">
        <v>65558</v>
      </c>
      <c r="G69" s="44">
        <v>62836</v>
      </c>
      <c r="H69" s="44">
        <v>61882</v>
      </c>
      <c r="I69" s="44">
        <v>60819</v>
      </c>
      <c r="J69" s="46">
        <v>59630</v>
      </c>
      <c r="K69" s="227">
        <v>58020</v>
      </c>
      <c r="L69" s="227">
        <v>55790</v>
      </c>
      <c r="M69" s="227">
        <v>54737</v>
      </c>
      <c r="N69" s="227">
        <v>53764</v>
      </c>
      <c r="O69" s="183">
        <f t="shared" si="26"/>
        <v>95.847951432319476</v>
      </c>
      <c r="P69" s="183">
        <f t="shared" si="27"/>
        <v>94.39275145672535</v>
      </c>
      <c r="Q69" s="183">
        <f t="shared" si="28"/>
        <v>92.771286494401906</v>
      </c>
      <c r="R69" s="183">
        <f t="shared" si="29"/>
        <v>90.95762530888679</v>
      </c>
      <c r="S69" s="234">
        <f t="shared" si="30"/>
        <v>88.501784679215362</v>
      </c>
      <c r="T69" s="158">
        <f t="shared" si="20"/>
        <v>9.5910975046146502E-3</v>
      </c>
      <c r="U69" s="158">
        <f t="shared" si="21"/>
        <v>9.4260075061837739E-3</v>
      </c>
      <c r="V69" s="158">
        <f t="shared" si="22"/>
        <v>9.339246992461232E-3</v>
      </c>
      <c r="W69" s="159">
        <f t="shared" si="23"/>
        <v>9.2337655298563581E-3</v>
      </c>
      <c r="X69" s="159">
        <f t="shared" si="24"/>
        <v>9.1079257894210296E-3</v>
      </c>
      <c r="Y69" s="251">
        <f t="shared" si="25"/>
        <v>8.1171295356489859E-3</v>
      </c>
    </row>
    <row r="70" spans="1:25" ht="13.5" thickBot="1">
      <c r="A70" s="39" t="s">
        <v>108</v>
      </c>
      <c r="B70" s="39" t="s">
        <v>104</v>
      </c>
      <c r="C70" s="394">
        <v>2530</v>
      </c>
      <c r="D70" s="394">
        <v>2421</v>
      </c>
      <c r="E70" s="394">
        <v>2384</v>
      </c>
      <c r="F70" s="44">
        <v>2322</v>
      </c>
      <c r="G70" s="44">
        <v>1996</v>
      </c>
      <c r="H70" s="44">
        <v>1948</v>
      </c>
      <c r="I70" s="44">
        <v>1890</v>
      </c>
      <c r="J70" s="46">
        <v>1835</v>
      </c>
      <c r="K70" s="227">
        <v>1913</v>
      </c>
      <c r="L70" s="227">
        <v>1916</v>
      </c>
      <c r="M70" s="227">
        <v>1820</v>
      </c>
      <c r="N70" s="227">
        <v>1742</v>
      </c>
      <c r="O70" s="183">
        <f t="shared" si="26"/>
        <v>85.960378983634797</v>
      </c>
      <c r="P70" s="183">
        <f t="shared" si="27"/>
        <v>83.893195521102498</v>
      </c>
      <c r="Q70" s="183">
        <f t="shared" si="28"/>
        <v>81.395348837209298</v>
      </c>
      <c r="R70" s="183">
        <f t="shared" si="29"/>
        <v>79.026701119724379</v>
      </c>
      <c r="S70" s="234">
        <f t="shared" si="30"/>
        <v>82.38587424633937</v>
      </c>
      <c r="T70" s="158">
        <f t="shared" si="20"/>
        <v>3.3970725778265375E-4</v>
      </c>
      <c r="U70" s="158">
        <f t="shared" si="21"/>
        <v>2.9941929757372861E-4</v>
      </c>
      <c r="V70" s="158">
        <f t="shared" si="22"/>
        <v>2.9399264958007948E-4</v>
      </c>
      <c r="W70" s="159">
        <f t="shared" si="23"/>
        <v>2.8694679050014825E-4</v>
      </c>
      <c r="X70" s="159">
        <f t="shared" si="24"/>
        <v>2.8027911828924345E-4</v>
      </c>
      <c r="Y70" s="251">
        <f t="shared" si="25"/>
        <v>2.6763303691307327E-4</v>
      </c>
    </row>
    <row r="71" spans="1:25" ht="13.5" thickBot="1">
      <c r="A71" s="39" t="s">
        <v>109</v>
      </c>
      <c r="B71" s="39" t="s">
        <v>104</v>
      </c>
      <c r="C71" s="394">
        <v>7531</v>
      </c>
      <c r="D71" s="394">
        <v>7319</v>
      </c>
      <c r="E71" s="394">
        <v>7175</v>
      </c>
      <c r="F71" s="44">
        <v>7120</v>
      </c>
      <c r="G71" s="44">
        <v>6486</v>
      </c>
      <c r="H71" s="44">
        <v>6362</v>
      </c>
      <c r="I71" s="44">
        <v>6205</v>
      </c>
      <c r="J71" s="46">
        <v>6051</v>
      </c>
      <c r="K71" s="227">
        <v>6014</v>
      </c>
      <c r="L71" s="227">
        <v>5845</v>
      </c>
      <c r="M71" s="227">
        <v>5804</v>
      </c>
      <c r="N71" s="227">
        <v>5596</v>
      </c>
      <c r="O71" s="183">
        <f t="shared" si="26"/>
        <v>91.095505617977523</v>
      </c>
      <c r="P71" s="183">
        <f t="shared" si="27"/>
        <v>89.353932584269657</v>
      </c>
      <c r="Q71" s="183">
        <f t="shared" si="28"/>
        <v>87.148876404494374</v>
      </c>
      <c r="R71" s="183">
        <f t="shared" si="29"/>
        <v>84.985955056179776</v>
      </c>
      <c r="S71" s="234">
        <f t="shared" si="30"/>
        <v>84.466292134831463</v>
      </c>
      <c r="T71" s="158">
        <f t="shared" si="20"/>
        <v>1.0416518843292398E-3</v>
      </c>
      <c r="U71" s="158">
        <f t="shared" si="21"/>
        <v>9.729627074464949E-4</v>
      </c>
      <c r="V71" s="158">
        <f t="shared" si="22"/>
        <v>9.6015463892631708E-4</v>
      </c>
      <c r="W71" s="159">
        <f t="shared" si="23"/>
        <v>9.4206605029281481E-4</v>
      </c>
      <c r="X71" s="159">
        <f t="shared" si="24"/>
        <v>9.242337573668731E-4</v>
      </c>
      <c r="Y71" s="251">
        <f t="shared" si="25"/>
        <v>8.4137223418464331E-4</v>
      </c>
    </row>
    <row r="72" spans="1:25" ht="13.5" thickBot="1">
      <c r="A72" s="39" t="s">
        <v>110</v>
      </c>
      <c r="B72" s="39" t="s">
        <v>104</v>
      </c>
      <c r="C72" s="394">
        <v>5237</v>
      </c>
      <c r="D72" s="394">
        <v>5098</v>
      </c>
      <c r="E72" s="394">
        <v>4958</v>
      </c>
      <c r="F72" s="44">
        <v>4885</v>
      </c>
      <c r="G72" s="44">
        <v>4674</v>
      </c>
      <c r="H72" s="44">
        <v>4551</v>
      </c>
      <c r="I72" s="44">
        <v>4416</v>
      </c>
      <c r="J72" s="46">
        <v>4271</v>
      </c>
      <c r="K72" s="227">
        <v>4101</v>
      </c>
      <c r="L72" s="227">
        <v>3867</v>
      </c>
      <c r="M72" s="227">
        <v>3788</v>
      </c>
      <c r="N72" s="227">
        <v>3654</v>
      </c>
      <c r="O72" s="183">
        <f t="shared" si="26"/>
        <v>95.680655066530193</v>
      </c>
      <c r="P72" s="183">
        <f t="shared" si="27"/>
        <v>93.162743091095194</v>
      </c>
      <c r="Q72" s="183">
        <f t="shared" si="28"/>
        <v>90.399181166837266</v>
      </c>
      <c r="R72" s="183">
        <f t="shared" si="29"/>
        <v>87.430910951893551</v>
      </c>
      <c r="S72" s="234">
        <f t="shared" si="30"/>
        <v>83.950870010235406</v>
      </c>
      <c r="T72" s="158">
        <f t="shared" si="20"/>
        <v>7.1467267625678881E-4</v>
      </c>
      <c r="U72" s="158">
        <f t="shared" si="21"/>
        <v>7.0114518880741862E-4</v>
      </c>
      <c r="V72" s="158">
        <f t="shared" si="22"/>
        <v>6.8683806377769086E-4</v>
      </c>
      <c r="W72" s="159">
        <f t="shared" si="23"/>
        <v>6.7045345335907652E-4</v>
      </c>
      <c r="X72" s="159">
        <f t="shared" si="24"/>
        <v>6.5235537559311105E-4</v>
      </c>
      <c r="Y72" s="251">
        <f t="shared" si="25"/>
        <v>5.7373919727157004E-4</v>
      </c>
    </row>
    <row r="73" spans="1:25" ht="13.5" thickBot="1">
      <c r="A73" s="66" t="s">
        <v>111</v>
      </c>
      <c r="B73" s="39" t="s">
        <v>104</v>
      </c>
      <c r="C73" s="394">
        <v>2129</v>
      </c>
      <c r="D73" s="394">
        <v>2012</v>
      </c>
      <c r="E73" s="394">
        <v>1938</v>
      </c>
      <c r="F73" s="70">
        <v>1882</v>
      </c>
      <c r="G73" s="70">
        <v>1605</v>
      </c>
      <c r="H73" s="70">
        <v>1538</v>
      </c>
      <c r="I73" s="44">
        <v>1479</v>
      </c>
      <c r="J73" s="46">
        <v>1429</v>
      </c>
      <c r="K73" s="227">
        <v>1420</v>
      </c>
      <c r="L73" s="227">
        <v>1389</v>
      </c>
      <c r="M73" s="227">
        <v>1310</v>
      </c>
      <c r="N73" s="227">
        <v>1277</v>
      </c>
      <c r="O73" s="183">
        <f t="shared" si="26"/>
        <v>85.281615302869284</v>
      </c>
      <c r="P73" s="183">
        <f t="shared" si="27"/>
        <v>81.721572794899046</v>
      </c>
      <c r="Q73" s="183">
        <f t="shared" si="28"/>
        <v>78.586609989373002</v>
      </c>
      <c r="R73" s="183">
        <f t="shared" si="29"/>
        <v>75.929861849096696</v>
      </c>
      <c r="S73" s="234">
        <f t="shared" si="30"/>
        <v>75.451647183846973</v>
      </c>
      <c r="T73" s="156">
        <f t="shared" si="20"/>
        <v>2.7533551212185803E-4</v>
      </c>
      <c r="U73" s="156">
        <f t="shared" si="21"/>
        <v>2.4076551733759241E-4</v>
      </c>
      <c r="V73" s="156">
        <f t="shared" si="22"/>
        <v>2.3211534653704428E-4</v>
      </c>
      <c r="W73" s="156">
        <f t="shared" si="23"/>
        <v>2.2454725034376681E-4</v>
      </c>
      <c r="X73" s="156">
        <f t="shared" si="24"/>
        <v>2.1826640873859888E-4</v>
      </c>
      <c r="Y73" s="251">
        <f t="shared" si="25"/>
        <v>1.986612192454595E-4</v>
      </c>
    </row>
    <row r="74" spans="1:25" ht="13.5" thickBot="1">
      <c r="A74" s="66" t="s">
        <v>112</v>
      </c>
      <c r="B74" s="39" t="s">
        <v>104</v>
      </c>
      <c r="C74" s="394">
        <v>3588</v>
      </c>
      <c r="D74" s="394">
        <v>3485</v>
      </c>
      <c r="E74" s="394">
        <v>3381</v>
      </c>
      <c r="F74" s="70">
        <v>3357</v>
      </c>
      <c r="G74" s="70">
        <v>2950</v>
      </c>
      <c r="H74" s="70">
        <v>2870</v>
      </c>
      <c r="I74" s="44">
        <v>2810</v>
      </c>
      <c r="J74" s="46">
        <v>2757</v>
      </c>
      <c r="K74" s="227">
        <v>2754</v>
      </c>
      <c r="L74" s="227">
        <v>2691</v>
      </c>
      <c r="M74" s="227">
        <v>2593</v>
      </c>
      <c r="N74" s="227">
        <v>2500</v>
      </c>
      <c r="O74" s="183">
        <f t="shared" si="26"/>
        <v>87.876079833184392</v>
      </c>
      <c r="P74" s="183">
        <f t="shared" si="27"/>
        <v>85.492999702114986</v>
      </c>
      <c r="Q74" s="183">
        <f t="shared" si="28"/>
        <v>83.705689603812928</v>
      </c>
      <c r="R74" s="183">
        <f t="shared" si="29"/>
        <v>82.126899016979451</v>
      </c>
      <c r="S74" s="234">
        <f t="shared" si="30"/>
        <v>82.037533512064343</v>
      </c>
      <c r="T74" s="156">
        <f t="shared" si="20"/>
        <v>4.9112715950748009E-4</v>
      </c>
      <c r="U74" s="156">
        <f t="shared" si="21"/>
        <v>4.4252852096317606E-4</v>
      </c>
      <c r="V74" s="156">
        <f t="shared" si="22"/>
        <v>4.3314112130124651E-4</v>
      </c>
      <c r="W74" s="156">
        <f t="shared" si="23"/>
        <v>4.2662459328328921E-4</v>
      </c>
      <c r="X74" s="156">
        <f t="shared" si="24"/>
        <v>4.2110601042149551E-4</v>
      </c>
      <c r="Y74" s="251">
        <f t="shared" si="25"/>
        <v>3.8529084352253204E-4</v>
      </c>
    </row>
    <row r="75" spans="1:25" ht="13.5" thickBot="1">
      <c r="A75" s="66" t="s">
        <v>113</v>
      </c>
      <c r="B75" s="39" t="s">
        <v>104</v>
      </c>
      <c r="C75" s="394">
        <v>5166</v>
      </c>
      <c r="D75" s="394">
        <v>4978</v>
      </c>
      <c r="E75" s="394">
        <v>4890</v>
      </c>
      <c r="F75" s="70">
        <v>4829</v>
      </c>
      <c r="G75" s="70">
        <v>4348</v>
      </c>
      <c r="H75" s="70">
        <v>4237</v>
      </c>
      <c r="I75" s="44">
        <v>4097</v>
      </c>
      <c r="J75" s="46">
        <v>3977</v>
      </c>
      <c r="K75" s="227">
        <v>3930</v>
      </c>
      <c r="L75" s="227">
        <v>3766</v>
      </c>
      <c r="M75" s="227">
        <v>3710</v>
      </c>
      <c r="N75" s="227">
        <v>3608</v>
      </c>
      <c r="O75" s="183">
        <f t="shared" si="26"/>
        <v>90.039345620211222</v>
      </c>
      <c r="P75" s="183">
        <f t="shared" si="27"/>
        <v>87.740733071029197</v>
      </c>
      <c r="Q75" s="183">
        <f t="shared" si="28"/>
        <v>84.841582108096915</v>
      </c>
      <c r="R75" s="183">
        <f t="shared" si="29"/>
        <v>82.356595568440667</v>
      </c>
      <c r="S75" s="234">
        <f t="shared" si="30"/>
        <v>81.383309173741978</v>
      </c>
      <c r="T75" s="156">
        <f t="shared" si="20"/>
        <v>7.0647990862723301E-4</v>
      </c>
      <c r="U75" s="156">
        <f t="shared" si="21"/>
        <v>6.5224203699928464E-4</v>
      </c>
      <c r="V75" s="156">
        <f t="shared" si="22"/>
        <v>6.3944910486180538E-4</v>
      </c>
      <c r="W75" s="156">
        <f t="shared" si="23"/>
        <v>6.2202169348100922E-4</v>
      </c>
      <c r="X75" s="156">
        <f t="shared" si="24"/>
        <v>6.0744962040126501E-4</v>
      </c>
      <c r="Y75" s="251">
        <f t="shared" si="25"/>
        <v>5.4981590960187033E-4</v>
      </c>
    </row>
    <row r="76" spans="1:25" ht="13.5" thickBot="1">
      <c r="A76" s="49" t="s">
        <v>114</v>
      </c>
      <c r="B76" s="39" t="s">
        <v>104</v>
      </c>
      <c r="C76" s="394">
        <v>2399</v>
      </c>
      <c r="D76" s="394">
        <v>2340</v>
      </c>
      <c r="E76" s="394">
        <v>2285</v>
      </c>
      <c r="F76" s="53">
        <v>2253</v>
      </c>
      <c r="G76" s="53">
        <v>2056</v>
      </c>
      <c r="H76" s="53">
        <v>1990</v>
      </c>
      <c r="I76" s="53">
        <v>1942</v>
      </c>
      <c r="J76" s="55">
        <v>1920</v>
      </c>
      <c r="K76" s="228">
        <v>1892</v>
      </c>
      <c r="L76" s="228">
        <v>1857</v>
      </c>
      <c r="M76" s="228">
        <v>1784</v>
      </c>
      <c r="N76" s="228">
        <v>1715</v>
      </c>
      <c r="O76" s="184">
        <f t="shared" si="26"/>
        <v>91.256102973812688</v>
      </c>
      <c r="P76" s="184">
        <f t="shared" si="27"/>
        <v>88.326675543719489</v>
      </c>
      <c r="Q76" s="184">
        <f t="shared" si="28"/>
        <v>86.196182867288059</v>
      </c>
      <c r="R76" s="184">
        <f t="shared" si="29"/>
        <v>85.219707057256983</v>
      </c>
      <c r="S76" s="241">
        <f t="shared" si="30"/>
        <v>83.976919662671989</v>
      </c>
      <c r="T76" s="160">
        <f t="shared" ref="T76:T107" si="31">+F76/F$3</f>
        <v>3.2961259766766537E-4</v>
      </c>
      <c r="U76" s="160">
        <f t="shared" ref="U76:U107" si="32">+G76/G$3</f>
        <v>3.0841987766111527E-4</v>
      </c>
      <c r="V76" s="160">
        <f t="shared" ref="V76:V107" si="33">+H76/H$3</f>
        <v>3.003313001357075E-4</v>
      </c>
      <c r="W76" s="161">
        <f t="shared" ref="W76:W107" si="34">+I76/I$3</f>
        <v>2.9484162283136927E-4</v>
      </c>
      <c r="X76" s="161">
        <f t="shared" ref="X76:X107" si="35">+J76/J$3</f>
        <v>2.932620747222602E-4</v>
      </c>
      <c r="Y76" s="252">
        <f t="shared" ref="Y76:Y107" si="36">+K76/K$3</f>
        <v>2.6469508930451367E-4</v>
      </c>
    </row>
    <row r="77" spans="1:25" ht="13.5" thickBot="1">
      <c r="A77" s="27" t="s">
        <v>115</v>
      </c>
      <c r="B77" s="382"/>
      <c r="C77" s="393">
        <v>202711</v>
      </c>
      <c r="D77" s="393">
        <v>199702</v>
      </c>
      <c r="E77" s="393">
        <v>196829</v>
      </c>
      <c r="F77" s="32">
        <v>195192</v>
      </c>
      <c r="G77" s="32">
        <v>185881</v>
      </c>
      <c r="H77" s="32">
        <v>183118</v>
      </c>
      <c r="I77" s="32">
        <v>179985</v>
      </c>
      <c r="J77" s="34">
        <v>176782</v>
      </c>
      <c r="K77" s="229">
        <v>173582</v>
      </c>
      <c r="L77" s="229">
        <v>168727</v>
      </c>
      <c r="M77" s="229">
        <v>165645</v>
      </c>
      <c r="N77" s="229">
        <v>162549</v>
      </c>
      <c r="O77" s="182">
        <f t="shared" si="26"/>
        <v>95.229824992827574</v>
      </c>
      <c r="P77" s="182">
        <f t="shared" si="27"/>
        <v>93.814295667855248</v>
      </c>
      <c r="Q77" s="182">
        <f t="shared" si="28"/>
        <v>92.209209393827621</v>
      </c>
      <c r="R77" s="182">
        <f t="shared" si="29"/>
        <v>90.568260994303046</v>
      </c>
      <c r="S77" s="238">
        <f t="shared" si="30"/>
        <v>88.928849543014053</v>
      </c>
      <c r="T77" s="152">
        <f t="shared" si="31"/>
        <v>2.8556476770504633E-2</v>
      </c>
      <c r="U77" s="153">
        <f t="shared" si="32"/>
        <v>2.7883947120391911E-2</v>
      </c>
      <c r="V77" s="153">
        <f t="shared" si="33"/>
        <v>2.7636214582035419E-2</v>
      </c>
      <c r="W77" s="154">
        <f t="shared" si="34"/>
        <v>2.7325988406438722E-2</v>
      </c>
      <c r="X77" s="154">
        <f t="shared" si="35"/>
        <v>2.7001800048724271E-2</v>
      </c>
      <c r="Y77" s="249">
        <f t="shared" si="36"/>
        <v>2.428451532328546E-2</v>
      </c>
    </row>
    <row r="78" spans="1:25" ht="13.5" thickBot="1">
      <c r="A78" s="39" t="s">
        <v>116</v>
      </c>
      <c r="B78" s="39" t="s">
        <v>122</v>
      </c>
      <c r="C78" s="394">
        <v>6181</v>
      </c>
      <c r="D78" s="394">
        <v>6053</v>
      </c>
      <c r="E78" s="394">
        <v>6107</v>
      </c>
      <c r="F78" s="44">
        <v>6068</v>
      </c>
      <c r="G78" s="44">
        <v>5708</v>
      </c>
      <c r="H78" s="44">
        <v>5642</v>
      </c>
      <c r="I78" s="44">
        <v>5561</v>
      </c>
      <c r="J78" s="46">
        <v>5467</v>
      </c>
      <c r="K78" s="227">
        <v>5474</v>
      </c>
      <c r="L78" s="227">
        <v>5376</v>
      </c>
      <c r="M78" s="227">
        <v>5333</v>
      </c>
      <c r="N78" s="227">
        <v>5209</v>
      </c>
      <c r="O78" s="183">
        <f t="shared" si="26"/>
        <v>94.067237969676995</v>
      </c>
      <c r="P78" s="183">
        <f t="shared" si="27"/>
        <v>92.979564930784449</v>
      </c>
      <c r="Q78" s="183">
        <f t="shared" si="28"/>
        <v>91.644693473961766</v>
      </c>
      <c r="R78" s="183">
        <f t="shared" si="29"/>
        <v>90.09558338826632</v>
      </c>
      <c r="S78" s="234">
        <f t="shared" si="30"/>
        <v>90.210942649967038</v>
      </c>
      <c r="T78" s="158">
        <f t="shared" si="31"/>
        <v>8.8774489243115555E-4</v>
      </c>
      <c r="U78" s="158">
        <f t="shared" si="32"/>
        <v>8.562551856467149E-4</v>
      </c>
      <c r="V78" s="158">
        <f t="shared" si="33"/>
        <v>8.5149205797269427E-4</v>
      </c>
      <c r="W78" s="159">
        <f t="shared" si="34"/>
        <v>8.4429158834461613E-4</v>
      </c>
      <c r="X78" s="159">
        <f t="shared" si="35"/>
        <v>8.3503320963885228E-4</v>
      </c>
      <c r="Y78" s="251">
        <f t="shared" si="36"/>
        <v>7.6582500996453899E-4</v>
      </c>
    </row>
    <row r="79" spans="1:25" ht="13.5" thickBot="1">
      <c r="A79" s="39" t="s">
        <v>117</v>
      </c>
      <c r="B79" s="39" t="s">
        <v>122</v>
      </c>
      <c r="C79" s="394">
        <v>28027</v>
      </c>
      <c r="D79" s="394">
        <v>27532</v>
      </c>
      <c r="E79" s="394">
        <v>27104</v>
      </c>
      <c r="F79" s="44">
        <v>26860</v>
      </c>
      <c r="G79" s="44">
        <v>24499</v>
      </c>
      <c r="H79" s="44">
        <v>24185</v>
      </c>
      <c r="I79" s="44">
        <v>23798</v>
      </c>
      <c r="J79" s="46">
        <v>23394</v>
      </c>
      <c r="K79" s="227">
        <v>23081</v>
      </c>
      <c r="L79" s="227">
        <v>22470</v>
      </c>
      <c r="M79" s="227">
        <v>22002</v>
      </c>
      <c r="N79" s="227">
        <v>21481</v>
      </c>
      <c r="O79" s="183">
        <f t="shared" si="26"/>
        <v>91.209977661950859</v>
      </c>
      <c r="P79" s="183">
        <f t="shared" si="27"/>
        <v>90.040953090096792</v>
      </c>
      <c r="Q79" s="183">
        <f t="shared" si="28"/>
        <v>88.600148920327626</v>
      </c>
      <c r="R79" s="183">
        <f t="shared" si="29"/>
        <v>87.096053611317942</v>
      </c>
      <c r="S79" s="234">
        <f t="shared" si="30"/>
        <v>85.930752047654508</v>
      </c>
      <c r="T79" s="158">
        <f t="shared" si="31"/>
        <v>3.929602473747666E-3</v>
      </c>
      <c r="U79" s="158">
        <f t="shared" si="32"/>
        <v>3.675086859348085E-3</v>
      </c>
      <c r="V79" s="158">
        <f t="shared" si="33"/>
        <v>3.6500062782824551E-3</v>
      </c>
      <c r="W79" s="159">
        <f t="shared" si="34"/>
        <v>3.6131003811230309E-3</v>
      </c>
      <c r="X79" s="159">
        <f t="shared" si="35"/>
        <v>3.5732150916940389E-3</v>
      </c>
      <c r="Y79" s="251">
        <f t="shared" si="36"/>
        <v>3.2290842263411625E-3</v>
      </c>
    </row>
    <row r="80" spans="1:25" ht="13.5" thickBot="1">
      <c r="A80" s="39" t="s">
        <v>115</v>
      </c>
      <c r="B80" s="39" t="s">
        <v>115</v>
      </c>
      <c r="C80" s="394">
        <v>77024</v>
      </c>
      <c r="D80" s="394">
        <v>76557</v>
      </c>
      <c r="E80" s="394">
        <v>75842</v>
      </c>
      <c r="F80" s="44">
        <v>75245</v>
      </c>
      <c r="G80" s="44">
        <v>73417</v>
      </c>
      <c r="H80" s="44">
        <v>72292</v>
      </c>
      <c r="I80" s="44">
        <v>71051</v>
      </c>
      <c r="J80" s="46">
        <v>69748</v>
      </c>
      <c r="K80" s="227">
        <v>67944</v>
      </c>
      <c r="L80" s="227">
        <v>65905</v>
      </c>
      <c r="M80" s="227">
        <v>65185</v>
      </c>
      <c r="N80" s="227">
        <v>64447</v>
      </c>
      <c r="O80" s="183">
        <f t="shared" si="26"/>
        <v>97.570602697853687</v>
      </c>
      <c r="P80" s="183">
        <f t="shared" si="27"/>
        <v>96.075486743305206</v>
      </c>
      <c r="Q80" s="183">
        <f t="shared" si="28"/>
        <v>94.426207721443291</v>
      </c>
      <c r="R80" s="183">
        <f t="shared" si="29"/>
        <v>92.694531198086253</v>
      </c>
      <c r="S80" s="234">
        <f t="shared" si="30"/>
        <v>90.297029702970306</v>
      </c>
      <c r="T80" s="158">
        <f t="shared" si="31"/>
        <v>1.100830000510585E-2</v>
      </c>
      <c r="U80" s="158">
        <f t="shared" si="32"/>
        <v>1.1013259804594406E-2</v>
      </c>
      <c r="V80" s="158">
        <f t="shared" si="33"/>
        <v>1.0910326808749028E-2</v>
      </c>
      <c r="W80" s="159">
        <f t="shared" si="34"/>
        <v>1.0787225614722768E-2</v>
      </c>
      <c r="X80" s="159">
        <f t="shared" si="35"/>
        <v>1.0653355826941774E-2</v>
      </c>
      <c r="Y80" s="251">
        <f t="shared" si="36"/>
        <v>9.5055196340940139E-3</v>
      </c>
    </row>
    <row r="81" spans="1:25" ht="13.5" thickBot="1">
      <c r="A81" s="39" t="s">
        <v>118</v>
      </c>
      <c r="B81" s="39" t="s">
        <v>122</v>
      </c>
      <c r="C81" s="394">
        <v>22878</v>
      </c>
      <c r="D81" s="394">
        <v>22571</v>
      </c>
      <c r="E81" s="394">
        <v>22269</v>
      </c>
      <c r="F81" s="44">
        <v>22142</v>
      </c>
      <c r="G81" s="44">
        <v>21095</v>
      </c>
      <c r="H81" s="44">
        <v>20868</v>
      </c>
      <c r="I81" s="44">
        <v>20696</v>
      </c>
      <c r="J81" s="46">
        <v>20511</v>
      </c>
      <c r="K81" s="227">
        <v>20186</v>
      </c>
      <c r="L81" s="227">
        <v>19738</v>
      </c>
      <c r="M81" s="227">
        <v>19357</v>
      </c>
      <c r="N81" s="227">
        <v>19066</v>
      </c>
      <c r="O81" s="183">
        <f t="shared" si="26"/>
        <v>95.27142986180111</v>
      </c>
      <c r="P81" s="183">
        <f t="shared" si="27"/>
        <v>94.246228886279468</v>
      </c>
      <c r="Q81" s="183">
        <f t="shared" si="28"/>
        <v>93.469424622888624</v>
      </c>
      <c r="R81" s="183">
        <f t="shared" si="29"/>
        <v>92.633908409357772</v>
      </c>
      <c r="S81" s="234">
        <f t="shared" si="30"/>
        <v>91.166109655857639</v>
      </c>
      <c r="T81" s="158">
        <f t="shared" si="31"/>
        <v>3.2393618009575881E-3</v>
      </c>
      <c r="U81" s="158">
        <f t="shared" si="32"/>
        <v>3.1644539490570168E-3</v>
      </c>
      <c r="V81" s="158">
        <f t="shared" si="33"/>
        <v>3.1494038046391676E-3</v>
      </c>
      <c r="W81" s="159">
        <f t="shared" si="34"/>
        <v>3.1421432678259619E-3</v>
      </c>
      <c r="X81" s="159">
        <f t="shared" si="35"/>
        <v>3.1328637576188952E-3</v>
      </c>
      <c r="Y81" s="251">
        <f t="shared" si="36"/>
        <v>2.824067163161159E-3</v>
      </c>
    </row>
    <row r="82" spans="1:25" ht="13.5" thickBot="1">
      <c r="A82" s="39" t="s">
        <v>119</v>
      </c>
      <c r="B82" s="39" t="s">
        <v>161</v>
      </c>
      <c r="C82" s="394">
        <v>11025</v>
      </c>
      <c r="D82" s="394">
        <v>10684</v>
      </c>
      <c r="E82" s="394">
        <v>10460</v>
      </c>
      <c r="F82" s="44">
        <v>10368</v>
      </c>
      <c r="G82" s="44">
        <v>9412</v>
      </c>
      <c r="H82" s="44">
        <v>9294</v>
      </c>
      <c r="I82" s="44">
        <v>9098</v>
      </c>
      <c r="J82" s="46">
        <v>8968</v>
      </c>
      <c r="K82" s="227">
        <v>9084</v>
      </c>
      <c r="L82" s="227">
        <v>8977</v>
      </c>
      <c r="M82" s="227">
        <v>8669</v>
      </c>
      <c r="N82" s="227">
        <v>8466</v>
      </c>
      <c r="O82" s="183">
        <f t="shared" si="26"/>
        <v>90.779320987654316</v>
      </c>
      <c r="P82" s="183">
        <f t="shared" si="27"/>
        <v>89.641203703703709</v>
      </c>
      <c r="Q82" s="183">
        <f t="shared" si="28"/>
        <v>87.750771604938265</v>
      </c>
      <c r="R82" s="183">
        <f t="shared" si="29"/>
        <v>86.496913580246911</v>
      </c>
      <c r="S82" s="234">
        <f t="shared" si="30"/>
        <v>87.615740740740748</v>
      </c>
      <c r="T82" s="158">
        <f t="shared" si="31"/>
        <v>1.5168324068434774E-3</v>
      </c>
      <c r="U82" s="158">
        <f t="shared" si="32"/>
        <v>1.4118909963747163E-3</v>
      </c>
      <c r="V82" s="158">
        <f t="shared" si="33"/>
        <v>1.4026528158096812E-3</v>
      </c>
      <c r="W82" s="159">
        <f t="shared" si="34"/>
        <v>1.3812920105663222E-3</v>
      </c>
      <c r="X82" s="159">
        <f t="shared" si="35"/>
        <v>1.3697782740152236E-3</v>
      </c>
      <c r="Y82" s="251">
        <f t="shared" si="36"/>
        <v>1.2708721941026438E-3</v>
      </c>
    </row>
    <row r="83" spans="1:25" ht="13.5" thickBot="1">
      <c r="A83" s="39" t="s">
        <v>120</v>
      </c>
      <c r="B83" s="39" t="s">
        <v>115</v>
      </c>
      <c r="C83" s="394">
        <v>23395</v>
      </c>
      <c r="D83" s="394">
        <v>23014</v>
      </c>
      <c r="E83" s="394">
        <v>22622</v>
      </c>
      <c r="F83" s="44">
        <v>22471</v>
      </c>
      <c r="G83" s="44">
        <v>21607</v>
      </c>
      <c r="H83" s="44">
        <v>21233</v>
      </c>
      <c r="I83" s="44">
        <v>20813</v>
      </c>
      <c r="J83" s="46">
        <v>20357</v>
      </c>
      <c r="K83" s="227">
        <v>20008</v>
      </c>
      <c r="L83" s="227">
        <v>19427</v>
      </c>
      <c r="M83" s="227">
        <v>18956</v>
      </c>
      <c r="N83" s="227">
        <v>18452</v>
      </c>
      <c r="O83" s="183">
        <f t="shared" si="26"/>
        <v>96.155044279293307</v>
      </c>
      <c r="P83" s="183">
        <f t="shared" si="27"/>
        <v>94.490676872413331</v>
      </c>
      <c r="Q83" s="183">
        <f t="shared" si="28"/>
        <v>92.621601174847584</v>
      </c>
      <c r="R83" s="183">
        <f t="shared" si="29"/>
        <v>90.592318988919047</v>
      </c>
      <c r="S83" s="234">
        <f t="shared" si="30"/>
        <v>89.039206087846551</v>
      </c>
      <c r="T83" s="158">
        <f t="shared" si="31"/>
        <v>3.2874943107812286E-3</v>
      </c>
      <c r="U83" s="158">
        <f t="shared" si="32"/>
        <v>3.2412588991360494E-3</v>
      </c>
      <c r="V83" s="158">
        <f t="shared" si="33"/>
        <v>3.2044896963726015E-3</v>
      </c>
      <c r="W83" s="159">
        <f t="shared" si="34"/>
        <v>3.1599066405712094E-3</v>
      </c>
      <c r="X83" s="159">
        <f t="shared" si="35"/>
        <v>3.1093416953755473E-3</v>
      </c>
      <c r="Y83" s="251">
        <f t="shared" si="36"/>
        <v>2.7991645596219393E-3</v>
      </c>
    </row>
    <row r="84" spans="1:25" ht="13.5" thickBot="1">
      <c r="A84" s="39" t="s">
        <v>121</v>
      </c>
      <c r="B84" s="39" t="s">
        <v>122</v>
      </c>
      <c r="C84" s="394">
        <v>7882</v>
      </c>
      <c r="D84" s="394">
        <v>7637</v>
      </c>
      <c r="E84" s="394">
        <v>7466</v>
      </c>
      <c r="F84" s="44">
        <v>7383</v>
      </c>
      <c r="G84" s="44">
        <v>7518</v>
      </c>
      <c r="H84" s="44">
        <v>7374</v>
      </c>
      <c r="I84" s="44">
        <v>7209</v>
      </c>
      <c r="J84" s="46">
        <v>7014</v>
      </c>
      <c r="K84" s="227">
        <v>6803</v>
      </c>
      <c r="L84" s="227">
        <v>6520</v>
      </c>
      <c r="M84" s="227">
        <v>6331</v>
      </c>
      <c r="N84" s="227">
        <v>6134</v>
      </c>
      <c r="O84" s="183">
        <f t="shared" si="26"/>
        <v>101.82852498984151</v>
      </c>
      <c r="P84" s="183">
        <f t="shared" si="27"/>
        <v>99.878098334010573</v>
      </c>
      <c r="Q84" s="183">
        <f t="shared" si="28"/>
        <v>97.643234457537588</v>
      </c>
      <c r="R84" s="183">
        <f t="shared" si="29"/>
        <v>95.002031694433157</v>
      </c>
      <c r="S84" s="234">
        <f t="shared" si="30"/>
        <v>92.144114858458622</v>
      </c>
      <c r="T84" s="158">
        <f t="shared" si="31"/>
        <v>1.0801286323037609E-3</v>
      </c>
      <c r="U84" s="158">
        <f t="shared" si="32"/>
        <v>1.127772684949545E-3</v>
      </c>
      <c r="V84" s="158">
        <f t="shared" si="33"/>
        <v>1.1128859332666869E-3</v>
      </c>
      <c r="W84" s="159">
        <f t="shared" si="34"/>
        <v>1.0944970437648512E-3</v>
      </c>
      <c r="X84" s="159">
        <f t="shared" si="35"/>
        <v>1.0713230167197568E-3</v>
      </c>
      <c r="Y84" s="251">
        <f t="shared" si="36"/>
        <v>9.5175512290624018E-4</v>
      </c>
    </row>
    <row r="85" spans="1:25" ht="13.5" thickBot="1">
      <c r="A85" s="39" t="s">
        <v>122</v>
      </c>
      <c r="B85" s="39" t="s">
        <v>122</v>
      </c>
      <c r="C85" s="394">
        <v>12936</v>
      </c>
      <c r="D85" s="394">
        <v>12668</v>
      </c>
      <c r="E85" s="394">
        <v>12314</v>
      </c>
      <c r="F85" s="44">
        <v>12192</v>
      </c>
      <c r="G85" s="44">
        <v>11469</v>
      </c>
      <c r="H85" s="44">
        <v>11257</v>
      </c>
      <c r="I85" s="44">
        <v>10982</v>
      </c>
      <c r="J85" s="46">
        <v>10712</v>
      </c>
      <c r="K85" s="227">
        <v>10463</v>
      </c>
      <c r="L85" s="227">
        <v>10065</v>
      </c>
      <c r="M85" s="227">
        <v>9852</v>
      </c>
      <c r="N85" s="227">
        <v>9598</v>
      </c>
      <c r="O85" s="183">
        <f t="shared" si="26"/>
        <v>94.069881889763778</v>
      </c>
      <c r="P85" s="183">
        <f t="shared" si="27"/>
        <v>92.33103674540682</v>
      </c>
      <c r="Q85" s="183">
        <f t="shared" si="28"/>
        <v>90.075459317585299</v>
      </c>
      <c r="R85" s="183">
        <f t="shared" si="29"/>
        <v>87.860892388451433</v>
      </c>
      <c r="S85" s="234">
        <f t="shared" si="30"/>
        <v>85.818569553805773</v>
      </c>
      <c r="T85" s="158">
        <f t="shared" si="31"/>
        <v>1.7836825524918669E-3</v>
      </c>
      <c r="U85" s="158">
        <f t="shared" si="32"/>
        <v>1.7204608837039547E-3</v>
      </c>
      <c r="V85" s="158">
        <f t="shared" si="33"/>
        <v>1.6989092691596277E-3</v>
      </c>
      <c r="W85" s="159">
        <f t="shared" si="34"/>
        <v>1.6673278588744064E-3</v>
      </c>
      <c r="X85" s="159">
        <f t="shared" si="35"/>
        <v>1.6361579918879434E-3</v>
      </c>
      <c r="Y85" s="251">
        <f t="shared" si="36"/>
        <v>1.4637974203980584E-3</v>
      </c>
    </row>
    <row r="86" spans="1:25" ht="13.5" thickBot="1">
      <c r="A86" s="39" t="s">
        <v>123</v>
      </c>
      <c r="B86" s="39" t="s">
        <v>156</v>
      </c>
      <c r="C86" s="394">
        <v>7705</v>
      </c>
      <c r="D86" s="394">
        <v>7530</v>
      </c>
      <c r="E86" s="394">
        <v>7342</v>
      </c>
      <c r="F86" s="44">
        <v>7259</v>
      </c>
      <c r="G86" s="44">
        <v>6184</v>
      </c>
      <c r="H86" s="44">
        <v>6078</v>
      </c>
      <c r="I86" s="44">
        <v>5971</v>
      </c>
      <c r="J86" s="46">
        <v>5881</v>
      </c>
      <c r="K86" s="227">
        <v>5882</v>
      </c>
      <c r="L86" s="227">
        <v>5772</v>
      </c>
      <c r="M86" s="227">
        <v>5606</v>
      </c>
      <c r="N86" s="227">
        <v>5462</v>
      </c>
      <c r="O86" s="183">
        <f t="shared" si="26"/>
        <v>85.190797630527626</v>
      </c>
      <c r="P86" s="183">
        <f t="shared" si="27"/>
        <v>83.730541396886622</v>
      </c>
      <c r="Q86" s="183">
        <f t="shared" si="28"/>
        <v>82.256509161041464</v>
      </c>
      <c r="R86" s="183">
        <f t="shared" si="29"/>
        <v>81.01666896266704</v>
      </c>
      <c r="S86" s="234">
        <f t="shared" si="30"/>
        <v>81.030444964871194</v>
      </c>
      <c r="T86" s="158">
        <f t="shared" si="31"/>
        <v>1.0619875039811731E-3</v>
      </c>
      <c r="U86" s="158">
        <f t="shared" si="32"/>
        <v>9.2765978767331552E-4</v>
      </c>
      <c r="V86" s="158">
        <f t="shared" si="33"/>
        <v>9.1729328755016588E-4</v>
      </c>
      <c r="W86" s="159">
        <f t="shared" si="34"/>
        <v>9.0653930480232025E-4</v>
      </c>
      <c r="X86" s="159">
        <f t="shared" si="35"/>
        <v>8.9826784450083971E-4</v>
      </c>
      <c r="Y86" s="251">
        <f t="shared" si="36"/>
        <v>8.2290513493084002E-4</v>
      </c>
    </row>
    <row r="87" spans="1:25" ht="13.5" thickBot="1">
      <c r="A87" s="49" t="s">
        <v>124</v>
      </c>
      <c r="B87" s="39" t="s">
        <v>122</v>
      </c>
      <c r="C87" s="394">
        <v>5658</v>
      </c>
      <c r="D87" s="394">
        <v>5456</v>
      </c>
      <c r="E87" s="394">
        <v>5303</v>
      </c>
      <c r="F87" s="53">
        <v>5204</v>
      </c>
      <c r="G87" s="53">
        <v>4972</v>
      </c>
      <c r="H87" s="53">
        <v>4895</v>
      </c>
      <c r="I87" s="53">
        <v>4806</v>
      </c>
      <c r="J87" s="55">
        <v>4730</v>
      </c>
      <c r="K87" s="228">
        <v>4659</v>
      </c>
      <c r="L87" s="228">
        <v>4477</v>
      </c>
      <c r="M87" s="228">
        <v>4354</v>
      </c>
      <c r="N87" s="228">
        <v>4234</v>
      </c>
      <c r="O87" s="184">
        <f t="shared" si="26"/>
        <v>95.541890853189855</v>
      </c>
      <c r="P87" s="184">
        <f t="shared" si="27"/>
        <v>94.062259800153726</v>
      </c>
      <c r="Q87" s="184">
        <f t="shared" si="28"/>
        <v>92.352036894696383</v>
      </c>
      <c r="R87" s="184">
        <f t="shared" si="29"/>
        <v>90.891621829362023</v>
      </c>
      <c r="S87" s="241">
        <f t="shared" si="30"/>
        <v>89.527286702536514</v>
      </c>
      <c r="T87" s="160">
        <f t="shared" si="31"/>
        <v>7.6134219186086577E-4</v>
      </c>
      <c r="U87" s="160">
        <f t="shared" si="32"/>
        <v>7.4584806990810558E-4</v>
      </c>
      <c r="V87" s="160">
        <f t="shared" si="33"/>
        <v>7.3875463023331063E-4</v>
      </c>
      <c r="W87" s="163">
        <f t="shared" si="34"/>
        <v>7.2966469584323415E-4</v>
      </c>
      <c r="X87" s="163">
        <f t="shared" si="35"/>
        <v>7.2246334033140142E-4</v>
      </c>
      <c r="Y87" s="252">
        <f t="shared" si="36"/>
        <v>6.5180466229901118E-4</v>
      </c>
    </row>
    <row r="88" spans="1:25" ht="13.5" thickBot="1">
      <c r="A88" s="27" t="s">
        <v>125</v>
      </c>
      <c r="B88" s="382"/>
      <c r="C88" s="393">
        <v>133218</v>
      </c>
      <c r="D88" s="393">
        <v>131911</v>
      </c>
      <c r="E88" s="393">
        <v>130001</v>
      </c>
      <c r="F88" s="32">
        <v>128875</v>
      </c>
      <c r="G88" s="32">
        <v>122116</v>
      </c>
      <c r="H88" s="32">
        <v>120680</v>
      </c>
      <c r="I88" s="32">
        <v>119121</v>
      </c>
      <c r="J88" s="34">
        <v>117311</v>
      </c>
      <c r="K88" s="229">
        <v>114540</v>
      </c>
      <c r="L88" s="229">
        <v>112334</v>
      </c>
      <c r="M88" s="229">
        <v>110254</v>
      </c>
      <c r="N88" s="229">
        <v>108404</v>
      </c>
      <c r="O88" s="182">
        <f t="shared" si="26"/>
        <v>94.755383123181375</v>
      </c>
      <c r="P88" s="182">
        <f t="shared" si="27"/>
        <v>93.641125121241515</v>
      </c>
      <c r="Q88" s="182">
        <f t="shared" si="28"/>
        <v>92.431425800193992</v>
      </c>
      <c r="R88" s="182">
        <f t="shared" si="29"/>
        <v>91.026964112512118</v>
      </c>
      <c r="S88" s="238">
        <f t="shared" si="30"/>
        <v>88.876818622696405</v>
      </c>
      <c r="T88" s="152">
        <f t="shared" si="31"/>
        <v>1.8854338004625111E-2</v>
      </c>
      <c r="U88" s="153">
        <f t="shared" si="32"/>
        <v>1.8318580632521765E-2</v>
      </c>
      <c r="V88" s="153">
        <f t="shared" si="33"/>
        <v>1.8213055929837779E-2</v>
      </c>
      <c r="W88" s="154">
        <f t="shared" si="34"/>
        <v>1.8085390810141884E-2</v>
      </c>
      <c r="X88" s="154">
        <f t="shared" si="35"/>
        <v>1.7918160024866181E-2</v>
      </c>
      <c r="Y88" s="249">
        <f t="shared" si="36"/>
        <v>1.6024405670686571E-2</v>
      </c>
    </row>
    <row r="89" spans="1:25" ht="13.5" thickBot="1">
      <c r="A89" s="39" t="s">
        <v>125</v>
      </c>
      <c r="B89" s="39" t="s">
        <v>125</v>
      </c>
      <c r="C89" s="394">
        <v>69248</v>
      </c>
      <c r="D89" s="394">
        <v>68628</v>
      </c>
      <c r="E89" s="394">
        <v>67501</v>
      </c>
      <c r="F89" s="44">
        <v>66911</v>
      </c>
      <c r="G89" s="44">
        <v>64943</v>
      </c>
      <c r="H89" s="44">
        <v>64224</v>
      </c>
      <c r="I89" s="44">
        <v>63424</v>
      </c>
      <c r="J89" s="46">
        <v>62419</v>
      </c>
      <c r="K89" s="227">
        <v>60718</v>
      </c>
      <c r="L89" s="227">
        <v>59663</v>
      </c>
      <c r="M89" s="227">
        <v>58567</v>
      </c>
      <c r="N89" s="227">
        <v>57625</v>
      </c>
      <c r="O89" s="183">
        <f t="shared" si="26"/>
        <v>97.058779572865447</v>
      </c>
      <c r="P89" s="183">
        <f t="shared" si="27"/>
        <v>95.984217841610501</v>
      </c>
      <c r="Q89" s="183">
        <f t="shared" si="28"/>
        <v>94.788599781799704</v>
      </c>
      <c r="R89" s="183">
        <f t="shared" si="29"/>
        <v>93.286604594162398</v>
      </c>
      <c r="S89" s="234">
        <f t="shared" si="30"/>
        <v>90.744421694489702</v>
      </c>
      <c r="T89" s="158">
        <f t="shared" si="31"/>
        <v>9.7890406225215956E-3</v>
      </c>
      <c r="U89" s="158">
        <f t="shared" si="32"/>
        <v>9.7420778769191675E-3</v>
      </c>
      <c r="V89" s="158">
        <f t="shared" si="33"/>
        <v>9.6927022210631548E-3</v>
      </c>
      <c r="W89" s="159">
        <f t="shared" si="34"/>
        <v>9.6292662649107956E-3</v>
      </c>
      <c r="X89" s="159">
        <f t="shared" si="35"/>
        <v>9.5339195010878952E-3</v>
      </c>
      <c r="Y89" s="251">
        <f t="shared" si="36"/>
        <v>8.4945858522153597E-3</v>
      </c>
    </row>
    <row r="90" spans="1:25" ht="13.5" thickBot="1">
      <c r="A90" s="39" t="s">
        <v>126</v>
      </c>
      <c r="B90" s="39" t="s">
        <v>127</v>
      </c>
      <c r="C90" s="394">
        <v>10724</v>
      </c>
      <c r="D90" s="394">
        <v>10596</v>
      </c>
      <c r="E90" s="394">
        <v>10502</v>
      </c>
      <c r="F90" s="44">
        <v>10408</v>
      </c>
      <c r="G90" s="44">
        <v>9647</v>
      </c>
      <c r="H90" s="44">
        <v>9517</v>
      </c>
      <c r="I90" s="44">
        <v>9398</v>
      </c>
      <c r="J90" s="46">
        <v>9292</v>
      </c>
      <c r="K90" s="227">
        <v>9096</v>
      </c>
      <c r="L90" s="227">
        <v>8975</v>
      </c>
      <c r="M90" s="227">
        <v>8741</v>
      </c>
      <c r="N90" s="227">
        <v>8529</v>
      </c>
      <c r="O90" s="183">
        <f t="shared" si="26"/>
        <v>92.688316679477325</v>
      </c>
      <c r="P90" s="183">
        <f t="shared" si="27"/>
        <v>91.439277478862408</v>
      </c>
      <c r="Q90" s="183">
        <f t="shared" si="28"/>
        <v>90.29592621060722</v>
      </c>
      <c r="R90" s="183">
        <f t="shared" si="29"/>
        <v>89.277478862413531</v>
      </c>
      <c r="S90" s="234">
        <f t="shared" si="30"/>
        <v>87.394312067640271</v>
      </c>
      <c r="T90" s="158">
        <f t="shared" si="31"/>
        <v>1.5226843837217315E-3</v>
      </c>
      <c r="U90" s="158">
        <f t="shared" si="32"/>
        <v>1.4471432683836472E-3</v>
      </c>
      <c r="V90" s="158">
        <f t="shared" si="33"/>
        <v>1.4363080318550393E-3</v>
      </c>
      <c r="W90" s="159">
        <f t="shared" si="34"/>
        <v>1.4268391201695202E-3</v>
      </c>
      <c r="X90" s="159">
        <f t="shared" si="35"/>
        <v>1.419266249124605E-3</v>
      </c>
      <c r="Y90" s="251">
        <f t="shared" si="36"/>
        <v>1.272551021307535E-3</v>
      </c>
    </row>
    <row r="91" spans="1:25" ht="13.5" thickBot="1">
      <c r="A91" s="39" t="s">
        <v>127</v>
      </c>
      <c r="B91" s="39" t="s">
        <v>127</v>
      </c>
      <c r="C91" s="394">
        <v>40370</v>
      </c>
      <c r="D91" s="394">
        <v>40002</v>
      </c>
      <c r="E91" s="394">
        <v>39537</v>
      </c>
      <c r="F91" s="44">
        <v>39278</v>
      </c>
      <c r="G91" s="44">
        <v>35838</v>
      </c>
      <c r="H91" s="44">
        <v>35407</v>
      </c>
      <c r="I91" s="44">
        <v>34929</v>
      </c>
      <c r="J91" s="46">
        <v>34420</v>
      </c>
      <c r="K91" s="227">
        <v>33790</v>
      </c>
      <c r="L91" s="227">
        <v>33099</v>
      </c>
      <c r="M91" s="227">
        <v>32620</v>
      </c>
      <c r="N91" s="227">
        <v>32155</v>
      </c>
      <c r="O91" s="183">
        <f t="shared" si="26"/>
        <v>91.24191659453129</v>
      </c>
      <c r="P91" s="183">
        <f t="shared" si="27"/>
        <v>90.144610214369365</v>
      </c>
      <c r="Q91" s="183">
        <f t="shared" si="28"/>
        <v>88.92764397372575</v>
      </c>
      <c r="R91" s="183">
        <f t="shared" si="29"/>
        <v>87.631753144253778</v>
      </c>
      <c r="S91" s="234">
        <f t="shared" si="30"/>
        <v>86.027801822903399</v>
      </c>
      <c r="T91" s="158">
        <f t="shared" si="31"/>
        <v>5.7463486956016692E-3</v>
      </c>
      <c r="U91" s="158">
        <f t="shared" si="32"/>
        <v>5.3760464861960355E-3</v>
      </c>
      <c r="V91" s="158">
        <f t="shared" si="33"/>
        <v>5.3436333386457265E-3</v>
      </c>
      <c r="W91" s="159">
        <f t="shared" si="34"/>
        <v>5.3030499711003588E-3</v>
      </c>
      <c r="X91" s="159">
        <f t="shared" si="35"/>
        <v>5.2573336520521851E-3</v>
      </c>
      <c r="Y91" s="251">
        <f t="shared" si="36"/>
        <v>4.7272976044394907E-3</v>
      </c>
    </row>
    <row r="92" spans="1:25" ht="13.5" thickBot="1">
      <c r="A92" s="49" t="s">
        <v>128</v>
      </c>
      <c r="B92" s="39" t="s">
        <v>125</v>
      </c>
      <c r="C92" s="394">
        <v>12876</v>
      </c>
      <c r="D92" s="394">
        <v>12685</v>
      </c>
      <c r="E92" s="394">
        <v>12461</v>
      </c>
      <c r="F92" s="53">
        <v>12278</v>
      </c>
      <c r="G92" s="53">
        <v>11688</v>
      </c>
      <c r="H92" s="53">
        <v>11532</v>
      </c>
      <c r="I92" s="53">
        <v>11370</v>
      </c>
      <c r="J92" s="55">
        <v>11180</v>
      </c>
      <c r="K92" s="228">
        <v>10937</v>
      </c>
      <c r="L92" s="228">
        <v>10597</v>
      </c>
      <c r="M92" s="228">
        <v>10326</v>
      </c>
      <c r="N92" s="228">
        <v>10095</v>
      </c>
      <c r="O92" s="184">
        <f t="shared" si="26"/>
        <v>95.194657110278541</v>
      </c>
      <c r="P92" s="184">
        <f t="shared" si="27"/>
        <v>93.924091871640343</v>
      </c>
      <c r="Q92" s="184">
        <f t="shared" si="28"/>
        <v>92.604658739208347</v>
      </c>
      <c r="R92" s="184">
        <f t="shared" si="29"/>
        <v>91.057175435738728</v>
      </c>
      <c r="S92" s="241">
        <f t="shared" si="30"/>
        <v>89.078025737090726</v>
      </c>
      <c r="T92" s="160">
        <f t="shared" si="31"/>
        <v>1.7962643027801134E-3</v>
      </c>
      <c r="U92" s="160">
        <f t="shared" si="32"/>
        <v>1.753313001022916E-3</v>
      </c>
      <c r="V92" s="160">
        <f t="shared" si="33"/>
        <v>1.7404123382738588E-3</v>
      </c>
      <c r="W92" s="161">
        <f t="shared" si="34"/>
        <v>1.7262354539612093E-3</v>
      </c>
      <c r="X92" s="161">
        <f t="shared" si="35"/>
        <v>1.7076406226014943E-3</v>
      </c>
      <c r="Y92" s="252">
        <f t="shared" si="36"/>
        <v>1.530111094991261E-3</v>
      </c>
    </row>
    <row r="93" spans="1:25" ht="13.5" thickBot="1">
      <c r="A93" s="27" t="s">
        <v>129</v>
      </c>
      <c r="B93" s="382"/>
      <c r="C93" s="393">
        <v>203138</v>
      </c>
      <c r="D93" s="393">
        <v>201499</v>
      </c>
      <c r="E93" s="393">
        <v>199705</v>
      </c>
      <c r="F93" s="32">
        <v>198564</v>
      </c>
      <c r="G93" s="32">
        <v>188975</v>
      </c>
      <c r="H93" s="32">
        <v>187266</v>
      </c>
      <c r="I93" s="32">
        <v>185562</v>
      </c>
      <c r="J93" s="34">
        <v>183744</v>
      </c>
      <c r="K93" s="229">
        <v>171813</v>
      </c>
      <c r="L93" s="229">
        <v>178438</v>
      </c>
      <c r="M93" s="229">
        <v>176145</v>
      </c>
      <c r="N93" s="229">
        <v>173831</v>
      </c>
      <c r="O93" s="182">
        <f t="shared" si="26"/>
        <v>95.170826534517843</v>
      </c>
      <c r="P93" s="182">
        <f t="shared" si="27"/>
        <v>94.310146854414697</v>
      </c>
      <c r="Q93" s="182">
        <f t="shared" si="28"/>
        <v>93.451985254124608</v>
      </c>
      <c r="R93" s="182">
        <f t="shared" si="29"/>
        <v>92.536411434096806</v>
      </c>
      <c r="S93" s="238">
        <f t="shared" si="30"/>
        <v>86.527769384178399</v>
      </c>
      <c r="T93" s="152">
        <f t="shared" si="31"/>
        <v>2.9049798421341456E-2</v>
      </c>
      <c r="U93" s="164">
        <f t="shared" si="32"/>
        <v>2.8348077033564813E-2</v>
      </c>
      <c r="V93" s="164">
        <f t="shared" si="33"/>
        <v>2.8262231784529347E-2</v>
      </c>
      <c r="W93" s="165">
        <f t="shared" si="34"/>
        <v>2.8172709173962175E-2</v>
      </c>
      <c r="X93" s="154">
        <f t="shared" si="35"/>
        <v>2.8065180550920301E-2</v>
      </c>
      <c r="Y93" s="249">
        <f t="shared" si="36"/>
        <v>2.4037028212831081E-2</v>
      </c>
    </row>
    <row r="94" spans="1:25" ht="13.5" thickBot="1">
      <c r="A94" s="39" t="s">
        <v>130</v>
      </c>
      <c r="B94" s="39" t="s">
        <v>129</v>
      </c>
      <c r="C94" s="394">
        <v>21962</v>
      </c>
      <c r="D94" s="394">
        <v>21835</v>
      </c>
      <c r="E94" s="394">
        <v>21832</v>
      </c>
      <c r="F94" s="44">
        <v>21799</v>
      </c>
      <c r="G94" s="44">
        <v>20292</v>
      </c>
      <c r="H94" s="44">
        <v>20189</v>
      </c>
      <c r="I94" s="44">
        <v>20130</v>
      </c>
      <c r="J94" s="46">
        <v>20084</v>
      </c>
      <c r="K94" s="227">
        <v>20081</v>
      </c>
      <c r="L94" s="227">
        <v>19875</v>
      </c>
      <c r="M94" s="227">
        <v>19647</v>
      </c>
      <c r="N94" s="227">
        <v>19331</v>
      </c>
      <c r="O94" s="183">
        <f t="shared" si="26"/>
        <v>93.086838845818619</v>
      </c>
      <c r="P94" s="183">
        <f t="shared" si="27"/>
        <v>92.614340107344375</v>
      </c>
      <c r="Q94" s="183">
        <f t="shared" si="28"/>
        <v>92.343685490160098</v>
      </c>
      <c r="R94" s="183">
        <f t="shared" si="29"/>
        <v>92.132666636084224</v>
      </c>
      <c r="S94" s="234">
        <f t="shared" si="30"/>
        <v>92.118904536905362</v>
      </c>
      <c r="T94" s="166">
        <f t="shared" si="31"/>
        <v>3.189181099226559E-3</v>
      </c>
      <c r="U94" s="166">
        <f t="shared" si="32"/>
        <v>3.043996185554159E-3</v>
      </c>
      <c r="V94" s="166">
        <f t="shared" si="33"/>
        <v>3.0469289539898485E-3</v>
      </c>
      <c r="W94" s="159">
        <f t="shared" si="34"/>
        <v>3.0562110543745948E-3</v>
      </c>
      <c r="X94" s="159">
        <f t="shared" si="35"/>
        <v>3.0676434941259759E-3</v>
      </c>
      <c r="Y94" s="251">
        <f t="shared" si="36"/>
        <v>2.8093774251183607E-3</v>
      </c>
    </row>
    <row r="95" spans="1:25" ht="13.5" thickBot="1">
      <c r="A95" s="39" t="s">
        <v>131</v>
      </c>
      <c r="B95" s="39" t="s">
        <v>129</v>
      </c>
      <c r="C95" s="394">
        <v>17560</v>
      </c>
      <c r="D95" s="394">
        <v>17171</v>
      </c>
      <c r="E95" s="394">
        <v>16714</v>
      </c>
      <c r="F95" s="44">
        <v>16495</v>
      </c>
      <c r="G95" s="44">
        <v>14991</v>
      </c>
      <c r="H95" s="44">
        <v>14740</v>
      </c>
      <c r="I95" s="44">
        <v>14511</v>
      </c>
      <c r="J95" s="46">
        <v>14275</v>
      </c>
      <c r="K95" s="227">
        <v>14005</v>
      </c>
      <c r="L95" s="227">
        <v>13595</v>
      </c>
      <c r="M95" s="227">
        <v>13347</v>
      </c>
      <c r="N95" s="227">
        <v>13063</v>
      </c>
      <c r="O95" s="183">
        <f t="shared" si="26"/>
        <v>90.882085480448609</v>
      </c>
      <c r="P95" s="183">
        <f t="shared" si="27"/>
        <v>89.360412246135184</v>
      </c>
      <c r="Q95" s="183">
        <f t="shared" si="28"/>
        <v>87.972112761442872</v>
      </c>
      <c r="R95" s="183">
        <f t="shared" si="29"/>
        <v>86.541376174598355</v>
      </c>
      <c r="S95" s="234">
        <f t="shared" si="30"/>
        <v>84.904516520157628</v>
      </c>
      <c r="T95" s="166">
        <f t="shared" si="31"/>
        <v>2.4132089651700576E-3</v>
      </c>
      <c r="U95" s="166">
        <f t="shared" si="32"/>
        <v>2.2487949348335501E-3</v>
      </c>
      <c r="V95" s="166">
        <f t="shared" si="33"/>
        <v>2.2245645045227782E-3</v>
      </c>
      <c r="W95" s="159">
        <f t="shared" si="34"/>
        <v>2.203113691506694E-3</v>
      </c>
      <c r="X95" s="159">
        <f t="shared" si="35"/>
        <v>2.1803729774272211E-3</v>
      </c>
      <c r="Y95" s="251">
        <f t="shared" si="36"/>
        <v>1.9593312503751129E-3</v>
      </c>
    </row>
    <row r="96" spans="1:25" ht="13.5" thickBot="1">
      <c r="A96" s="39" t="s">
        <v>132</v>
      </c>
      <c r="B96" s="39" t="s">
        <v>129</v>
      </c>
      <c r="C96" s="394">
        <v>25066</v>
      </c>
      <c r="D96" s="394">
        <v>24633</v>
      </c>
      <c r="E96" s="394">
        <v>24292</v>
      </c>
      <c r="F96" s="44">
        <v>24078</v>
      </c>
      <c r="G96" s="44">
        <v>21989</v>
      </c>
      <c r="H96" s="44">
        <v>21680</v>
      </c>
      <c r="I96" s="44">
        <v>21398</v>
      </c>
      <c r="J96" s="46">
        <v>21203</v>
      </c>
      <c r="K96" s="227">
        <v>87055</v>
      </c>
      <c r="L96" s="227">
        <v>20882</v>
      </c>
      <c r="M96" s="227">
        <v>20574</v>
      </c>
      <c r="N96" s="227">
        <v>20345</v>
      </c>
      <c r="O96" s="183">
        <f t="shared" si="26"/>
        <v>91.324030235069358</v>
      </c>
      <c r="P96" s="183">
        <f t="shared" si="27"/>
        <v>90.040701054904886</v>
      </c>
      <c r="Q96" s="183">
        <f t="shared" si="28"/>
        <v>88.869507434172263</v>
      </c>
      <c r="R96" s="183">
        <f t="shared" si="29"/>
        <v>88.059639504942268</v>
      </c>
      <c r="S96" s="234">
        <f t="shared" si="30"/>
        <v>361.55411579034802</v>
      </c>
      <c r="T96" s="166">
        <f t="shared" si="31"/>
        <v>3.5225974818650892E-3</v>
      </c>
      <c r="U96" s="167">
        <f t="shared" si="32"/>
        <v>3.2985625923590777E-3</v>
      </c>
      <c r="V96" s="167">
        <f t="shared" si="33"/>
        <v>3.2719510487146425E-3</v>
      </c>
      <c r="W96" s="159">
        <f t="shared" si="34"/>
        <v>3.2487235042974456E-3</v>
      </c>
      <c r="X96" s="159">
        <f t="shared" si="35"/>
        <v>3.2385602970500431E-3</v>
      </c>
      <c r="Y96" s="251">
        <f t="shared" si="36"/>
        <v>1.2179191860150337E-2</v>
      </c>
    </row>
    <row r="97" spans="1:25" ht="13.5" thickBot="1">
      <c r="A97" s="39" t="s">
        <v>129</v>
      </c>
      <c r="B97" s="39" t="s">
        <v>129</v>
      </c>
      <c r="C97" s="394">
        <v>93300</v>
      </c>
      <c r="D97" s="394">
        <v>93163</v>
      </c>
      <c r="E97" s="394">
        <v>92672</v>
      </c>
      <c r="F97" s="44">
        <v>92351</v>
      </c>
      <c r="G97" s="44">
        <v>90710</v>
      </c>
      <c r="H97" s="44">
        <v>90001</v>
      </c>
      <c r="I97" s="44">
        <v>89217</v>
      </c>
      <c r="J97" s="46">
        <v>88312</v>
      </c>
      <c r="K97" s="227">
        <v>21168</v>
      </c>
      <c r="L97" s="227">
        <v>85402</v>
      </c>
      <c r="M97" s="227">
        <v>84502</v>
      </c>
      <c r="N97" s="227">
        <v>83584</v>
      </c>
      <c r="O97" s="183">
        <f t="shared" si="26"/>
        <v>98.223083669911532</v>
      </c>
      <c r="P97" s="183">
        <f t="shared" si="27"/>
        <v>97.455360526686235</v>
      </c>
      <c r="Q97" s="183">
        <f t="shared" si="28"/>
        <v>96.606425485376448</v>
      </c>
      <c r="R97" s="183">
        <f t="shared" si="29"/>
        <v>95.626468581823701</v>
      </c>
      <c r="S97" s="234">
        <f t="shared" si="30"/>
        <v>22.921246115364209</v>
      </c>
      <c r="T97" s="166">
        <f t="shared" si="31"/>
        <v>1.3510897917091241E-2</v>
      </c>
      <c r="U97" s="166">
        <f t="shared" si="32"/>
        <v>1.3607376995447357E-2</v>
      </c>
      <c r="V97" s="166">
        <f t="shared" si="33"/>
        <v>1.3582973539454176E-2</v>
      </c>
      <c r="W97" s="159">
        <f t="shared" si="34"/>
        <v>1.3545254924895094E-2</v>
      </c>
      <c r="X97" s="159">
        <f t="shared" si="35"/>
        <v>1.3488833511912626E-2</v>
      </c>
      <c r="Y97" s="251">
        <f t="shared" si="36"/>
        <v>2.9614511894280895E-3</v>
      </c>
    </row>
    <row r="98" spans="1:25" ht="13.5" thickBot="1">
      <c r="A98" s="39" t="s">
        <v>133</v>
      </c>
      <c r="B98" s="39" t="s">
        <v>129</v>
      </c>
      <c r="C98" s="394">
        <v>16094</v>
      </c>
      <c r="D98" s="394">
        <v>15964</v>
      </c>
      <c r="E98" s="394">
        <v>15861</v>
      </c>
      <c r="F98" s="44">
        <v>15759</v>
      </c>
      <c r="G98" s="44">
        <v>15297</v>
      </c>
      <c r="H98" s="44">
        <v>15156</v>
      </c>
      <c r="I98" s="44">
        <v>15018</v>
      </c>
      <c r="J98" s="46">
        <v>14850</v>
      </c>
      <c r="K98" s="227">
        <v>14666</v>
      </c>
      <c r="L98" s="227">
        <v>14394</v>
      </c>
      <c r="M98" s="227">
        <v>14208</v>
      </c>
      <c r="N98" s="227">
        <v>14020</v>
      </c>
      <c r="O98" s="183">
        <f t="shared" si="26"/>
        <v>97.068341899866738</v>
      </c>
      <c r="P98" s="183">
        <f t="shared" si="27"/>
        <v>96.173615077098802</v>
      </c>
      <c r="Q98" s="183">
        <f t="shared" si="28"/>
        <v>95.297924995240805</v>
      </c>
      <c r="R98" s="183">
        <f t="shared" si="29"/>
        <v>94.231867504283258</v>
      </c>
      <c r="S98" s="234">
        <f t="shared" si="30"/>
        <v>93.06428072847261</v>
      </c>
      <c r="T98" s="166">
        <f t="shared" si="31"/>
        <v>2.3055325906101813E-3</v>
      </c>
      <c r="U98" s="166">
        <f t="shared" si="32"/>
        <v>2.2946978932792219E-3</v>
      </c>
      <c r="V98" s="166">
        <f t="shared" si="33"/>
        <v>2.2873473290737603E-3</v>
      </c>
      <c r="W98" s="159">
        <f t="shared" si="34"/>
        <v>2.2800883067360988E-3</v>
      </c>
      <c r="X98" s="168">
        <f t="shared" si="35"/>
        <v>2.268198859179981E-3</v>
      </c>
      <c r="Y98" s="251">
        <f t="shared" si="36"/>
        <v>2.0518066489112036E-3</v>
      </c>
    </row>
    <row r="99" spans="1:25" ht="13.5" thickBot="1">
      <c r="A99" s="39" t="s">
        <v>134</v>
      </c>
      <c r="B99" s="39" t="s">
        <v>129</v>
      </c>
      <c r="C99" s="394">
        <v>5617</v>
      </c>
      <c r="D99" s="394">
        <v>5482</v>
      </c>
      <c r="E99" s="394">
        <v>5296</v>
      </c>
      <c r="F99" s="44">
        <v>5207</v>
      </c>
      <c r="G99" s="44">
        <v>4536</v>
      </c>
      <c r="H99" s="44">
        <v>4510</v>
      </c>
      <c r="I99" s="44">
        <v>4473</v>
      </c>
      <c r="J99" s="46">
        <v>4389</v>
      </c>
      <c r="K99" s="227">
        <v>4278</v>
      </c>
      <c r="L99" s="227">
        <v>4126</v>
      </c>
      <c r="M99" s="227">
        <v>4042</v>
      </c>
      <c r="N99" s="227">
        <v>3893</v>
      </c>
      <c r="O99" s="183">
        <f t="shared" si="26"/>
        <v>87.113501056270408</v>
      </c>
      <c r="P99" s="183">
        <f t="shared" si="27"/>
        <v>86.614173228346459</v>
      </c>
      <c r="Q99" s="183">
        <f t="shared" si="28"/>
        <v>85.903591319377753</v>
      </c>
      <c r="R99" s="183">
        <f t="shared" si="29"/>
        <v>84.290378336854232</v>
      </c>
      <c r="S99" s="234">
        <f t="shared" si="30"/>
        <v>82.158632609948143</v>
      </c>
      <c r="T99" s="158">
        <f t="shared" si="31"/>
        <v>7.6178109012673475E-4</v>
      </c>
      <c r="U99" s="158">
        <f t="shared" si="32"/>
        <v>6.8044385460642944E-4</v>
      </c>
      <c r="V99" s="158">
        <f t="shared" si="33"/>
        <v>6.8065033347338734E-4</v>
      </c>
      <c r="W99" s="159">
        <f t="shared" si="34"/>
        <v>6.7910740418368422E-4</v>
      </c>
      <c r="X99" s="159">
        <f t="shared" si="35"/>
        <v>6.7037877393541663E-4</v>
      </c>
      <c r="Y99" s="251">
        <f t="shared" si="36"/>
        <v>5.9850189854371533E-4</v>
      </c>
    </row>
    <row r="100" spans="1:25" ht="13.5" thickBot="1">
      <c r="A100" s="66" t="s">
        <v>135</v>
      </c>
      <c r="B100" s="39" t="s">
        <v>129</v>
      </c>
      <c r="C100" s="394">
        <v>17780</v>
      </c>
      <c r="D100" s="394">
        <v>17603</v>
      </c>
      <c r="E100" s="394">
        <v>17458</v>
      </c>
      <c r="F100" s="44">
        <v>17377</v>
      </c>
      <c r="G100" s="44">
        <v>16126</v>
      </c>
      <c r="H100" s="44">
        <v>16028</v>
      </c>
      <c r="I100" s="44">
        <v>15908</v>
      </c>
      <c r="J100" s="46">
        <v>15807</v>
      </c>
      <c r="K100" s="227">
        <v>5836</v>
      </c>
      <c r="L100" s="227">
        <v>15554</v>
      </c>
      <c r="M100" s="227">
        <v>15351</v>
      </c>
      <c r="N100" s="227">
        <v>15228</v>
      </c>
      <c r="O100" s="183">
        <f t="shared" si="26"/>
        <v>92.800828681590602</v>
      </c>
      <c r="P100" s="183">
        <f t="shared" si="27"/>
        <v>92.236864821315535</v>
      </c>
      <c r="Q100" s="183">
        <f t="shared" si="28"/>
        <v>91.546296829141966</v>
      </c>
      <c r="R100" s="183">
        <f t="shared" si="29"/>
        <v>90.965068769062555</v>
      </c>
      <c r="S100" s="234">
        <f t="shared" si="30"/>
        <v>33.584623352707602</v>
      </c>
      <c r="T100" s="166">
        <f t="shared" si="31"/>
        <v>2.5422450553355619E-3</v>
      </c>
      <c r="U100" s="158">
        <f t="shared" si="32"/>
        <v>2.4190559081532807E-3</v>
      </c>
      <c r="V100" s="158">
        <f t="shared" si="33"/>
        <v>2.4189497882287033E-3</v>
      </c>
      <c r="W100" s="156">
        <f t="shared" si="34"/>
        <v>2.4152113985589198E-3</v>
      </c>
      <c r="X100" s="156">
        <f t="shared" si="35"/>
        <v>2.4143716745493576E-3</v>
      </c>
      <c r="Y100" s="251">
        <f t="shared" si="36"/>
        <v>8.1646963064542369E-4</v>
      </c>
    </row>
    <row r="101" spans="1:25" ht="13.5" thickBot="1">
      <c r="A101" s="49" t="s">
        <v>136</v>
      </c>
      <c r="B101" s="39" t="s">
        <v>129</v>
      </c>
      <c r="C101" s="394">
        <v>5759</v>
      </c>
      <c r="D101" s="394">
        <v>5648</v>
      </c>
      <c r="E101" s="394">
        <v>5580</v>
      </c>
      <c r="F101" s="53">
        <v>5498</v>
      </c>
      <c r="G101" s="53">
        <v>5034</v>
      </c>
      <c r="H101" s="53">
        <v>4962</v>
      </c>
      <c r="I101" s="53">
        <v>4907</v>
      </c>
      <c r="J101" s="55">
        <v>4824</v>
      </c>
      <c r="K101" s="228">
        <v>4725</v>
      </c>
      <c r="L101" s="228">
        <v>4610</v>
      </c>
      <c r="M101" s="228">
        <v>4474</v>
      </c>
      <c r="N101" s="228">
        <v>4367</v>
      </c>
      <c r="O101" s="184">
        <f t="shared" si="26"/>
        <v>91.560567479083304</v>
      </c>
      <c r="P101" s="184">
        <f t="shared" si="27"/>
        <v>90.25100036376864</v>
      </c>
      <c r="Q101" s="184">
        <f t="shared" si="28"/>
        <v>89.250636595125499</v>
      </c>
      <c r="R101" s="184">
        <f t="shared" si="29"/>
        <v>87.740996726082216</v>
      </c>
      <c r="S101" s="241">
        <f t="shared" si="30"/>
        <v>85.940341942524554</v>
      </c>
      <c r="T101" s="160">
        <f t="shared" si="31"/>
        <v>8.043542219160338E-4</v>
      </c>
      <c r="U101" s="160">
        <f t="shared" si="32"/>
        <v>7.5514866933173845E-4</v>
      </c>
      <c r="V101" s="160">
        <f t="shared" si="33"/>
        <v>7.4886628707205053E-4</v>
      </c>
      <c r="W101" s="161">
        <f t="shared" si="34"/>
        <v>7.4499888940964421E-4</v>
      </c>
      <c r="X101" s="161">
        <f t="shared" si="35"/>
        <v>7.3682096273967879E-4</v>
      </c>
      <c r="Y101" s="252">
        <f t="shared" si="36"/>
        <v>6.6103821192591277E-4</v>
      </c>
    </row>
    <row r="102" spans="1:25" ht="13.5" thickBot="1">
      <c r="A102" s="27" t="s">
        <v>137</v>
      </c>
      <c r="B102" s="382"/>
      <c r="C102" s="393">
        <v>156652</v>
      </c>
      <c r="D102" s="393">
        <v>156008</v>
      </c>
      <c r="E102" s="393">
        <v>154719</v>
      </c>
      <c r="F102" s="32">
        <v>154145</v>
      </c>
      <c r="G102" s="32">
        <v>152474</v>
      </c>
      <c r="H102" s="32">
        <v>151675</v>
      </c>
      <c r="I102" s="32">
        <v>150973</v>
      </c>
      <c r="J102" s="34">
        <v>151329</v>
      </c>
      <c r="K102" s="229">
        <v>144986</v>
      </c>
      <c r="L102" s="229">
        <v>150837</v>
      </c>
      <c r="M102" s="229">
        <v>151113</v>
      </c>
      <c r="N102" s="229">
        <v>152873</v>
      </c>
      <c r="O102" s="182">
        <f t="shared" si="26"/>
        <v>98.915955755944069</v>
      </c>
      <c r="P102" s="182">
        <f t="shared" si="27"/>
        <v>98.397612637451743</v>
      </c>
      <c r="Q102" s="182">
        <f t="shared" si="28"/>
        <v>97.942197281780139</v>
      </c>
      <c r="R102" s="182">
        <f t="shared" si="29"/>
        <v>98.173148658730412</v>
      </c>
      <c r="S102" s="238">
        <f t="shared" si="30"/>
        <v>94.058191962113597</v>
      </c>
      <c r="T102" s="152">
        <f t="shared" si="31"/>
        <v>2.2551324397462172E-2</v>
      </c>
      <c r="U102" s="153">
        <f t="shared" si="32"/>
        <v>2.2872574137403155E-2</v>
      </c>
      <c r="V102" s="153">
        <f t="shared" si="33"/>
        <v>2.2890829119639917E-2</v>
      </c>
      <c r="W102" s="154">
        <f t="shared" si="34"/>
        <v>2.2921279260412108E-2</v>
      </c>
      <c r="X102" s="154">
        <f t="shared" si="35"/>
        <v>2.3114091930023391E-2</v>
      </c>
      <c r="Y102" s="249">
        <f t="shared" si="36"/>
        <v>2.0283870094029714E-2</v>
      </c>
    </row>
    <row r="103" spans="1:25" ht="13.5" thickBot="1">
      <c r="A103" s="39" t="s">
        <v>138</v>
      </c>
      <c r="B103" s="39" t="s">
        <v>137</v>
      </c>
      <c r="C103" s="394">
        <v>12503</v>
      </c>
      <c r="D103" s="394">
        <v>12368</v>
      </c>
      <c r="E103" s="394">
        <v>12128</v>
      </c>
      <c r="F103" s="44">
        <v>12205</v>
      </c>
      <c r="G103" s="44">
        <v>11532</v>
      </c>
      <c r="H103" s="44">
        <v>11444</v>
      </c>
      <c r="I103" s="44">
        <v>11349</v>
      </c>
      <c r="J103" s="46">
        <v>11621</v>
      </c>
      <c r="K103" s="227">
        <v>11883</v>
      </c>
      <c r="L103" s="227">
        <v>12424</v>
      </c>
      <c r="M103" s="227">
        <v>12630</v>
      </c>
      <c r="N103" s="227">
        <v>12792</v>
      </c>
      <c r="O103" s="183">
        <f t="shared" si="26"/>
        <v>94.485866448176978</v>
      </c>
      <c r="P103" s="183">
        <f t="shared" si="27"/>
        <v>93.764850471118393</v>
      </c>
      <c r="Q103" s="183">
        <f t="shared" si="28"/>
        <v>92.986480950430149</v>
      </c>
      <c r="R103" s="183">
        <f t="shared" si="29"/>
        <v>95.21507578861123</v>
      </c>
      <c r="S103" s="234">
        <f t="shared" si="30"/>
        <v>97.361736993035635</v>
      </c>
      <c r="T103" s="158">
        <f t="shared" si="31"/>
        <v>1.7855844449772994E-3</v>
      </c>
      <c r="U103" s="158">
        <f t="shared" si="32"/>
        <v>1.7299114927957107E-3</v>
      </c>
      <c r="V103" s="158">
        <f t="shared" si="33"/>
        <v>1.7271313561573048E-3</v>
      </c>
      <c r="W103" s="159">
        <f t="shared" si="34"/>
        <v>1.7230471562889856E-3</v>
      </c>
      <c r="X103" s="159">
        <f t="shared" si="35"/>
        <v>1.7749992553892633E-3</v>
      </c>
      <c r="Y103" s="251">
        <f t="shared" si="36"/>
        <v>1.6624586396435177E-3</v>
      </c>
    </row>
    <row r="104" spans="1:25" ht="13.5" thickBot="1">
      <c r="A104" s="39" t="s">
        <v>139</v>
      </c>
      <c r="B104" s="39" t="s">
        <v>137</v>
      </c>
      <c r="C104" s="394">
        <v>8384</v>
      </c>
      <c r="D104" s="394">
        <v>8348</v>
      </c>
      <c r="E104" s="394">
        <v>8295</v>
      </c>
      <c r="F104" s="44">
        <v>8248</v>
      </c>
      <c r="G104" s="44">
        <v>8171</v>
      </c>
      <c r="H104" s="44">
        <v>8163</v>
      </c>
      <c r="I104" s="44">
        <v>8162</v>
      </c>
      <c r="J104" s="46">
        <v>8206</v>
      </c>
      <c r="K104" s="227">
        <v>3112</v>
      </c>
      <c r="L104" s="227">
        <v>8226</v>
      </c>
      <c r="M104" s="227">
        <v>8253</v>
      </c>
      <c r="N104" s="227">
        <v>8441</v>
      </c>
      <c r="O104" s="183">
        <f t="shared" si="26"/>
        <v>99.066440349175551</v>
      </c>
      <c r="P104" s="183">
        <f t="shared" si="27"/>
        <v>98.969447138700289</v>
      </c>
      <c r="Q104" s="183">
        <f t="shared" si="28"/>
        <v>98.957322987390882</v>
      </c>
      <c r="R104" s="183">
        <f t="shared" si="29"/>
        <v>99.490785645004848</v>
      </c>
      <c r="S104" s="234">
        <f t="shared" si="30"/>
        <v>37.73035887487876</v>
      </c>
      <c r="T104" s="158">
        <f t="shared" si="31"/>
        <v>1.206677632296007E-3</v>
      </c>
      <c r="U104" s="158">
        <f t="shared" si="32"/>
        <v>1.2257289982339362E-3</v>
      </c>
      <c r="V104" s="158">
        <f t="shared" si="33"/>
        <v>1.2319620115616987E-3</v>
      </c>
      <c r="W104" s="159">
        <f t="shared" si="34"/>
        <v>1.239185028604344E-3</v>
      </c>
      <c r="X104" s="159">
        <f t="shared" si="35"/>
        <v>1.2533898881098267E-3</v>
      </c>
      <c r="Y104" s="251">
        <f t="shared" si="36"/>
        <v>4.3537585513511972E-4</v>
      </c>
    </row>
    <row r="105" spans="1:25" ht="13.5" thickBot="1">
      <c r="A105" s="39" t="s">
        <v>140</v>
      </c>
      <c r="B105" s="39" t="s">
        <v>137</v>
      </c>
      <c r="C105" s="394">
        <v>22330</v>
      </c>
      <c r="D105" s="394">
        <v>22131</v>
      </c>
      <c r="E105" s="394">
        <v>21926</v>
      </c>
      <c r="F105" s="44">
        <v>21776</v>
      </c>
      <c r="G105" s="44">
        <v>21821</v>
      </c>
      <c r="H105" s="44">
        <v>21641</v>
      </c>
      <c r="I105" s="44">
        <v>21443</v>
      </c>
      <c r="J105" s="46">
        <v>21419</v>
      </c>
      <c r="K105" s="227">
        <v>21369</v>
      </c>
      <c r="L105" s="227">
        <v>21129</v>
      </c>
      <c r="M105" s="227">
        <v>21044</v>
      </c>
      <c r="N105" s="227">
        <v>21254</v>
      </c>
      <c r="O105" s="183">
        <f t="shared" si="26"/>
        <v>100.20664952240999</v>
      </c>
      <c r="P105" s="183">
        <f t="shared" si="27"/>
        <v>99.380051432770017</v>
      </c>
      <c r="Q105" s="183">
        <f t="shared" si="28"/>
        <v>98.470793534166063</v>
      </c>
      <c r="R105" s="183">
        <f t="shared" si="29"/>
        <v>98.360580455547392</v>
      </c>
      <c r="S105" s="234">
        <f t="shared" si="30"/>
        <v>98.13096987509185</v>
      </c>
      <c r="T105" s="158">
        <f t="shared" si="31"/>
        <v>3.1858162125215626E-3</v>
      </c>
      <c r="U105" s="158">
        <f t="shared" si="32"/>
        <v>3.273360968114395E-3</v>
      </c>
      <c r="V105" s="158">
        <f t="shared" si="33"/>
        <v>3.2660651589129877E-3</v>
      </c>
      <c r="W105" s="159">
        <f t="shared" si="34"/>
        <v>3.2555555707379255E-3</v>
      </c>
      <c r="X105" s="159">
        <f t="shared" si="35"/>
        <v>3.2715522804562976E-3</v>
      </c>
      <c r="Y105" s="251">
        <f t="shared" si="36"/>
        <v>2.9895715451100169E-3</v>
      </c>
    </row>
    <row r="106" spans="1:25" ht="13.5" thickBot="1">
      <c r="A106" s="39" t="s">
        <v>141</v>
      </c>
      <c r="B106" s="39" t="s">
        <v>137</v>
      </c>
      <c r="C106" s="394">
        <v>18374</v>
      </c>
      <c r="D106" s="394">
        <v>18198</v>
      </c>
      <c r="E106" s="394">
        <v>17985</v>
      </c>
      <c r="F106" s="44">
        <v>17779</v>
      </c>
      <c r="G106" s="44">
        <v>17751</v>
      </c>
      <c r="H106" s="44">
        <v>17558</v>
      </c>
      <c r="I106" s="44">
        <v>17361</v>
      </c>
      <c r="J106" s="46">
        <v>17333</v>
      </c>
      <c r="K106" s="227">
        <v>17216</v>
      </c>
      <c r="L106" s="227">
        <v>16937</v>
      </c>
      <c r="M106" s="227">
        <v>16921</v>
      </c>
      <c r="N106" s="227">
        <v>17081</v>
      </c>
      <c r="O106" s="183">
        <f t="shared" si="26"/>
        <v>99.842510827380622</v>
      </c>
      <c r="P106" s="183">
        <f t="shared" si="27"/>
        <v>98.75696045896845</v>
      </c>
      <c r="Q106" s="183">
        <f t="shared" si="28"/>
        <v>97.648911637324929</v>
      </c>
      <c r="R106" s="183">
        <f t="shared" si="29"/>
        <v>97.491422464705551</v>
      </c>
      <c r="S106" s="234">
        <f t="shared" si="30"/>
        <v>96.833342707688843</v>
      </c>
      <c r="T106" s="158">
        <f t="shared" si="31"/>
        <v>2.601057422962016E-3</v>
      </c>
      <c r="U106" s="158">
        <f t="shared" si="32"/>
        <v>2.662821618853335E-3</v>
      </c>
      <c r="V106" s="158">
        <f t="shared" si="33"/>
        <v>2.6498577727551518E-3</v>
      </c>
      <c r="W106" s="159">
        <f t="shared" si="34"/>
        <v>2.6358112327370762E-3</v>
      </c>
      <c r="X106" s="159">
        <f t="shared" si="35"/>
        <v>2.6474539276879873E-3</v>
      </c>
      <c r="Y106" s="251">
        <f t="shared" si="36"/>
        <v>2.4085574299505851E-3</v>
      </c>
    </row>
    <row r="107" spans="1:25" ht="13.5" thickBot="1">
      <c r="A107" s="39" t="s">
        <v>137</v>
      </c>
      <c r="B107" s="39" t="s">
        <v>137</v>
      </c>
      <c r="C107" s="394">
        <v>68740</v>
      </c>
      <c r="D107" s="394">
        <v>68814</v>
      </c>
      <c r="E107" s="394">
        <v>68535</v>
      </c>
      <c r="F107" s="44">
        <v>68471</v>
      </c>
      <c r="G107" s="44">
        <v>67410</v>
      </c>
      <c r="H107" s="44">
        <v>67297</v>
      </c>
      <c r="I107" s="44">
        <v>67273</v>
      </c>
      <c r="J107" s="46">
        <v>67541</v>
      </c>
      <c r="K107" s="227">
        <v>67481</v>
      </c>
      <c r="L107" s="227">
        <v>67667</v>
      </c>
      <c r="M107" s="227">
        <v>67871</v>
      </c>
      <c r="N107" s="227">
        <v>68727</v>
      </c>
      <c r="O107" s="183">
        <f t="shared" si="26"/>
        <v>98.450438871931183</v>
      </c>
      <c r="P107" s="183">
        <f t="shared" si="27"/>
        <v>98.285405500138751</v>
      </c>
      <c r="Q107" s="183">
        <f t="shared" si="28"/>
        <v>98.250354164536816</v>
      </c>
      <c r="R107" s="183">
        <f t="shared" si="29"/>
        <v>98.64176074542506</v>
      </c>
      <c r="S107" s="234">
        <f t="shared" si="30"/>
        <v>98.554132406420237</v>
      </c>
      <c r="T107" s="158">
        <f t="shared" si="31"/>
        <v>1.0017267720773508E-2</v>
      </c>
      <c r="U107" s="158">
        <f t="shared" si="32"/>
        <v>1.0112151728178882E-2</v>
      </c>
      <c r="V107" s="158">
        <f t="shared" si="33"/>
        <v>1.015648015338327E-2</v>
      </c>
      <c r="W107" s="159">
        <f t="shared" si="34"/>
        <v>1.0213635681119828E-2</v>
      </c>
      <c r="X107" s="159">
        <f t="shared" si="35"/>
        <v>1.0316257181675092E-2</v>
      </c>
      <c r="Y107" s="251">
        <f t="shared" si="36"/>
        <v>9.4407448844386292E-3</v>
      </c>
    </row>
    <row r="108" spans="1:25" ht="13.5" thickBot="1">
      <c r="A108" s="39" t="s">
        <v>142</v>
      </c>
      <c r="B108" s="39" t="s">
        <v>137</v>
      </c>
      <c r="C108" s="394">
        <v>16434</v>
      </c>
      <c r="D108" s="394">
        <v>16354</v>
      </c>
      <c r="E108" s="394">
        <v>16190</v>
      </c>
      <c r="F108" s="44">
        <v>16073</v>
      </c>
      <c r="G108" s="44">
        <v>16221</v>
      </c>
      <c r="H108" s="44">
        <v>16103</v>
      </c>
      <c r="I108" s="44">
        <v>15999</v>
      </c>
      <c r="J108" s="46">
        <v>15928</v>
      </c>
      <c r="K108" s="227">
        <v>15798</v>
      </c>
      <c r="L108" s="227">
        <v>15553</v>
      </c>
      <c r="M108" s="227">
        <v>15591</v>
      </c>
      <c r="N108" s="227">
        <v>15787</v>
      </c>
      <c r="O108" s="183">
        <f t="shared" si="26"/>
        <v>100.92079885522305</v>
      </c>
      <c r="P108" s="183">
        <f t="shared" si="27"/>
        <v>100.18664841659925</v>
      </c>
      <c r="Q108" s="183">
        <f t="shared" si="28"/>
        <v>99.53960057238848</v>
      </c>
      <c r="R108" s="183">
        <f t="shared" si="29"/>
        <v>99.097865986436886</v>
      </c>
      <c r="S108" s="234">
        <f t="shared" si="30"/>
        <v>98.289056181173393</v>
      </c>
      <c r="T108" s="158">
        <f t="shared" ref="T108:T139" si="37">+F108/F$3</f>
        <v>2.3514706091044765E-3</v>
      </c>
      <c r="U108" s="158">
        <f t="shared" ref="U108:U139" si="38">+G108/G$3</f>
        <v>2.433306826624976E-3</v>
      </c>
      <c r="V108" s="158">
        <f t="shared" ref="V108:V139" si="39">+H108/H$3</f>
        <v>2.4302688070780391E-3</v>
      </c>
      <c r="W108" s="159">
        <f t="shared" ref="W108:W139" si="40">+I108/I$3</f>
        <v>2.4290273551385564E-3</v>
      </c>
      <c r="X108" s="159">
        <f t="shared" ref="X108:X139" si="41">+J108/J$3</f>
        <v>2.4328532948834167E-3</v>
      </c>
      <c r="Y108" s="251">
        <f t="shared" ref="Y108:Y139" si="42">+K108/K$3</f>
        <v>2.2101760152392741E-3</v>
      </c>
    </row>
    <row r="109" spans="1:25" ht="13.5" thickBot="1">
      <c r="A109" s="49" t="s">
        <v>143</v>
      </c>
      <c r="B109" s="39" t="s">
        <v>137</v>
      </c>
      <c r="C109" s="394">
        <v>9887</v>
      </c>
      <c r="D109" s="394">
        <v>9795</v>
      </c>
      <c r="E109" s="394">
        <v>9660</v>
      </c>
      <c r="F109" s="53">
        <v>9593</v>
      </c>
      <c r="G109" s="53">
        <v>9568</v>
      </c>
      <c r="H109" s="53">
        <v>9469</v>
      </c>
      <c r="I109" s="53">
        <v>9386</v>
      </c>
      <c r="J109" s="55">
        <v>9281</v>
      </c>
      <c r="K109" s="228">
        <v>8129</v>
      </c>
      <c r="L109" s="228">
        <v>8901</v>
      </c>
      <c r="M109" s="228">
        <v>8803</v>
      </c>
      <c r="N109" s="228">
        <v>8791</v>
      </c>
      <c r="O109" s="184">
        <f t="shared" si="26"/>
        <v>99.739393307620134</v>
      </c>
      <c r="P109" s="184">
        <f t="shared" si="27"/>
        <v>98.707390805795896</v>
      </c>
      <c r="Q109" s="184">
        <f t="shared" si="28"/>
        <v>97.842176587094755</v>
      </c>
      <c r="R109" s="184">
        <f t="shared" si="29"/>
        <v>96.747628479099347</v>
      </c>
      <c r="S109" s="241">
        <f t="shared" si="30"/>
        <v>84.73887209423539</v>
      </c>
      <c r="T109" s="160">
        <f t="shared" si="37"/>
        <v>1.4034503548273031E-3</v>
      </c>
      <c r="U109" s="160">
        <f t="shared" si="38"/>
        <v>1.4352925046019216E-3</v>
      </c>
      <c r="V109" s="160">
        <f t="shared" si="39"/>
        <v>1.4290638597914645E-3</v>
      </c>
      <c r="W109" s="161">
        <f t="shared" si="40"/>
        <v>1.4250172357853923E-3</v>
      </c>
      <c r="X109" s="161">
        <f t="shared" si="41"/>
        <v>1.4175861018215089E-3</v>
      </c>
      <c r="Y109" s="252">
        <f t="shared" si="42"/>
        <v>1.1372655290467185E-3</v>
      </c>
    </row>
    <row r="110" spans="1:25" ht="13.5" thickBot="1">
      <c r="A110" s="27" t="s">
        <v>144</v>
      </c>
      <c r="B110" s="382"/>
      <c r="C110" s="393">
        <v>149187</v>
      </c>
      <c r="D110" s="393">
        <v>147531</v>
      </c>
      <c r="E110" s="393">
        <v>145577</v>
      </c>
      <c r="F110" s="32">
        <v>144329</v>
      </c>
      <c r="G110" s="32">
        <v>135938</v>
      </c>
      <c r="H110" s="32">
        <v>133902</v>
      </c>
      <c r="I110" s="32">
        <v>131557</v>
      </c>
      <c r="J110" s="34">
        <v>129135</v>
      </c>
      <c r="K110" s="229">
        <v>125403</v>
      </c>
      <c r="L110" s="229">
        <v>123431</v>
      </c>
      <c r="M110" s="229">
        <v>121099</v>
      </c>
      <c r="N110" s="229">
        <v>119041</v>
      </c>
      <c r="O110" s="182">
        <f t="shared" si="26"/>
        <v>94.186199585668845</v>
      </c>
      <c r="P110" s="182">
        <f t="shared" si="27"/>
        <v>92.775533676530713</v>
      </c>
      <c r="Q110" s="182">
        <f t="shared" si="28"/>
        <v>91.150773579807236</v>
      </c>
      <c r="R110" s="182">
        <f t="shared" si="29"/>
        <v>89.472663151549582</v>
      </c>
      <c r="S110" s="238">
        <f t="shared" si="30"/>
        <v>86.886904225761981</v>
      </c>
      <c r="T110" s="152">
        <f t="shared" si="37"/>
        <v>2.1115249271538603E-2</v>
      </c>
      <c r="U110" s="153">
        <f t="shared" si="38"/>
        <v>2.0392014265319398E-2</v>
      </c>
      <c r="V110" s="153">
        <f t="shared" si="39"/>
        <v>2.0208523492850003E-2</v>
      </c>
      <c r="W110" s="154">
        <f t="shared" si="40"/>
        <v>1.9973470326893124E-2</v>
      </c>
      <c r="X110" s="154">
        <f t="shared" si="41"/>
        <v>1.9724165635030766E-2</v>
      </c>
      <c r="Y110" s="249">
        <f t="shared" si="42"/>
        <v>1.7544163997914336E-2</v>
      </c>
    </row>
    <row r="111" spans="1:25" ht="13.5" thickBot="1">
      <c r="A111" s="39" t="s">
        <v>145</v>
      </c>
      <c r="B111" s="39" t="s">
        <v>147</v>
      </c>
      <c r="C111" s="394">
        <v>10240</v>
      </c>
      <c r="D111" s="394">
        <v>10048</v>
      </c>
      <c r="E111" s="394">
        <v>9807</v>
      </c>
      <c r="F111" s="44">
        <v>9669</v>
      </c>
      <c r="G111" s="44">
        <v>9010</v>
      </c>
      <c r="H111" s="44">
        <v>8846</v>
      </c>
      <c r="I111" s="44">
        <v>8627</v>
      </c>
      <c r="J111" s="46">
        <v>8385</v>
      </c>
      <c r="K111" s="227">
        <v>8211</v>
      </c>
      <c r="L111" s="227">
        <v>7952</v>
      </c>
      <c r="M111" s="227">
        <v>7725</v>
      </c>
      <c r="N111" s="227">
        <v>7498</v>
      </c>
      <c r="O111" s="183">
        <f t="shared" si="26"/>
        <v>93.184403764608547</v>
      </c>
      <c r="P111" s="183">
        <f t="shared" si="27"/>
        <v>91.488261454131759</v>
      </c>
      <c r="Q111" s="183">
        <f t="shared" si="28"/>
        <v>89.223290929775573</v>
      </c>
      <c r="R111" s="183">
        <f t="shared" si="29"/>
        <v>86.72044678870617</v>
      </c>
      <c r="S111" s="234">
        <f t="shared" si="30"/>
        <v>84.920881166614961</v>
      </c>
      <c r="T111" s="158">
        <f t="shared" si="37"/>
        <v>1.414569110895986E-3</v>
      </c>
      <c r="U111" s="158">
        <f t="shared" si="38"/>
        <v>1.3515871097892259E-3</v>
      </c>
      <c r="V111" s="158">
        <f t="shared" si="39"/>
        <v>1.3350405432163159E-3</v>
      </c>
      <c r="W111" s="159">
        <f t="shared" si="40"/>
        <v>1.309783048489301E-3</v>
      </c>
      <c r="X111" s="159">
        <f t="shared" si="41"/>
        <v>1.2807304669511207E-3</v>
      </c>
      <c r="Y111" s="251">
        <f t="shared" si="42"/>
        <v>1.1487375149468084E-3</v>
      </c>
    </row>
    <row r="112" spans="1:25" ht="13.5" thickBot="1">
      <c r="A112" s="39" t="s">
        <v>146</v>
      </c>
      <c r="B112" s="39" t="s">
        <v>2</v>
      </c>
      <c r="C112" s="394">
        <v>3325</v>
      </c>
      <c r="D112" s="394">
        <v>3236</v>
      </c>
      <c r="E112" s="394">
        <v>3163</v>
      </c>
      <c r="F112" s="44">
        <v>3133</v>
      </c>
      <c r="G112" s="44">
        <v>2863</v>
      </c>
      <c r="H112" s="44">
        <v>2796</v>
      </c>
      <c r="I112" s="44">
        <v>2713</v>
      </c>
      <c r="J112" s="46">
        <v>2702</v>
      </c>
      <c r="K112" s="227">
        <v>2790</v>
      </c>
      <c r="L112" s="227">
        <v>2802</v>
      </c>
      <c r="M112" s="227">
        <v>2690</v>
      </c>
      <c r="N112" s="227">
        <v>2597</v>
      </c>
      <c r="O112" s="183">
        <f t="shared" si="26"/>
        <v>91.382061921481011</v>
      </c>
      <c r="P112" s="183">
        <f t="shared" si="27"/>
        <v>89.243536546441121</v>
      </c>
      <c r="Q112" s="183">
        <f t="shared" si="28"/>
        <v>86.594318544526018</v>
      </c>
      <c r="R112" s="183">
        <f t="shared" si="29"/>
        <v>86.24321736354932</v>
      </c>
      <c r="S112" s="234">
        <f t="shared" si="30"/>
        <v>89.052026811362907</v>
      </c>
      <c r="T112" s="158">
        <f t="shared" si="37"/>
        <v>4.5835608898925681E-4</v>
      </c>
      <c r="U112" s="158">
        <f t="shared" si="38"/>
        <v>4.2947767983646544E-4</v>
      </c>
      <c r="V112" s="158">
        <f t="shared" si="39"/>
        <v>4.2197302270323525E-4</v>
      </c>
      <c r="W112" s="159">
        <f t="shared" si="40"/>
        <v>4.1189769451158847E-4</v>
      </c>
      <c r="X112" s="159">
        <f t="shared" si="41"/>
        <v>4.1270527390601411E-4</v>
      </c>
      <c r="Y112" s="251">
        <f t="shared" si="42"/>
        <v>3.9032732513720567E-4</v>
      </c>
    </row>
    <row r="113" spans="1:25" ht="13.5" thickBot="1">
      <c r="A113" s="39" t="s">
        <v>147</v>
      </c>
      <c r="B113" s="39" t="s">
        <v>147</v>
      </c>
      <c r="C113" s="394">
        <v>48463</v>
      </c>
      <c r="D113" s="394">
        <v>48258</v>
      </c>
      <c r="E113" s="394">
        <v>47915</v>
      </c>
      <c r="F113" s="44">
        <v>47603</v>
      </c>
      <c r="G113" s="44">
        <v>44808</v>
      </c>
      <c r="H113" s="44">
        <v>44275</v>
      </c>
      <c r="I113" s="44">
        <v>43633</v>
      </c>
      <c r="J113" s="46">
        <v>42866</v>
      </c>
      <c r="K113" s="227">
        <v>42011</v>
      </c>
      <c r="L113" s="227">
        <v>40789</v>
      </c>
      <c r="M113" s="227">
        <v>40124</v>
      </c>
      <c r="N113" s="227">
        <v>39414</v>
      </c>
      <c r="O113" s="183">
        <f t="shared" si="26"/>
        <v>94.128521311682036</v>
      </c>
      <c r="P113" s="183">
        <f t="shared" si="27"/>
        <v>93.008843980421403</v>
      </c>
      <c r="Q113" s="183">
        <f t="shared" si="28"/>
        <v>91.660189483856058</v>
      </c>
      <c r="R113" s="183">
        <f t="shared" si="29"/>
        <v>90.048946494968803</v>
      </c>
      <c r="S113" s="234">
        <f t="shared" si="30"/>
        <v>88.252841207486924</v>
      </c>
      <c r="T113" s="158">
        <f t="shared" si="37"/>
        <v>6.9642913833883151E-3</v>
      </c>
      <c r="U113" s="158">
        <f t="shared" si="38"/>
        <v>6.7216332092603368E-3</v>
      </c>
      <c r="V113" s="158">
        <f t="shared" si="39"/>
        <v>6.6819941273911802E-3</v>
      </c>
      <c r="W113" s="159">
        <f t="shared" si="40"/>
        <v>6.6245234443878141E-3</v>
      </c>
      <c r="X113" s="159">
        <f t="shared" si="41"/>
        <v>6.5473812995022942E-3</v>
      </c>
      <c r="Y113" s="251">
        <f t="shared" si="42"/>
        <v>5.8774341420570414E-3</v>
      </c>
    </row>
    <row r="114" spans="1:25" ht="13.5" thickBot="1">
      <c r="A114" s="39" t="s">
        <v>148</v>
      </c>
      <c r="B114" s="39" t="s">
        <v>2</v>
      </c>
      <c r="C114" s="394">
        <v>6302</v>
      </c>
      <c r="D114" s="394">
        <v>6112</v>
      </c>
      <c r="E114" s="394">
        <v>5949</v>
      </c>
      <c r="F114" s="44">
        <v>5880</v>
      </c>
      <c r="G114" s="44">
        <v>5167</v>
      </c>
      <c r="H114" s="44">
        <v>5041</v>
      </c>
      <c r="I114" s="44">
        <v>4917</v>
      </c>
      <c r="J114" s="46">
        <v>4824</v>
      </c>
      <c r="K114" s="227">
        <v>4541</v>
      </c>
      <c r="L114" s="227">
        <v>4694</v>
      </c>
      <c r="M114" s="227">
        <v>4490</v>
      </c>
      <c r="N114" s="227">
        <v>4365</v>
      </c>
      <c r="O114" s="183">
        <f t="shared" si="26"/>
        <v>87.874149659863946</v>
      </c>
      <c r="P114" s="183">
        <f t="shared" si="27"/>
        <v>85.731292517006807</v>
      </c>
      <c r="Q114" s="183">
        <f t="shared" si="28"/>
        <v>83.622448979591837</v>
      </c>
      <c r="R114" s="183">
        <f t="shared" si="29"/>
        <v>82.040816326530603</v>
      </c>
      <c r="S114" s="234">
        <f t="shared" si="30"/>
        <v>77.227891156462576</v>
      </c>
      <c r="T114" s="158">
        <f t="shared" si="37"/>
        <v>8.6024060110336095E-4</v>
      </c>
      <c r="U114" s="158">
        <f t="shared" si="38"/>
        <v>7.7509995519211216E-4</v>
      </c>
      <c r="V114" s="158">
        <f t="shared" si="39"/>
        <v>7.6078898692668413E-4</v>
      </c>
      <c r="W114" s="159">
        <f t="shared" si="40"/>
        <v>7.4651712639641746E-4</v>
      </c>
      <c r="X114" s="159">
        <f t="shared" si="41"/>
        <v>7.3682096273967879E-4</v>
      </c>
      <c r="Y114" s="251">
        <f t="shared" si="42"/>
        <v>6.3529619478424758E-4</v>
      </c>
    </row>
    <row r="115" spans="1:25" ht="13.5" thickBot="1">
      <c r="A115" s="39" t="s">
        <v>144</v>
      </c>
      <c r="B115" s="39" t="s">
        <v>147</v>
      </c>
      <c r="C115" s="394">
        <v>64343</v>
      </c>
      <c r="D115" s="394">
        <v>63714</v>
      </c>
      <c r="E115" s="394">
        <v>62949</v>
      </c>
      <c r="F115" s="44">
        <v>62447</v>
      </c>
      <c r="G115" s="44">
        <v>60314</v>
      </c>
      <c r="H115" s="44">
        <v>59463</v>
      </c>
      <c r="I115" s="44">
        <v>58482</v>
      </c>
      <c r="J115" s="46">
        <v>57431</v>
      </c>
      <c r="K115" s="227">
        <v>55532</v>
      </c>
      <c r="L115" s="227">
        <v>54645</v>
      </c>
      <c r="M115" s="227">
        <v>53845</v>
      </c>
      <c r="N115" s="227">
        <v>53273</v>
      </c>
      <c r="O115" s="183">
        <f t="shared" si="26"/>
        <v>96.584303489358973</v>
      </c>
      <c r="P115" s="183">
        <f t="shared" si="27"/>
        <v>95.221547872595963</v>
      </c>
      <c r="Q115" s="183">
        <f t="shared" si="28"/>
        <v>93.650615722132372</v>
      </c>
      <c r="R115" s="183">
        <f t="shared" si="29"/>
        <v>91.967588515060768</v>
      </c>
      <c r="S115" s="234">
        <f t="shared" si="30"/>
        <v>88.926609765080784</v>
      </c>
      <c r="T115" s="158">
        <f t="shared" si="37"/>
        <v>9.1359600029084324E-3</v>
      </c>
      <c r="U115" s="158">
        <f t="shared" si="38"/>
        <v>9.0476831231772886E-3</v>
      </c>
      <c r="V115" s="158">
        <f t="shared" si="39"/>
        <v>8.9741709045073233E-3</v>
      </c>
      <c r="W115" s="159">
        <f t="shared" si="40"/>
        <v>8.8789535460474453E-3</v>
      </c>
      <c r="X115" s="159">
        <f t="shared" si="41"/>
        <v>8.7720490694656907E-3</v>
      </c>
      <c r="Y115" s="251">
        <f t="shared" si="42"/>
        <v>7.7690526951682097E-3</v>
      </c>
    </row>
    <row r="116" spans="1:25" ht="13.5" thickBot="1">
      <c r="A116" s="39" t="s">
        <v>149</v>
      </c>
      <c r="B116" s="39" t="s">
        <v>147</v>
      </c>
      <c r="C116" s="394">
        <v>3533</v>
      </c>
      <c r="D116" s="394">
        <v>3377</v>
      </c>
      <c r="E116" s="394">
        <v>3234</v>
      </c>
      <c r="F116" s="44">
        <v>3169</v>
      </c>
      <c r="G116" s="44">
        <v>2780</v>
      </c>
      <c r="H116" s="44">
        <v>2653</v>
      </c>
      <c r="I116" s="44">
        <v>2527</v>
      </c>
      <c r="J116" s="46">
        <v>2419</v>
      </c>
      <c r="K116" s="227">
        <v>2043</v>
      </c>
      <c r="L116" s="227">
        <v>2180</v>
      </c>
      <c r="M116" s="227">
        <v>2088</v>
      </c>
      <c r="N116" s="227">
        <v>2018</v>
      </c>
      <c r="O116" s="183">
        <f t="shared" si="26"/>
        <v>87.724834332597041</v>
      </c>
      <c r="P116" s="183">
        <f t="shared" si="27"/>
        <v>83.717260965604297</v>
      </c>
      <c r="Q116" s="183">
        <f t="shared" si="28"/>
        <v>79.741243294414645</v>
      </c>
      <c r="R116" s="183">
        <f t="shared" si="29"/>
        <v>76.333228147680657</v>
      </c>
      <c r="S116" s="234">
        <f t="shared" si="30"/>
        <v>64.468286525717886</v>
      </c>
      <c r="T116" s="158">
        <f t="shared" si="37"/>
        <v>4.6362286817968555E-4</v>
      </c>
      <c r="U116" s="158">
        <f t="shared" si="38"/>
        <v>4.1702687738224729E-4</v>
      </c>
      <c r="V116" s="158">
        <f t="shared" si="39"/>
        <v>4.0039142676383515E-4</v>
      </c>
      <c r="W116" s="159">
        <f t="shared" si="40"/>
        <v>3.8365848655760561E-4</v>
      </c>
      <c r="X116" s="159">
        <f t="shared" si="41"/>
        <v>3.6947966601726427E-4</v>
      </c>
      <c r="Y116" s="251">
        <f t="shared" si="42"/>
        <v>2.85820331632728E-4</v>
      </c>
    </row>
    <row r="117" spans="1:25" ht="13.5" thickBot="1">
      <c r="A117" s="39" t="s">
        <v>150</v>
      </c>
      <c r="B117" s="39" t="s">
        <v>2</v>
      </c>
      <c r="C117" s="394">
        <v>3649</v>
      </c>
      <c r="D117" s="394">
        <v>3576</v>
      </c>
      <c r="E117" s="394">
        <v>3476</v>
      </c>
      <c r="F117" s="44">
        <v>3422</v>
      </c>
      <c r="G117" s="44">
        <v>2863</v>
      </c>
      <c r="H117" s="44">
        <v>2798</v>
      </c>
      <c r="I117" s="44">
        <v>2761</v>
      </c>
      <c r="J117" s="46">
        <v>2722</v>
      </c>
      <c r="K117" s="227">
        <v>2659</v>
      </c>
      <c r="L117" s="227">
        <v>2610</v>
      </c>
      <c r="M117" s="227">
        <v>2523</v>
      </c>
      <c r="N117" s="227">
        <v>2458</v>
      </c>
      <c r="O117" s="183">
        <f t="shared" si="26"/>
        <v>83.664523670368212</v>
      </c>
      <c r="P117" s="183">
        <f t="shared" si="27"/>
        <v>81.765049678550554</v>
      </c>
      <c r="Q117" s="183">
        <f t="shared" si="28"/>
        <v>80.68381063705435</v>
      </c>
      <c r="R117" s="183">
        <f t="shared" si="29"/>
        <v>79.544126241963767</v>
      </c>
      <c r="S117" s="234">
        <f t="shared" si="30"/>
        <v>77.703097603740503</v>
      </c>
      <c r="T117" s="158">
        <f t="shared" si="37"/>
        <v>5.0063662193464305E-4</v>
      </c>
      <c r="U117" s="158">
        <f t="shared" si="38"/>
        <v>4.2947767983646544E-4</v>
      </c>
      <c r="V117" s="158">
        <f t="shared" si="39"/>
        <v>4.222748632058842E-4</v>
      </c>
      <c r="W117" s="159">
        <f t="shared" si="40"/>
        <v>4.1918523204810017E-4</v>
      </c>
      <c r="X117" s="159">
        <f t="shared" si="41"/>
        <v>4.1576008718437099E-4</v>
      </c>
      <c r="Y117" s="251">
        <f t="shared" si="42"/>
        <v>3.7200012815047666E-4</v>
      </c>
    </row>
    <row r="118" spans="1:25" ht="13.5" thickBot="1">
      <c r="A118" s="39" t="s">
        <v>151</v>
      </c>
      <c r="B118" s="39" t="s">
        <v>147</v>
      </c>
      <c r="C118" s="394">
        <v>8221</v>
      </c>
      <c r="D118" s="394">
        <v>8134</v>
      </c>
      <c r="E118" s="394">
        <v>8057</v>
      </c>
      <c r="F118" s="44">
        <v>7999</v>
      </c>
      <c r="G118" s="44">
        <v>7494</v>
      </c>
      <c r="H118" s="44">
        <v>7395</v>
      </c>
      <c r="I118" s="44">
        <v>7278</v>
      </c>
      <c r="J118" s="46">
        <v>7167</v>
      </c>
      <c r="K118" s="227">
        <v>7071</v>
      </c>
      <c r="L118" s="227">
        <v>6924</v>
      </c>
      <c r="M118" s="227">
        <v>6816</v>
      </c>
      <c r="N118" s="227">
        <v>6660</v>
      </c>
      <c r="O118" s="183">
        <f t="shared" si="26"/>
        <v>93.686710838854864</v>
      </c>
      <c r="P118" s="183">
        <f t="shared" si="27"/>
        <v>92.449056132016509</v>
      </c>
      <c r="Q118" s="183">
        <f t="shared" si="28"/>
        <v>90.98637329666208</v>
      </c>
      <c r="R118" s="183">
        <f t="shared" si="29"/>
        <v>89.598699837479685</v>
      </c>
      <c r="S118" s="234">
        <f t="shared" si="30"/>
        <v>88.398549818727346</v>
      </c>
      <c r="T118" s="158">
        <f t="shared" si="37"/>
        <v>1.1702490762288749E-3</v>
      </c>
      <c r="U118" s="158">
        <f t="shared" si="38"/>
        <v>1.1241724529145903E-3</v>
      </c>
      <c r="V118" s="158">
        <f t="shared" si="39"/>
        <v>1.116055258544501E-3</v>
      </c>
      <c r="W118" s="159">
        <f t="shared" si="40"/>
        <v>1.1049728789735867E-3</v>
      </c>
      <c r="X118" s="159">
        <f t="shared" si="41"/>
        <v>1.0946923382991868E-3</v>
      </c>
      <c r="Y118" s="251">
        <f t="shared" si="42"/>
        <v>9.8924893048214389E-4</v>
      </c>
    </row>
    <row r="119" spans="1:25" ht="13.5" thickBot="1">
      <c r="A119" s="83" t="s">
        <v>152</v>
      </c>
      <c r="B119" s="39" t="s">
        <v>147</v>
      </c>
      <c r="C119" s="394">
        <v>1111</v>
      </c>
      <c r="D119" s="394">
        <v>1076</v>
      </c>
      <c r="E119" s="394">
        <v>1027</v>
      </c>
      <c r="F119" s="87">
        <v>1007</v>
      </c>
      <c r="G119" s="53">
        <v>639</v>
      </c>
      <c r="H119" s="53">
        <v>635</v>
      </c>
      <c r="I119" s="53">
        <v>619</v>
      </c>
      <c r="J119" s="55">
        <v>619</v>
      </c>
      <c r="K119" s="228">
        <v>547</v>
      </c>
      <c r="L119" s="228">
        <v>835</v>
      </c>
      <c r="M119" s="228">
        <v>798</v>
      </c>
      <c r="N119" s="228">
        <v>758</v>
      </c>
      <c r="O119" s="184">
        <f t="shared" si="26"/>
        <v>63.455809334657395</v>
      </c>
      <c r="P119" s="184">
        <f t="shared" si="27"/>
        <v>63.058589870903667</v>
      </c>
      <c r="Q119" s="184">
        <f t="shared" si="28"/>
        <v>61.469712015888774</v>
      </c>
      <c r="R119" s="184">
        <f t="shared" si="29"/>
        <v>61.469712015888774</v>
      </c>
      <c r="S119" s="241">
        <f t="shared" si="30"/>
        <v>54.319761668321753</v>
      </c>
      <c r="T119" s="169">
        <f t="shared" si="37"/>
        <v>1.4732351791004838E-4</v>
      </c>
      <c r="U119" s="169">
        <f t="shared" si="38"/>
        <v>9.5856177930667635E-5</v>
      </c>
      <c r="V119" s="169">
        <f t="shared" si="39"/>
        <v>9.5834359591042345E-5</v>
      </c>
      <c r="W119" s="169">
        <f t="shared" si="40"/>
        <v>9.3978869481265483E-5</v>
      </c>
      <c r="X119" s="169">
        <f t="shared" si="41"/>
        <v>9.454647096514534E-5</v>
      </c>
      <c r="Y119" s="252">
        <f t="shared" si="42"/>
        <v>7.6526540089624193E-5</v>
      </c>
    </row>
    <row r="120" spans="1:25" ht="13.5" thickBot="1">
      <c r="A120" s="27" t="s">
        <v>153</v>
      </c>
      <c r="B120" s="382"/>
      <c r="C120" s="393">
        <v>155468</v>
      </c>
      <c r="D120" s="393">
        <v>153474</v>
      </c>
      <c r="E120" s="393">
        <v>151153</v>
      </c>
      <c r="F120" s="32">
        <v>149555</v>
      </c>
      <c r="G120" s="32">
        <v>140581</v>
      </c>
      <c r="H120" s="32">
        <v>138663</v>
      </c>
      <c r="I120" s="32">
        <v>136649</v>
      </c>
      <c r="J120" s="34">
        <v>134546</v>
      </c>
      <c r="K120" s="229">
        <v>133075</v>
      </c>
      <c r="L120" s="229">
        <v>129222</v>
      </c>
      <c r="M120" s="229">
        <v>126961</v>
      </c>
      <c r="N120" s="229">
        <v>124873</v>
      </c>
      <c r="O120" s="182">
        <f t="shared" si="26"/>
        <v>93.999531944769487</v>
      </c>
      <c r="P120" s="182">
        <f t="shared" si="27"/>
        <v>92.717060613152341</v>
      </c>
      <c r="Q120" s="182">
        <f t="shared" si="28"/>
        <v>91.370398849921429</v>
      </c>
      <c r="R120" s="182">
        <f t="shared" si="29"/>
        <v>89.964227207381896</v>
      </c>
      <c r="S120" s="238">
        <f t="shared" si="30"/>
        <v>88.98064257296646</v>
      </c>
      <c r="T120" s="152">
        <f t="shared" si="37"/>
        <v>2.187981005068251E-2</v>
      </c>
      <c r="U120" s="153">
        <f t="shared" si="38"/>
        <v>2.1088509154415003E-2</v>
      </c>
      <c r="V120" s="153">
        <f t="shared" si="39"/>
        <v>2.0927054809405835E-2</v>
      </c>
      <c r="W120" s="154">
        <f t="shared" si="40"/>
        <v>2.0746556600558075E-2</v>
      </c>
      <c r="X120" s="154">
        <f t="shared" si="41"/>
        <v>2.0550645367490218E-2</v>
      </c>
      <c r="Y120" s="249">
        <f t="shared" si="42"/>
        <v>1.8617494190908114E-2</v>
      </c>
    </row>
    <row r="121" spans="1:25" ht="13.5" thickBot="1">
      <c r="A121" s="39" t="s">
        <v>154</v>
      </c>
      <c r="B121" s="39" t="s">
        <v>158</v>
      </c>
      <c r="C121" s="394">
        <v>3647</v>
      </c>
      <c r="D121" s="394">
        <v>3591</v>
      </c>
      <c r="E121" s="394">
        <v>3554</v>
      </c>
      <c r="F121" s="44">
        <v>3502</v>
      </c>
      <c r="G121" s="44">
        <v>3312</v>
      </c>
      <c r="H121" s="44">
        <v>3251</v>
      </c>
      <c r="I121" s="44">
        <v>3188</v>
      </c>
      <c r="J121" s="46">
        <v>3136</v>
      </c>
      <c r="K121" s="227">
        <v>3062</v>
      </c>
      <c r="L121" s="227">
        <v>2910</v>
      </c>
      <c r="M121" s="227">
        <v>2840</v>
      </c>
      <c r="N121" s="227">
        <v>2773</v>
      </c>
      <c r="O121" s="183">
        <f t="shared" si="26"/>
        <v>94.574528840662481</v>
      </c>
      <c r="P121" s="183">
        <f t="shared" si="27"/>
        <v>92.832667047401486</v>
      </c>
      <c r="Q121" s="183">
        <f t="shared" si="28"/>
        <v>91.033695031410616</v>
      </c>
      <c r="R121" s="183">
        <f t="shared" si="29"/>
        <v>89.548829240434031</v>
      </c>
      <c r="S121" s="234">
        <f t="shared" si="30"/>
        <v>87.43575099942889</v>
      </c>
      <c r="T121" s="158">
        <f t="shared" si="37"/>
        <v>5.1234057569115134E-4</v>
      </c>
      <c r="U121" s="158">
        <f t="shared" si="38"/>
        <v>4.9683202082374204E-4</v>
      </c>
      <c r="V121" s="158">
        <f t="shared" si="39"/>
        <v>4.9064173705587184E-4</v>
      </c>
      <c r="W121" s="159">
        <f t="shared" si="40"/>
        <v>4.8401395138331885E-4</v>
      </c>
      <c r="X121" s="159">
        <f t="shared" si="41"/>
        <v>4.7899472204635831E-4</v>
      </c>
      <c r="Y121" s="251">
        <f t="shared" si="42"/>
        <v>4.2838074178140633E-4</v>
      </c>
    </row>
    <row r="122" spans="1:25" ht="13.5" thickBot="1">
      <c r="A122" s="39" t="s">
        <v>155</v>
      </c>
      <c r="B122" s="39" t="s">
        <v>153</v>
      </c>
      <c r="C122" s="394">
        <v>5258</v>
      </c>
      <c r="D122" s="394">
        <v>5177</v>
      </c>
      <c r="E122" s="394">
        <v>5101</v>
      </c>
      <c r="F122" s="44">
        <v>5004</v>
      </c>
      <c r="G122" s="44">
        <v>3765</v>
      </c>
      <c r="H122" s="44">
        <v>3715</v>
      </c>
      <c r="I122" s="44">
        <v>3662</v>
      </c>
      <c r="J122" s="46">
        <v>3601</v>
      </c>
      <c r="K122" s="227">
        <v>3559</v>
      </c>
      <c r="L122" s="227">
        <v>3460</v>
      </c>
      <c r="M122" s="227">
        <v>3413</v>
      </c>
      <c r="N122" s="227">
        <v>3380</v>
      </c>
      <c r="O122" s="183">
        <f t="shared" si="26"/>
        <v>75.239808153477213</v>
      </c>
      <c r="P122" s="183">
        <f t="shared" si="27"/>
        <v>74.240607513988806</v>
      </c>
      <c r="Q122" s="183">
        <f t="shared" si="28"/>
        <v>73.181454836131095</v>
      </c>
      <c r="R122" s="183">
        <f t="shared" si="29"/>
        <v>71.962430055955238</v>
      </c>
      <c r="S122" s="234">
        <f t="shared" si="30"/>
        <v>71.123101518784964</v>
      </c>
      <c r="T122" s="158">
        <f t="shared" si="37"/>
        <v>7.3208230746959493E-4</v>
      </c>
      <c r="U122" s="158">
        <f t="shared" si="38"/>
        <v>5.6478640048351111E-4</v>
      </c>
      <c r="V122" s="158">
        <f t="shared" si="39"/>
        <v>5.6066873367042883E-4</v>
      </c>
      <c r="W122" s="159">
        <f t="shared" si="40"/>
        <v>5.5597838455637193E-4</v>
      </c>
      <c r="X122" s="159">
        <f t="shared" si="41"/>
        <v>5.5001913076815575E-4</v>
      </c>
      <c r="Y122" s="251">
        <f t="shared" si="42"/>
        <v>4.9791216851731717E-4</v>
      </c>
    </row>
    <row r="123" spans="1:25" ht="13.5" thickBot="1">
      <c r="A123" s="39" t="s">
        <v>153</v>
      </c>
      <c r="B123" s="39" t="s">
        <v>153</v>
      </c>
      <c r="C123" s="394">
        <v>55545</v>
      </c>
      <c r="D123" s="394">
        <v>54657</v>
      </c>
      <c r="E123" s="394">
        <v>53578</v>
      </c>
      <c r="F123" s="44">
        <v>52943</v>
      </c>
      <c r="G123" s="44">
        <v>49435</v>
      </c>
      <c r="H123" s="44">
        <v>48689</v>
      </c>
      <c r="I123" s="44">
        <v>47914</v>
      </c>
      <c r="J123" s="46">
        <v>47127</v>
      </c>
      <c r="K123" s="227">
        <v>46903</v>
      </c>
      <c r="L123" s="227">
        <v>44994</v>
      </c>
      <c r="M123" s="227">
        <v>44086</v>
      </c>
      <c r="N123" s="227">
        <v>43242</v>
      </c>
      <c r="O123" s="183">
        <f t="shared" si="26"/>
        <v>93.37400600645978</v>
      </c>
      <c r="P123" s="183">
        <f t="shared" si="27"/>
        <v>91.964943429726304</v>
      </c>
      <c r="Q123" s="183">
        <f t="shared" si="28"/>
        <v>90.5011049619402</v>
      </c>
      <c r="R123" s="183">
        <f t="shared" si="29"/>
        <v>89.014600608201278</v>
      </c>
      <c r="S123" s="234">
        <f t="shared" si="30"/>
        <v>88.591504070415354</v>
      </c>
      <c r="T123" s="158">
        <f t="shared" si="37"/>
        <v>7.7455302966352446E-3</v>
      </c>
      <c r="U123" s="158">
        <f t="shared" si="38"/>
        <v>7.4157279436659696E-3</v>
      </c>
      <c r="V123" s="158">
        <f t="shared" si="39"/>
        <v>7.3481561167374181E-3</v>
      </c>
      <c r="W123" s="159">
        <f t="shared" si="40"/>
        <v>7.2744806984254519E-3</v>
      </c>
      <c r="X123" s="159">
        <f t="shared" si="41"/>
        <v>7.1982092684562274E-3</v>
      </c>
      <c r="Y123" s="251">
        <f t="shared" si="42"/>
        <v>6.5618360325843568E-3</v>
      </c>
    </row>
    <row r="124" spans="1:25" ht="13.5" thickBot="1">
      <c r="A124" s="39" t="s">
        <v>156</v>
      </c>
      <c r="B124" s="39" t="s">
        <v>156</v>
      </c>
      <c r="C124" s="394">
        <v>19934</v>
      </c>
      <c r="D124" s="394">
        <v>19720</v>
      </c>
      <c r="E124" s="394">
        <v>19469</v>
      </c>
      <c r="F124" s="44">
        <v>19284</v>
      </c>
      <c r="G124" s="44">
        <v>18012</v>
      </c>
      <c r="H124" s="44">
        <v>17816</v>
      </c>
      <c r="I124" s="44">
        <v>17577</v>
      </c>
      <c r="J124" s="46">
        <v>17316</v>
      </c>
      <c r="K124" s="227">
        <v>17122</v>
      </c>
      <c r="L124" s="227">
        <v>16752</v>
      </c>
      <c r="M124" s="227">
        <v>16524</v>
      </c>
      <c r="N124" s="227">
        <v>16364</v>
      </c>
      <c r="O124" s="183">
        <f t="shared" si="26"/>
        <v>93.403858120721836</v>
      </c>
      <c r="P124" s="183">
        <f t="shared" si="27"/>
        <v>92.387471478946281</v>
      </c>
      <c r="Q124" s="183">
        <f t="shared" si="28"/>
        <v>91.148102053515871</v>
      </c>
      <c r="R124" s="183">
        <f t="shared" si="29"/>
        <v>89.794648413192277</v>
      </c>
      <c r="S124" s="234">
        <f t="shared" si="30"/>
        <v>88.78863306367974</v>
      </c>
      <c r="T124" s="158">
        <f t="shared" si="37"/>
        <v>2.8212380530063287E-3</v>
      </c>
      <c r="U124" s="158">
        <f t="shared" si="38"/>
        <v>2.701974142233467E-3</v>
      </c>
      <c r="V124" s="158">
        <f t="shared" si="39"/>
        <v>2.6887951975968667E-3</v>
      </c>
      <c r="W124" s="159">
        <f t="shared" si="40"/>
        <v>2.6686051516513786E-3</v>
      </c>
      <c r="X124" s="159">
        <f t="shared" si="41"/>
        <v>2.6448573364013842E-3</v>
      </c>
      <c r="Y124" s="251">
        <f t="shared" si="42"/>
        <v>2.3954066168456042E-3</v>
      </c>
    </row>
    <row r="125" spans="1:25" ht="13.5" thickBot="1">
      <c r="A125" s="39" t="s">
        <v>157</v>
      </c>
      <c r="B125" s="39" t="s">
        <v>156</v>
      </c>
      <c r="C125" s="394">
        <v>22266</v>
      </c>
      <c r="D125" s="394">
        <v>22141</v>
      </c>
      <c r="E125" s="394">
        <v>22016</v>
      </c>
      <c r="F125" s="44">
        <v>21848</v>
      </c>
      <c r="G125" s="44">
        <v>21197</v>
      </c>
      <c r="H125" s="44">
        <v>20973</v>
      </c>
      <c r="I125" s="44">
        <v>20731</v>
      </c>
      <c r="J125" s="46">
        <v>20421</v>
      </c>
      <c r="K125" s="227">
        <v>20103</v>
      </c>
      <c r="L125" s="227">
        <v>19727</v>
      </c>
      <c r="M125" s="227">
        <v>19389</v>
      </c>
      <c r="N125" s="227">
        <v>19113</v>
      </c>
      <c r="O125" s="183">
        <f t="shared" si="26"/>
        <v>97.02032222629073</v>
      </c>
      <c r="P125" s="183">
        <f t="shared" si="27"/>
        <v>95.995056755767109</v>
      </c>
      <c r="Q125" s="183">
        <f t="shared" si="28"/>
        <v>94.887403881362147</v>
      </c>
      <c r="R125" s="183">
        <f t="shared" si="29"/>
        <v>93.468509703405346</v>
      </c>
      <c r="S125" s="234">
        <f t="shared" si="30"/>
        <v>92.012998901501291</v>
      </c>
      <c r="T125" s="158">
        <f t="shared" si="37"/>
        <v>3.1963497709024203E-3</v>
      </c>
      <c r="U125" s="158">
        <f t="shared" si="38"/>
        <v>3.1797549352055739E-3</v>
      </c>
      <c r="V125" s="158">
        <f t="shared" si="39"/>
        <v>3.1652504310282379E-3</v>
      </c>
      <c r="W125" s="159">
        <f t="shared" si="40"/>
        <v>3.1474570972796685E-3</v>
      </c>
      <c r="X125" s="159">
        <f t="shared" si="41"/>
        <v>3.1191170978662891E-3</v>
      </c>
      <c r="Y125" s="251">
        <f t="shared" si="42"/>
        <v>2.8124552749939948E-3</v>
      </c>
    </row>
    <row r="126" spans="1:25" ht="13.5" thickBot="1">
      <c r="A126" s="39" t="s">
        <v>158</v>
      </c>
      <c r="B126" s="39" t="s">
        <v>158</v>
      </c>
      <c r="C126" s="394">
        <v>34718</v>
      </c>
      <c r="D126" s="394">
        <v>34380</v>
      </c>
      <c r="E126" s="394">
        <v>33827</v>
      </c>
      <c r="F126" s="44">
        <v>33511</v>
      </c>
      <c r="G126" s="44">
        <v>32202</v>
      </c>
      <c r="H126" s="44">
        <v>31729</v>
      </c>
      <c r="I126" s="44">
        <v>31243</v>
      </c>
      <c r="J126" s="46">
        <v>30794</v>
      </c>
      <c r="K126" s="227">
        <v>30330</v>
      </c>
      <c r="L126" s="227">
        <v>29643</v>
      </c>
      <c r="M126" s="227">
        <v>29253</v>
      </c>
      <c r="N126" s="227">
        <v>28743</v>
      </c>
      <c r="O126" s="183">
        <f t="shared" si="26"/>
        <v>96.093819939721286</v>
      </c>
      <c r="P126" s="183">
        <f t="shared" si="27"/>
        <v>94.682343111217222</v>
      </c>
      <c r="Q126" s="183">
        <f t="shared" si="28"/>
        <v>93.232073050640082</v>
      </c>
      <c r="R126" s="183">
        <f t="shared" si="29"/>
        <v>91.892214496732421</v>
      </c>
      <c r="S126" s="234">
        <f t="shared" si="30"/>
        <v>90.507594521201995</v>
      </c>
      <c r="T126" s="158">
        <f t="shared" si="37"/>
        <v>4.9026399291793761E-3</v>
      </c>
      <c r="U126" s="158">
        <f t="shared" si="38"/>
        <v>4.8306113329004054E-3</v>
      </c>
      <c r="V126" s="158">
        <f t="shared" si="39"/>
        <v>4.7885486542743032E-3</v>
      </c>
      <c r="W126" s="159">
        <f t="shared" si="40"/>
        <v>4.7434278177757314E-3</v>
      </c>
      <c r="X126" s="159">
        <f t="shared" si="41"/>
        <v>4.7034960046860837E-3</v>
      </c>
      <c r="Y126" s="251">
        <f t="shared" si="42"/>
        <v>4.2432357603625261E-3</v>
      </c>
    </row>
    <row r="127" spans="1:25" ht="13.5" thickBot="1">
      <c r="A127" s="39" t="s">
        <v>159</v>
      </c>
      <c r="B127" s="39" t="s">
        <v>153</v>
      </c>
      <c r="C127" s="394">
        <v>7544</v>
      </c>
      <c r="D127" s="394">
        <v>7357</v>
      </c>
      <c r="E127" s="394">
        <v>7181</v>
      </c>
      <c r="F127" s="44">
        <v>7082</v>
      </c>
      <c r="G127" s="44">
        <v>6439</v>
      </c>
      <c r="H127" s="44">
        <v>6310</v>
      </c>
      <c r="I127" s="44">
        <v>6213</v>
      </c>
      <c r="J127" s="46">
        <v>6097</v>
      </c>
      <c r="K127" s="227">
        <v>6004</v>
      </c>
      <c r="L127" s="227">
        <v>5834</v>
      </c>
      <c r="M127" s="227">
        <v>5670</v>
      </c>
      <c r="N127" s="227">
        <v>5531</v>
      </c>
      <c r="O127" s="183">
        <f t="shared" si="26"/>
        <v>90.920643885907936</v>
      </c>
      <c r="P127" s="183">
        <f t="shared" si="27"/>
        <v>89.099124541090092</v>
      </c>
      <c r="Q127" s="183">
        <f t="shared" si="28"/>
        <v>87.729454956227059</v>
      </c>
      <c r="R127" s="183">
        <f t="shared" si="29"/>
        <v>86.091499576390845</v>
      </c>
      <c r="S127" s="234">
        <f t="shared" si="30"/>
        <v>84.77831121152218</v>
      </c>
      <c r="T127" s="158">
        <f t="shared" si="37"/>
        <v>1.0360925062948983E-3</v>
      </c>
      <c r="U127" s="158">
        <f t="shared" si="38"/>
        <v>9.6591225304470875E-4</v>
      </c>
      <c r="V127" s="158">
        <f t="shared" si="39"/>
        <v>9.5230678585744432E-4</v>
      </c>
      <c r="W127" s="159">
        <f t="shared" si="40"/>
        <v>9.4328063988223336E-4</v>
      </c>
      <c r="X127" s="159">
        <f t="shared" si="41"/>
        <v>9.3125982790709394E-4</v>
      </c>
      <c r="Y127" s="251">
        <f t="shared" si="42"/>
        <v>8.3997321151390062E-4</v>
      </c>
    </row>
    <row r="128" spans="1:25" ht="13.5" thickBot="1">
      <c r="A128" s="49" t="s">
        <v>160</v>
      </c>
      <c r="B128" s="39" t="s">
        <v>156</v>
      </c>
      <c r="C128" s="394">
        <v>6556</v>
      </c>
      <c r="D128" s="394">
        <v>6451</v>
      </c>
      <c r="E128" s="394">
        <v>6427</v>
      </c>
      <c r="F128" s="53">
        <v>6381</v>
      </c>
      <c r="G128" s="53">
        <v>6219</v>
      </c>
      <c r="H128" s="53">
        <v>6180</v>
      </c>
      <c r="I128" s="53">
        <v>6121</v>
      </c>
      <c r="J128" s="55">
        <v>6054</v>
      </c>
      <c r="K128" s="228">
        <v>5994</v>
      </c>
      <c r="L128" s="228">
        <v>5902</v>
      </c>
      <c r="M128" s="228">
        <v>5786</v>
      </c>
      <c r="N128" s="228">
        <v>5727</v>
      </c>
      <c r="O128" s="184">
        <f t="shared" si="26"/>
        <v>97.461212976022566</v>
      </c>
      <c r="P128" s="184">
        <f t="shared" si="27"/>
        <v>96.850023507287261</v>
      </c>
      <c r="Q128" s="184">
        <f t="shared" si="28"/>
        <v>95.925403541764609</v>
      </c>
      <c r="R128" s="184">
        <f t="shared" si="29"/>
        <v>94.87541137752703</v>
      </c>
      <c r="S128" s="241">
        <f t="shared" si="30"/>
        <v>93.935119887165015</v>
      </c>
      <c r="T128" s="160">
        <f t="shared" si="37"/>
        <v>9.3353661150349433E-4</v>
      </c>
      <c r="U128" s="160">
        <f t="shared" si="38"/>
        <v>9.3291012605762442E-4</v>
      </c>
      <c r="V128" s="160">
        <f t="shared" si="39"/>
        <v>9.326871531852624E-4</v>
      </c>
      <c r="W128" s="161">
        <f t="shared" si="40"/>
        <v>9.2931285960391925E-4</v>
      </c>
      <c r="X128" s="161">
        <f t="shared" si="41"/>
        <v>9.2469197935862669E-4</v>
      </c>
      <c r="Y128" s="252">
        <f t="shared" si="42"/>
        <v>8.3857418884315793E-4</v>
      </c>
    </row>
    <row r="129" spans="1:25" ht="13.5" thickBot="1">
      <c r="A129" s="27" t="s">
        <v>161</v>
      </c>
      <c r="B129" s="382"/>
      <c r="C129" s="393">
        <v>161161</v>
      </c>
      <c r="D129" s="393">
        <v>158291</v>
      </c>
      <c r="E129" s="393">
        <v>155899</v>
      </c>
      <c r="F129" s="32">
        <v>154482</v>
      </c>
      <c r="G129" s="32">
        <v>147123</v>
      </c>
      <c r="H129" s="32">
        <v>144823</v>
      </c>
      <c r="I129" s="32">
        <v>142629</v>
      </c>
      <c r="J129" s="34">
        <v>140473</v>
      </c>
      <c r="K129" s="229">
        <v>138269</v>
      </c>
      <c r="L129" s="229">
        <v>134669</v>
      </c>
      <c r="M129" s="229">
        <v>132214</v>
      </c>
      <c r="N129" s="229">
        <v>129637</v>
      </c>
      <c r="O129" s="182">
        <f t="shared" si="26"/>
        <v>95.236338214160881</v>
      </c>
      <c r="P129" s="182">
        <f t="shared" si="27"/>
        <v>93.747491617146338</v>
      </c>
      <c r="Q129" s="182">
        <f t="shared" si="28"/>
        <v>92.327261428515939</v>
      </c>
      <c r="R129" s="182">
        <f t="shared" si="29"/>
        <v>90.931629574966664</v>
      </c>
      <c r="S129" s="238">
        <f t="shared" si="30"/>
        <v>89.504926140262299</v>
      </c>
      <c r="T129" s="152">
        <f t="shared" si="37"/>
        <v>2.2600627302661463E-2</v>
      </c>
      <c r="U129" s="153">
        <f t="shared" si="38"/>
        <v>2.2069872403276392E-2</v>
      </c>
      <c r="V129" s="153">
        <f t="shared" si="39"/>
        <v>2.1856723557564607E-2</v>
      </c>
      <c r="W129" s="154">
        <f t="shared" si="40"/>
        <v>2.1654462318648489E-2</v>
      </c>
      <c r="X129" s="154">
        <f t="shared" si="41"/>
        <v>2.145593928253128E-2</v>
      </c>
      <c r="Y129" s="249">
        <f t="shared" si="42"/>
        <v>1.934414656609186E-2</v>
      </c>
    </row>
    <row r="130" spans="1:25" ht="13.5" thickBot="1">
      <c r="A130" s="39" t="s">
        <v>162</v>
      </c>
      <c r="B130" s="39" t="s">
        <v>161</v>
      </c>
      <c r="C130" s="394">
        <v>20277</v>
      </c>
      <c r="D130" s="394">
        <v>19936</v>
      </c>
      <c r="E130" s="394">
        <v>19642</v>
      </c>
      <c r="F130" s="44">
        <v>19449</v>
      </c>
      <c r="G130" s="44">
        <v>18666</v>
      </c>
      <c r="H130" s="44">
        <v>18347</v>
      </c>
      <c r="I130" s="44">
        <v>18059</v>
      </c>
      <c r="J130" s="46">
        <v>17729</v>
      </c>
      <c r="K130" s="227">
        <v>17374</v>
      </c>
      <c r="L130" s="227">
        <v>16951</v>
      </c>
      <c r="M130" s="227">
        <v>16655</v>
      </c>
      <c r="N130" s="227">
        <v>16343</v>
      </c>
      <c r="O130" s="183">
        <f t="shared" si="26"/>
        <v>95.974086071263315</v>
      </c>
      <c r="P130" s="183">
        <f t="shared" si="27"/>
        <v>94.33389891511132</v>
      </c>
      <c r="Q130" s="183">
        <f t="shared" si="28"/>
        <v>92.853102987300119</v>
      </c>
      <c r="R130" s="183">
        <f t="shared" si="29"/>
        <v>91.156357653349787</v>
      </c>
      <c r="S130" s="234">
        <f t="shared" si="30"/>
        <v>89.331071006221393</v>
      </c>
      <c r="T130" s="158">
        <f t="shared" si="37"/>
        <v>2.8453774576291274E-3</v>
      </c>
      <c r="U130" s="158">
        <f t="shared" si="38"/>
        <v>2.8000804651859812E-3</v>
      </c>
      <c r="V130" s="158">
        <f t="shared" si="39"/>
        <v>2.7689338510501634E-3</v>
      </c>
      <c r="W130" s="159">
        <f t="shared" si="40"/>
        <v>2.7417841744138503E-3</v>
      </c>
      <c r="X130" s="159">
        <f t="shared" si="41"/>
        <v>2.7079392305994535E-3</v>
      </c>
      <c r="Y130" s="251">
        <f t="shared" si="42"/>
        <v>2.4306619881483194E-3</v>
      </c>
    </row>
    <row r="131" spans="1:25" ht="13.5" thickBot="1">
      <c r="A131" s="39" t="s">
        <v>163</v>
      </c>
      <c r="B131" s="39" t="s">
        <v>161</v>
      </c>
      <c r="C131" s="394">
        <v>10466</v>
      </c>
      <c r="D131" s="394">
        <v>10148</v>
      </c>
      <c r="E131" s="394">
        <v>9915</v>
      </c>
      <c r="F131" s="44">
        <v>9830</v>
      </c>
      <c r="G131" s="44">
        <v>9215</v>
      </c>
      <c r="H131" s="44">
        <v>9030</v>
      </c>
      <c r="I131" s="44">
        <v>8859</v>
      </c>
      <c r="J131" s="46">
        <v>8732</v>
      </c>
      <c r="K131" s="227">
        <v>8662</v>
      </c>
      <c r="L131" s="227">
        <v>8475</v>
      </c>
      <c r="M131" s="227">
        <v>8262</v>
      </c>
      <c r="N131" s="227">
        <v>8124</v>
      </c>
      <c r="O131" s="183">
        <f t="shared" ref="O131:O195" si="43">IF($F131=0,"-",+G131/$F131*100)</f>
        <v>93.743641912512714</v>
      </c>
      <c r="P131" s="183">
        <f t="shared" ref="P131:P195" si="44">IF($F131=0,"-",+H131/$F131*100)</f>
        <v>91.861648016276703</v>
      </c>
      <c r="Q131" s="183">
        <f t="shared" ref="Q131:Q195" si="45">IF($F131=0,"-",+I131/$F131*100)</f>
        <v>90.122075279755848</v>
      </c>
      <c r="R131" s="183">
        <f t="shared" ref="R131:R195" si="46">IF($F131=0,"-",+J131/$F131*100)</f>
        <v>88.83011190233978</v>
      </c>
      <c r="S131" s="234">
        <f t="shared" si="30"/>
        <v>88.118006103763989</v>
      </c>
      <c r="T131" s="158">
        <f t="shared" si="37"/>
        <v>1.438123317830959E-3</v>
      </c>
      <c r="U131" s="158">
        <f t="shared" si="38"/>
        <v>1.3823390917544636E-3</v>
      </c>
      <c r="V131" s="158">
        <f t="shared" si="39"/>
        <v>1.3628098694600194E-3</v>
      </c>
      <c r="W131" s="159">
        <f t="shared" si="40"/>
        <v>1.345006146582441E-3</v>
      </c>
      <c r="X131" s="159">
        <f t="shared" si="41"/>
        <v>1.3337314773306124E-3</v>
      </c>
      <c r="Y131" s="251">
        <f t="shared" si="42"/>
        <v>1.2118334373973029E-3</v>
      </c>
    </row>
    <row r="132" spans="1:25" ht="13.5" thickBot="1">
      <c r="A132" s="39" t="s">
        <v>164</v>
      </c>
      <c r="B132" s="39" t="s">
        <v>161</v>
      </c>
      <c r="C132" s="394">
        <v>5769</v>
      </c>
      <c r="D132" s="394">
        <v>5599</v>
      </c>
      <c r="E132" s="394">
        <v>5469</v>
      </c>
      <c r="F132" s="44">
        <v>5431</v>
      </c>
      <c r="G132" s="44">
        <v>5022</v>
      </c>
      <c r="H132" s="44">
        <v>4905</v>
      </c>
      <c r="I132" s="44">
        <v>4822</v>
      </c>
      <c r="J132" s="46">
        <v>4735</v>
      </c>
      <c r="K132" s="227">
        <v>4642</v>
      </c>
      <c r="L132" s="227">
        <v>4531</v>
      </c>
      <c r="M132" s="227">
        <v>4450</v>
      </c>
      <c r="N132" s="227">
        <v>4311</v>
      </c>
      <c r="O132" s="183">
        <f t="shared" si="43"/>
        <v>92.469158534339897</v>
      </c>
      <c r="P132" s="183">
        <f t="shared" si="44"/>
        <v>90.314859141962813</v>
      </c>
      <c r="Q132" s="183">
        <f t="shared" si="45"/>
        <v>88.786595470447423</v>
      </c>
      <c r="R132" s="183">
        <f t="shared" si="46"/>
        <v>87.184680537654202</v>
      </c>
      <c r="S132" s="234">
        <f t="shared" ref="S132:S195" si="47">IF($F132=0,"-",+K132/$F132*100)</f>
        <v>85.472288712944206</v>
      </c>
      <c r="T132" s="158">
        <f t="shared" si="37"/>
        <v>7.9455216064495808E-4</v>
      </c>
      <c r="U132" s="158">
        <f t="shared" si="38"/>
        <v>7.5334855331426109E-4</v>
      </c>
      <c r="V132" s="158">
        <f t="shared" si="39"/>
        <v>7.4026383274655543E-4</v>
      </c>
      <c r="W132" s="159">
        <f t="shared" si="40"/>
        <v>7.3209387502207136E-4</v>
      </c>
      <c r="X132" s="159">
        <f t="shared" si="41"/>
        <v>7.232270436509906E-4</v>
      </c>
      <c r="Y132" s="251">
        <f t="shared" si="42"/>
        <v>6.4942632375874858E-4</v>
      </c>
    </row>
    <row r="133" spans="1:25" ht="13.5" thickBot="1">
      <c r="A133" s="39" t="s">
        <v>165</v>
      </c>
      <c r="B133" s="39" t="s">
        <v>161</v>
      </c>
      <c r="C133" s="394">
        <v>10986</v>
      </c>
      <c r="D133" s="394">
        <v>10641</v>
      </c>
      <c r="E133" s="394">
        <v>10398</v>
      </c>
      <c r="F133" s="44">
        <v>10257</v>
      </c>
      <c r="G133" s="44">
        <v>9838</v>
      </c>
      <c r="H133" s="44">
        <v>9640</v>
      </c>
      <c r="I133" s="44">
        <v>9458</v>
      </c>
      <c r="J133" s="46">
        <v>9304</v>
      </c>
      <c r="K133" s="227">
        <v>9127</v>
      </c>
      <c r="L133" s="227">
        <v>8834</v>
      </c>
      <c r="M133" s="227">
        <v>8647</v>
      </c>
      <c r="N133" s="227">
        <v>8493</v>
      </c>
      <c r="O133" s="183">
        <f t="shared" si="43"/>
        <v>95.91498488836892</v>
      </c>
      <c r="P133" s="183">
        <f t="shared" si="44"/>
        <v>93.984595885736567</v>
      </c>
      <c r="Q133" s="183">
        <f t="shared" si="45"/>
        <v>92.210197913619965</v>
      </c>
      <c r="R133" s="183">
        <f t="shared" si="46"/>
        <v>90.708784244905914</v>
      </c>
      <c r="S133" s="234">
        <f t="shared" si="47"/>
        <v>88.983133469825475</v>
      </c>
      <c r="T133" s="158">
        <f t="shared" si="37"/>
        <v>1.5005931710063221E-3</v>
      </c>
      <c r="U133" s="158">
        <f t="shared" si="38"/>
        <v>1.4757951149951614E-3</v>
      </c>
      <c r="V133" s="158">
        <f t="shared" si="39"/>
        <v>1.4548712227679499E-3</v>
      </c>
      <c r="W133" s="159">
        <f t="shared" si="40"/>
        <v>1.4359485420901599E-3</v>
      </c>
      <c r="X133" s="159">
        <f t="shared" si="41"/>
        <v>1.4210991370916192E-3</v>
      </c>
      <c r="Y133" s="251">
        <f t="shared" si="42"/>
        <v>1.2768879915868374E-3</v>
      </c>
    </row>
    <row r="134" spans="1:25" ht="13.5" thickBot="1">
      <c r="A134" s="39" t="s">
        <v>166</v>
      </c>
      <c r="B134" s="39" t="s">
        <v>161</v>
      </c>
      <c r="C134" s="394">
        <v>8860</v>
      </c>
      <c r="D134" s="394">
        <v>8692</v>
      </c>
      <c r="E134" s="394">
        <v>8605</v>
      </c>
      <c r="F134" s="44">
        <v>8519</v>
      </c>
      <c r="G134" s="44">
        <v>8131</v>
      </c>
      <c r="H134" s="44">
        <v>7997</v>
      </c>
      <c r="I134" s="44">
        <v>7872</v>
      </c>
      <c r="J134" s="46">
        <v>7757</v>
      </c>
      <c r="K134" s="227">
        <v>7680</v>
      </c>
      <c r="L134" s="227">
        <v>7486</v>
      </c>
      <c r="M134" s="227">
        <v>7271</v>
      </c>
      <c r="N134" s="227">
        <v>7035</v>
      </c>
      <c r="O134" s="183">
        <f t="shared" si="43"/>
        <v>95.44547482098838</v>
      </c>
      <c r="P134" s="183">
        <f t="shared" si="44"/>
        <v>93.872520248855494</v>
      </c>
      <c r="Q134" s="183">
        <f t="shared" si="45"/>
        <v>92.405211879328562</v>
      </c>
      <c r="R134" s="183">
        <f t="shared" si="46"/>
        <v>91.055288179363785</v>
      </c>
      <c r="S134" s="234">
        <f t="shared" si="47"/>
        <v>90.151426223735172</v>
      </c>
      <c r="T134" s="158">
        <f t="shared" si="37"/>
        <v>1.2463247756461788E-3</v>
      </c>
      <c r="U134" s="158">
        <f t="shared" si="38"/>
        <v>1.2197286115090118E-3</v>
      </c>
      <c r="V134" s="158">
        <f t="shared" si="39"/>
        <v>1.2069092498418355E-3</v>
      </c>
      <c r="W134" s="159">
        <f t="shared" si="40"/>
        <v>1.1951561559879191E-3</v>
      </c>
      <c r="X134" s="159">
        <f t="shared" si="41"/>
        <v>1.1848093300107147E-3</v>
      </c>
      <c r="Y134" s="251">
        <f t="shared" si="42"/>
        <v>1.0744494111303725E-3</v>
      </c>
    </row>
    <row r="135" spans="1:25" ht="13.5" thickBot="1">
      <c r="A135" s="39" t="s">
        <v>167</v>
      </c>
      <c r="B135" s="39" t="s">
        <v>161</v>
      </c>
      <c r="C135" s="394">
        <v>3216</v>
      </c>
      <c r="D135" s="394">
        <v>3109</v>
      </c>
      <c r="E135" s="394">
        <v>3022</v>
      </c>
      <c r="F135" s="44">
        <v>2992</v>
      </c>
      <c r="G135" s="44">
        <v>2722</v>
      </c>
      <c r="H135" s="44">
        <v>2668</v>
      </c>
      <c r="I135" s="44">
        <v>2597</v>
      </c>
      <c r="J135" s="46">
        <v>2525</v>
      </c>
      <c r="K135" s="227">
        <v>2468</v>
      </c>
      <c r="L135" s="227">
        <v>2372</v>
      </c>
      <c r="M135" s="227">
        <v>2287</v>
      </c>
      <c r="N135" s="227">
        <v>2174</v>
      </c>
      <c r="O135" s="183">
        <f t="shared" si="43"/>
        <v>90.975935828877013</v>
      </c>
      <c r="P135" s="183">
        <f t="shared" si="44"/>
        <v>89.171122994652407</v>
      </c>
      <c r="Q135" s="183">
        <f t="shared" si="45"/>
        <v>86.798128342245988</v>
      </c>
      <c r="R135" s="183">
        <f t="shared" si="46"/>
        <v>84.391711229946523</v>
      </c>
      <c r="S135" s="234">
        <f t="shared" si="47"/>
        <v>82.486631016042779</v>
      </c>
      <c r="T135" s="158">
        <f t="shared" si="37"/>
        <v>4.3772787049341092E-4</v>
      </c>
      <c r="U135" s="158">
        <f t="shared" si="38"/>
        <v>4.0832631663110689E-4</v>
      </c>
      <c r="V135" s="158">
        <f t="shared" si="39"/>
        <v>4.0265523053370229E-4</v>
      </c>
      <c r="W135" s="159">
        <f t="shared" si="40"/>
        <v>3.9428614546501854E-4</v>
      </c>
      <c r="X135" s="159">
        <f t="shared" si="41"/>
        <v>3.8567017639255574E-4</v>
      </c>
      <c r="Y135" s="251">
        <f t="shared" si="42"/>
        <v>3.4527879513929162E-4</v>
      </c>
    </row>
    <row r="136" spans="1:25" ht="13.5" thickBot="1">
      <c r="A136" s="39" t="s">
        <v>168</v>
      </c>
      <c r="B136" s="39" t="s">
        <v>161</v>
      </c>
      <c r="C136" s="394">
        <v>31170</v>
      </c>
      <c r="D136" s="394">
        <v>30663</v>
      </c>
      <c r="E136" s="394">
        <v>30198</v>
      </c>
      <c r="F136" s="44">
        <v>29908</v>
      </c>
      <c r="G136" s="44">
        <v>28008</v>
      </c>
      <c r="H136" s="44">
        <v>27657</v>
      </c>
      <c r="I136" s="44">
        <v>27308</v>
      </c>
      <c r="J136" s="46">
        <v>26942</v>
      </c>
      <c r="K136" s="227">
        <v>26463</v>
      </c>
      <c r="L136" s="227">
        <v>25568</v>
      </c>
      <c r="M136" s="227">
        <v>25074</v>
      </c>
      <c r="N136" s="227">
        <v>24543</v>
      </c>
      <c r="O136" s="183">
        <f t="shared" si="43"/>
        <v>93.647184699745893</v>
      </c>
      <c r="P136" s="183">
        <f t="shared" si="44"/>
        <v>92.473585662698937</v>
      </c>
      <c r="Q136" s="183">
        <f t="shared" si="45"/>
        <v>91.306673799652273</v>
      </c>
      <c r="R136" s="183">
        <f t="shared" si="46"/>
        <v>90.082920957603321</v>
      </c>
      <c r="S136" s="234">
        <f t="shared" si="47"/>
        <v>88.481342784539251</v>
      </c>
      <c r="T136" s="158">
        <f t="shared" si="37"/>
        <v>4.3755231118706326E-3</v>
      </c>
      <c r="U136" s="158">
        <f t="shared" si="38"/>
        <v>4.20147078479208E-3</v>
      </c>
      <c r="V136" s="158">
        <f t="shared" si="39"/>
        <v>4.174001390881036E-3</v>
      </c>
      <c r="W136" s="159">
        <f t="shared" si="40"/>
        <v>4.1460015634804488E-3</v>
      </c>
      <c r="X136" s="159">
        <f t="shared" si="41"/>
        <v>4.1151389672745495E-3</v>
      </c>
      <c r="Y136" s="251">
        <f t="shared" si="42"/>
        <v>3.7022336935863343E-3</v>
      </c>
    </row>
    <row r="137" spans="1:25" ht="13.5" thickBot="1">
      <c r="A137" s="39" t="s">
        <v>169</v>
      </c>
      <c r="B137" s="39" t="s">
        <v>161</v>
      </c>
      <c r="C137" s="394">
        <v>4571</v>
      </c>
      <c r="D137" s="394">
        <v>4447</v>
      </c>
      <c r="E137" s="394">
        <v>4310</v>
      </c>
      <c r="F137" s="44">
        <v>4252</v>
      </c>
      <c r="G137" s="44">
        <v>3990</v>
      </c>
      <c r="H137" s="44">
        <v>3876</v>
      </c>
      <c r="I137" s="44">
        <v>3779</v>
      </c>
      <c r="J137" s="46">
        <v>3733</v>
      </c>
      <c r="K137" s="227">
        <v>3775</v>
      </c>
      <c r="L137" s="227">
        <v>3731</v>
      </c>
      <c r="M137" s="227">
        <v>3622</v>
      </c>
      <c r="N137" s="227">
        <v>3500</v>
      </c>
      <c r="O137" s="183">
        <f t="shared" si="43"/>
        <v>93.838193791157096</v>
      </c>
      <c r="P137" s="183">
        <f t="shared" si="44"/>
        <v>91.157102539981182</v>
      </c>
      <c r="Q137" s="183">
        <f t="shared" si="45"/>
        <v>88.875823142050805</v>
      </c>
      <c r="R137" s="183">
        <f t="shared" si="46"/>
        <v>87.793979303857</v>
      </c>
      <c r="S137" s="234">
        <f t="shared" si="47"/>
        <v>88.781749764816553</v>
      </c>
      <c r="T137" s="158">
        <f t="shared" si="37"/>
        <v>6.2206514215841686E-4</v>
      </c>
      <c r="U137" s="158">
        <f t="shared" si="38"/>
        <v>5.9853857581121102E-4</v>
      </c>
      <c r="V137" s="158">
        <f t="shared" si="39"/>
        <v>5.8496689413366947E-4</v>
      </c>
      <c r="W137" s="159">
        <f t="shared" si="40"/>
        <v>5.7374175730161921E-4</v>
      </c>
      <c r="X137" s="159">
        <f t="shared" si="41"/>
        <v>5.7018089840531107E-4</v>
      </c>
      <c r="Y137" s="251">
        <f t="shared" si="42"/>
        <v>5.2813105820535887E-4</v>
      </c>
    </row>
    <row r="138" spans="1:25" ht="13.5" thickBot="1">
      <c r="A138" s="39" t="s">
        <v>161</v>
      </c>
      <c r="B138" s="39" t="s">
        <v>161</v>
      </c>
      <c r="C138" s="394">
        <v>57098</v>
      </c>
      <c r="D138" s="394">
        <v>56608</v>
      </c>
      <c r="E138" s="394">
        <v>56086</v>
      </c>
      <c r="F138" s="44">
        <v>55666</v>
      </c>
      <c r="G138" s="44">
        <v>53566</v>
      </c>
      <c r="H138" s="44">
        <v>52878</v>
      </c>
      <c r="I138" s="44">
        <v>52147</v>
      </c>
      <c r="J138" s="46">
        <v>51394</v>
      </c>
      <c r="K138" s="227">
        <v>50504</v>
      </c>
      <c r="L138" s="227">
        <v>49267</v>
      </c>
      <c r="M138" s="227">
        <v>48752</v>
      </c>
      <c r="N138" s="227">
        <v>48134</v>
      </c>
      <c r="O138" s="183">
        <f t="shared" si="43"/>
        <v>96.227499730535698</v>
      </c>
      <c r="P138" s="183">
        <f t="shared" si="44"/>
        <v>94.9915567851112</v>
      </c>
      <c r="Q138" s="183">
        <f t="shared" si="45"/>
        <v>93.678367405597669</v>
      </c>
      <c r="R138" s="183">
        <f t="shared" si="46"/>
        <v>92.325656594689747</v>
      </c>
      <c r="S138" s="234">
        <f t="shared" si="47"/>
        <v>90.726835051916794</v>
      </c>
      <c r="T138" s="158">
        <f t="shared" si="37"/>
        <v>8.1439036226223973E-3</v>
      </c>
      <c r="U138" s="158">
        <f t="shared" si="38"/>
        <v>8.0354178826825395E-3</v>
      </c>
      <c r="V138" s="158">
        <f t="shared" si="39"/>
        <v>7.9803610495356482E-3</v>
      </c>
      <c r="W138" s="159">
        <f t="shared" si="40"/>
        <v>7.917150414926577E-3</v>
      </c>
      <c r="X138" s="159">
        <f t="shared" si="41"/>
        <v>7.849953681393667E-3</v>
      </c>
      <c r="Y138" s="251">
        <f t="shared" si="42"/>
        <v>7.0656240963187936E-3</v>
      </c>
    </row>
    <row r="139" spans="1:25" ht="13.5" thickBot="1">
      <c r="A139" s="39" t="s">
        <v>170</v>
      </c>
      <c r="B139" s="39" t="s">
        <v>161</v>
      </c>
      <c r="C139" s="394">
        <v>3955</v>
      </c>
      <c r="D139" s="394">
        <v>3828</v>
      </c>
      <c r="E139" s="394">
        <v>3719</v>
      </c>
      <c r="F139" s="44">
        <v>3684</v>
      </c>
      <c r="G139" s="44">
        <v>3671</v>
      </c>
      <c r="H139" s="44">
        <v>3575</v>
      </c>
      <c r="I139" s="44">
        <v>3494</v>
      </c>
      <c r="J139" s="46">
        <v>3427</v>
      </c>
      <c r="K139" s="227">
        <v>3403</v>
      </c>
      <c r="L139" s="227">
        <v>3353</v>
      </c>
      <c r="M139" s="227">
        <v>3219</v>
      </c>
      <c r="N139" s="227">
        <v>3139</v>
      </c>
      <c r="O139" s="183">
        <f t="shared" si="43"/>
        <v>99.647122692725304</v>
      </c>
      <c r="P139" s="183">
        <f t="shared" si="44"/>
        <v>97.041259500542893</v>
      </c>
      <c r="Q139" s="183">
        <f t="shared" si="45"/>
        <v>94.842562432138976</v>
      </c>
      <c r="R139" s="183">
        <f t="shared" si="46"/>
        <v>93.023887079261669</v>
      </c>
      <c r="S139" s="234">
        <f t="shared" si="47"/>
        <v>92.372421281216063</v>
      </c>
      <c r="T139" s="158">
        <f t="shared" si="37"/>
        <v>5.3896707048720776E-4</v>
      </c>
      <c r="U139" s="158">
        <f t="shared" si="38"/>
        <v>5.5068549167993882E-4</v>
      </c>
      <c r="V139" s="158">
        <f t="shared" si="39"/>
        <v>5.3953989848500212E-4</v>
      </c>
      <c r="W139" s="159">
        <f t="shared" si="40"/>
        <v>5.3047200317858092E-4</v>
      </c>
      <c r="X139" s="159">
        <f t="shared" si="41"/>
        <v>5.2344225524645087E-4</v>
      </c>
      <c r="Y139" s="251">
        <f t="shared" si="42"/>
        <v>4.7608741485373148E-4</v>
      </c>
    </row>
    <row r="140" spans="1:25" ht="13.5" thickBot="1">
      <c r="A140" s="49" t="s">
        <v>171</v>
      </c>
      <c r="B140" s="39" t="s">
        <v>161</v>
      </c>
      <c r="C140" s="394">
        <v>4793</v>
      </c>
      <c r="D140" s="394">
        <v>4620</v>
      </c>
      <c r="E140" s="394">
        <v>4535</v>
      </c>
      <c r="F140" s="53">
        <v>4494</v>
      </c>
      <c r="G140" s="53">
        <v>4294</v>
      </c>
      <c r="H140" s="53">
        <v>4250</v>
      </c>
      <c r="I140" s="53">
        <v>4234</v>
      </c>
      <c r="J140" s="55">
        <v>4195</v>
      </c>
      <c r="K140" s="228">
        <v>4174</v>
      </c>
      <c r="L140" s="228">
        <v>4101</v>
      </c>
      <c r="M140" s="228">
        <v>3975</v>
      </c>
      <c r="N140" s="228">
        <v>3841</v>
      </c>
      <c r="O140" s="184">
        <f t="shared" si="43"/>
        <v>95.549621717846009</v>
      </c>
      <c r="P140" s="184">
        <f t="shared" si="44"/>
        <v>94.570538495772141</v>
      </c>
      <c r="Q140" s="184">
        <f t="shared" si="45"/>
        <v>94.214508233199822</v>
      </c>
      <c r="R140" s="184">
        <f t="shared" si="46"/>
        <v>93.346684468179802</v>
      </c>
      <c r="S140" s="241">
        <f t="shared" si="47"/>
        <v>92.879394748553622</v>
      </c>
      <c r="T140" s="160">
        <f t="shared" ref="T140:T152" si="48">+F140/F$3</f>
        <v>6.574696022718545E-4</v>
      </c>
      <c r="U140" s="160">
        <f t="shared" ref="U140:U152" si="49">+G140/G$3</f>
        <v>6.441415149206366E-4</v>
      </c>
      <c r="V140" s="160">
        <f t="shared" ref="V140:V152" si="50">+H140/H$3</f>
        <v>6.4141106812902352E-4</v>
      </c>
      <c r="W140" s="161">
        <f t="shared" ref="W140:W152" si="51">+I140/I$3</f>
        <v>6.4282154019980298E-4</v>
      </c>
      <c r="X140" s="161">
        <f t="shared" ref="X140:X152" si="52">+J140/J$3</f>
        <v>6.4074708513535493E-4</v>
      </c>
      <c r="Y140" s="252">
        <f t="shared" ref="Y140:Y152" si="53">+K140/K$3</f>
        <v>5.8395206276799154E-4</v>
      </c>
    </row>
    <row r="141" spans="1:25" ht="13.5" thickBot="1">
      <c r="A141" s="27" t="s">
        <v>172</v>
      </c>
      <c r="B141" s="382"/>
      <c r="C141" s="393">
        <v>294086</v>
      </c>
      <c r="D141" s="393">
        <v>292534</v>
      </c>
      <c r="E141" s="393">
        <v>290614</v>
      </c>
      <c r="F141" s="32">
        <v>289262</v>
      </c>
      <c r="G141" s="32">
        <v>274786</v>
      </c>
      <c r="H141" s="32">
        <v>272762</v>
      </c>
      <c r="I141" s="32">
        <v>270504</v>
      </c>
      <c r="J141" s="34">
        <v>267918</v>
      </c>
      <c r="K141" s="229">
        <v>262676</v>
      </c>
      <c r="L141" s="229">
        <v>260814</v>
      </c>
      <c r="M141" s="229">
        <v>257965</v>
      </c>
      <c r="N141" s="229">
        <v>255479</v>
      </c>
      <c r="O141" s="182">
        <f t="shared" si="43"/>
        <v>94.99554037516161</v>
      </c>
      <c r="P141" s="182">
        <f t="shared" si="44"/>
        <v>94.295828695093036</v>
      </c>
      <c r="Q141" s="182">
        <f t="shared" si="45"/>
        <v>93.515221494700313</v>
      </c>
      <c r="R141" s="182">
        <f t="shared" si="46"/>
        <v>92.621222282913067</v>
      </c>
      <c r="S141" s="238">
        <f t="shared" si="47"/>
        <v>90.809024344711716</v>
      </c>
      <c r="T141" s="152">
        <f t="shared" si="48"/>
        <v>4.2318863393938845E-2</v>
      </c>
      <c r="U141" s="153">
        <f t="shared" si="49"/>
        <v>4.1220556664877055E-2</v>
      </c>
      <c r="V141" s="153">
        <f t="shared" si="50"/>
        <v>4.1165309591766758E-2</v>
      </c>
      <c r="W141" s="154">
        <f t="shared" si="51"/>
        <v>4.1068917787011695E-2</v>
      </c>
      <c r="X141" s="154">
        <f t="shared" si="52"/>
        <v>4.0921973195540889E-2</v>
      </c>
      <c r="Y141" s="249">
        <f t="shared" si="53"/>
        <v>3.6748967906000227E-2</v>
      </c>
    </row>
    <row r="142" spans="1:25" ht="13.5" thickBot="1">
      <c r="A142" s="39" t="s">
        <v>173</v>
      </c>
      <c r="B142" s="39" t="s">
        <v>172</v>
      </c>
      <c r="C142" s="394">
        <v>6489</v>
      </c>
      <c r="D142" s="394">
        <v>6402</v>
      </c>
      <c r="E142" s="394">
        <v>6331</v>
      </c>
      <c r="F142" s="44">
        <v>6276</v>
      </c>
      <c r="G142" s="44">
        <v>6076</v>
      </c>
      <c r="H142" s="44">
        <v>5962</v>
      </c>
      <c r="I142" s="44">
        <v>5874</v>
      </c>
      <c r="J142" s="46">
        <v>5769</v>
      </c>
      <c r="K142" s="227">
        <v>5663</v>
      </c>
      <c r="L142" s="227">
        <v>5550</v>
      </c>
      <c r="M142" s="227">
        <v>5457</v>
      </c>
      <c r="N142" s="227">
        <v>5368</v>
      </c>
      <c r="O142" s="183">
        <f t="shared" si="43"/>
        <v>96.813256851497769</v>
      </c>
      <c r="P142" s="183">
        <f t="shared" si="44"/>
        <v>94.996813256851496</v>
      </c>
      <c r="Q142" s="183">
        <f t="shared" si="45"/>
        <v>93.594646271510513</v>
      </c>
      <c r="R142" s="183">
        <f t="shared" si="46"/>
        <v>91.921606118546848</v>
      </c>
      <c r="S142" s="234">
        <f t="shared" si="47"/>
        <v>90.232632249840663</v>
      </c>
      <c r="T142" s="170">
        <f t="shared" si="48"/>
        <v>9.1817517219807711E-4</v>
      </c>
      <c r="U142" s="156">
        <f t="shared" si="49"/>
        <v>9.1145874351601956E-4</v>
      </c>
      <c r="V142" s="156">
        <f t="shared" si="50"/>
        <v>8.9978653839652666E-4</v>
      </c>
      <c r="W142" s="157">
        <f t="shared" si="51"/>
        <v>8.9181240603061946E-4</v>
      </c>
      <c r="X142" s="157">
        <f t="shared" si="52"/>
        <v>8.8116089014204121E-4</v>
      </c>
      <c r="Y142" s="251">
        <f t="shared" si="53"/>
        <v>7.9226653844157553E-4</v>
      </c>
    </row>
    <row r="143" spans="1:25" ht="13.5" thickBot="1">
      <c r="A143" s="39" t="s">
        <v>174</v>
      </c>
      <c r="B143" s="39" t="s">
        <v>172</v>
      </c>
      <c r="C143" s="394">
        <v>9645</v>
      </c>
      <c r="D143" s="394">
        <v>9459</v>
      </c>
      <c r="E143" s="394">
        <v>9282</v>
      </c>
      <c r="F143" s="44">
        <v>9176</v>
      </c>
      <c r="G143" s="44">
        <v>8847</v>
      </c>
      <c r="H143" s="44">
        <v>8712</v>
      </c>
      <c r="I143" s="44">
        <v>8587</v>
      </c>
      <c r="J143" s="46">
        <v>8417</v>
      </c>
      <c r="K143" s="227">
        <v>8250</v>
      </c>
      <c r="L143" s="227">
        <v>7994</v>
      </c>
      <c r="M143" s="227">
        <v>7806</v>
      </c>
      <c r="N143" s="227">
        <v>7623</v>
      </c>
      <c r="O143" s="183">
        <f t="shared" si="43"/>
        <v>96.414559721011344</v>
      </c>
      <c r="P143" s="183">
        <f t="shared" si="44"/>
        <v>94.943330427201403</v>
      </c>
      <c r="Q143" s="183">
        <f t="shared" si="45"/>
        <v>93.581081081081081</v>
      </c>
      <c r="R143" s="183">
        <f t="shared" si="46"/>
        <v>91.728421970357459</v>
      </c>
      <c r="S143" s="234">
        <f t="shared" si="47"/>
        <v>89.908456843940712</v>
      </c>
      <c r="T143" s="158">
        <f t="shared" si="48"/>
        <v>1.3424434958715034E-3</v>
      </c>
      <c r="U143" s="158">
        <f t="shared" si="49"/>
        <v>1.3271355338851589E-3</v>
      </c>
      <c r="V143" s="158">
        <f t="shared" si="50"/>
        <v>1.3148172295388361E-3</v>
      </c>
      <c r="W143" s="159">
        <f t="shared" si="51"/>
        <v>1.303710100542208E-3</v>
      </c>
      <c r="X143" s="159">
        <f t="shared" si="52"/>
        <v>1.2856181681964918E-3</v>
      </c>
      <c r="Y143" s="251">
        <f t="shared" si="53"/>
        <v>1.1541937033627049E-3</v>
      </c>
    </row>
    <row r="144" spans="1:25" ht="13.5" thickBot="1">
      <c r="A144" s="39" t="s">
        <v>175</v>
      </c>
      <c r="B144" s="39" t="s">
        <v>172</v>
      </c>
      <c r="C144" s="394">
        <v>10535</v>
      </c>
      <c r="D144" s="394">
        <v>10402</v>
      </c>
      <c r="E144" s="394">
        <v>10290</v>
      </c>
      <c r="F144" s="44">
        <v>10184</v>
      </c>
      <c r="G144" s="44">
        <v>9596</v>
      </c>
      <c r="H144" s="44">
        <v>9477</v>
      </c>
      <c r="I144" s="44">
        <v>9332</v>
      </c>
      <c r="J144" s="46">
        <v>9186</v>
      </c>
      <c r="K144" s="227">
        <v>9081</v>
      </c>
      <c r="L144" s="227">
        <v>8827</v>
      </c>
      <c r="M144" s="227">
        <v>8683</v>
      </c>
      <c r="N144" s="227">
        <v>8530</v>
      </c>
      <c r="O144" s="183">
        <f t="shared" si="43"/>
        <v>94.226237234878241</v>
      </c>
      <c r="P144" s="183">
        <f t="shared" si="44"/>
        <v>93.057737627651221</v>
      </c>
      <c r="Q144" s="183">
        <f t="shared" si="45"/>
        <v>91.63393558523174</v>
      </c>
      <c r="R144" s="183">
        <f t="shared" si="46"/>
        <v>90.200314218381777</v>
      </c>
      <c r="S144" s="234">
        <f t="shared" si="47"/>
        <v>89.169285153181463</v>
      </c>
      <c r="T144" s="166">
        <f t="shared" si="48"/>
        <v>1.4899133132035081E-3</v>
      </c>
      <c r="U144" s="166">
        <f t="shared" si="49"/>
        <v>1.4394927753093687E-3</v>
      </c>
      <c r="V144" s="166">
        <f t="shared" si="50"/>
        <v>1.4302712218020603E-3</v>
      </c>
      <c r="W144" s="159">
        <f t="shared" si="51"/>
        <v>1.4168187560568166E-3</v>
      </c>
      <c r="X144" s="159">
        <f t="shared" si="52"/>
        <v>1.4030757387493136E-3</v>
      </c>
      <c r="Y144" s="251">
        <f t="shared" si="53"/>
        <v>1.270452487301421E-3</v>
      </c>
    </row>
    <row r="145" spans="1:25" ht="13.5" thickBot="1">
      <c r="A145" s="39" t="s">
        <v>176</v>
      </c>
      <c r="B145" s="39" t="s">
        <v>172</v>
      </c>
      <c r="C145" s="394">
        <v>41753</v>
      </c>
      <c r="D145" s="394">
        <v>41718</v>
      </c>
      <c r="E145" s="394">
        <v>41613</v>
      </c>
      <c r="F145" s="44">
        <v>41489</v>
      </c>
      <c r="G145" s="44">
        <v>40663</v>
      </c>
      <c r="H145" s="44">
        <v>40493</v>
      </c>
      <c r="I145" s="44">
        <v>40269</v>
      </c>
      <c r="J145" s="46">
        <v>39967</v>
      </c>
      <c r="K145" s="227">
        <v>34713</v>
      </c>
      <c r="L145" s="227">
        <v>34281</v>
      </c>
      <c r="M145" s="227">
        <v>34045</v>
      </c>
      <c r="N145" s="227">
        <v>33787</v>
      </c>
      <c r="O145" s="183">
        <f t="shared" si="43"/>
        <v>98.009110848658679</v>
      </c>
      <c r="P145" s="183">
        <f t="shared" si="44"/>
        <v>97.599363686760341</v>
      </c>
      <c r="Q145" s="183">
        <f t="shared" si="45"/>
        <v>97.059461544023719</v>
      </c>
      <c r="R145" s="183">
        <f t="shared" si="46"/>
        <v>96.331557762298431</v>
      </c>
      <c r="S145" s="234">
        <f t="shared" si="47"/>
        <v>83.667960182216973</v>
      </c>
      <c r="T145" s="158">
        <f t="shared" si="48"/>
        <v>6.0698167175471671E-3</v>
      </c>
      <c r="U145" s="158">
        <f t="shared" si="49"/>
        <v>6.0998431348900433E-3</v>
      </c>
      <c r="V145" s="158">
        <f t="shared" si="50"/>
        <v>6.1112137368820119E-3</v>
      </c>
      <c r="W145" s="159">
        <f t="shared" si="51"/>
        <v>6.113788522037286E-3</v>
      </c>
      <c r="X145" s="159">
        <f t="shared" si="52"/>
        <v>6.1045861148044649E-3</v>
      </c>
      <c r="Y145" s="251">
        <f t="shared" si="53"/>
        <v>4.8564273969490396E-3</v>
      </c>
    </row>
    <row r="146" spans="1:25" ht="13.5" thickBot="1">
      <c r="A146" s="39" t="s">
        <v>177</v>
      </c>
      <c r="B146" s="39" t="s">
        <v>172</v>
      </c>
      <c r="C146" s="394">
        <v>6081</v>
      </c>
      <c r="D146" s="394">
        <v>5906</v>
      </c>
      <c r="E146" s="394">
        <v>5809</v>
      </c>
      <c r="F146" s="44">
        <v>5749</v>
      </c>
      <c r="G146" s="44">
        <v>5407</v>
      </c>
      <c r="H146" s="44">
        <v>5356</v>
      </c>
      <c r="I146" s="44">
        <v>5349</v>
      </c>
      <c r="J146" s="46">
        <v>5369</v>
      </c>
      <c r="K146" s="227">
        <v>5406</v>
      </c>
      <c r="L146" s="227">
        <v>5311</v>
      </c>
      <c r="M146" s="227">
        <v>5224</v>
      </c>
      <c r="N146" s="227">
        <v>5119</v>
      </c>
      <c r="O146" s="183">
        <f t="shared" si="43"/>
        <v>94.051139328578884</v>
      </c>
      <c r="P146" s="183">
        <f t="shared" si="44"/>
        <v>93.164028526700292</v>
      </c>
      <c r="Q146" s="183">
        <f t="shared" si="45"/>
        <v>93.042268220560103</v>
      </c>
      <c r="R146" s="183">
        <f t="shared" si="46"/>
        <v>93.390154809532092</v>
      </c>
      <c r="S146" s="234">
        <f t="shared" si="47"/>
        <v>94.033744999130292</v>
      </c>
      <c r="T146" s="158">
        <f t="shared" si="48"/>
        <v>8.4107537682707859E-4</v>
      </c>
      <c r="U146" s="158">
        <f t="shared" si="49"/>
        <v>8.1110227554165868E-4</v>
      </c>
      <c r="V146" s="158">
        <f t="shared" si="50"/>
        <v>8.0832886609389417E-4</v>
      </c>
      <c r="W146" s="159">
        <f t="shared" si="51"/>
        <v>8.1210496422502276E-4</v>
      </c>
      <c r="X146" s="159">
        <f t="shared" si="52"/>
        <v>8.2006462457490364E-4</v>
      </c>
      <c r="Y146" s="251">
        <f t="shared" si="53"/>
        <v>7.5631165580348884E-4</v>
      </c>
    </row>
    <row r="147" spans="1:25" ht="13.5" thickBot="1">
      <c r="A147" s="39" t="s">
        <v>172</v>
      </c>
      <c r="B147" s="39" t="s">
        <v>172</v>
      </c>
      <c r="C147" s="394">
        <v>122421</v>
      </c>
      <c r="D147" s="394">
        <v>122064</v>
      </c>
      <c r="E147" s="394">
        <v>121366</v>
      </c>
      <c r="F147" s="44">
        <v>120894</v>
      </c>
      <c r="G147" s="44">
        <v>114514</v>
      </c>
      <c r="H147" s="44">
        <v>113728</v>
      </c>
      <c r="I147" s="44">
        <v>112869</v>
      </c>
      <c r="J147" s="46">
        <v>111962</v>
      </c>
      <c r="K147" s="227">
        <v>110927</v>
      </c>
      <c r="L147" s="227">
        <v>109413</v>
      </c>
      <c r="M147" s="227">
        <v>108376</v>
      </c>
      <c r="N147" s="227">
        <v>107505</v>
      </c>
      <c r="O147" s="183">
        <f t="shared" si="43"/>
        <v>94.722649593859089</v>
      </c>
      <c r="P147" s="183">
        <f t="shared" si="44"/>
        <v>94.072493258557088</v>
      </c>
      <c r="Q147" s="183">
        <f t="shared" si="45"/>
        <v>93.361953446821175</v>
      </c>
      <c r="R147" s="183">
        <f t="shared" si="46"/>
        <v>92.611709431402716</v>
      </c>
      <c r="S147" s="234">
        <f t="shared" si="47"/>
        <v>91.755587539497412</v>
      </c>
      <c r="T147" s="158">
        <f t="shared" si="48"/>
        <v>1.7686722317991451E-2</v>
      </c>
      <c r="U147" s="158">
        <f t="shared" si="49"/>
        <v>1.7178207135449881E-2</v>
      </c>
      <c r="V147" s="158">
        <f t="shared" si="50"/>
        <v>1.7163858342630022E-2</v>
      </c>
      <c r="W147" s="159">
        <f t="shared" si="51"/>
        <v>1.7136189046011236E-2</v>
      </c>
      <c r="X147" s="159">
        <f t="shared" si="52"/>
        <v>1.7101150213569633E-2</v>
      </c>
      <c r="Y147" s="251">
        <f t="shared" si="53"/>
        <v>1.5518938779747244E-2</v>
      </c>
    </row>
    <row r="148" spans="1:25" ht="13.5" thickBot="1">
      <c r="A148" s="39" t="s">
        <v>178</v>
      </c>
      <c r="B148" s="39" t="s">
        <v>178</v>
      </c>
      <c r="C148" s="394">
        <v>26781</v>
      </c>
      <c r="D148" s="394">
        <v>26476</v>
      </c>
      <c r="E148" s="394">
        <v>26095</v>
      </c>
      <c r="F148" s="44">
        <v>25905</v>
      </c>
      <c r="G148" s="44">
        <v>25150</v>
      </c>
      <c r="H148" s="44">
        <v>24843</v>
      </c>
      <c r="I148" s="44">
        <v>24508</v>
      </c>
      <c r="J148" s="46">
        <v>24127</v>
      </c>
      <c r="K148" s="227">
        <v>23685</v>
      </c>
      <c r="L148" s="227">
        <v>23110</v>
      </c>
      <c r="M148" s="227">
        <v>22813</v>
      </c>
      <c r="N148" s="227">
        <v>22547</v>
      </c>
      <c r="O148" s="183">
        <f t="shared" si="43"/>
        <v>97.085504728816829</v>
      </c>
      <c r="P148" s="183">
        <f t="shared" si="44"/>
        <v>95.900405327156918</v>
      </c>
      <c r="Q148" s="183">
        <f t="shared" si="45"/>
        <v>94.607218683651809</v>
      </c>
      <c r="R148" s="183">
        <f t="shared" si="46"/>
        <v>93.136460142829563</v>
      </c>
      <c r="S148" s="234">
        <f t="shared" si="47"/>
        <v>91.430225825130279</v>
      </c>
      <c r="T148" s="158">
        <f t="shared" si="48"/>
        <v>3.7898865257793481E-3</v>
      </c>
      <c r="U148" s="158">
        <f t="shared" si="49"/>
        <v>3.7727431532962302E-3</v>
      </c>
      <c r="V148" s="158">
        <f t="shared" si="50"/>
        <v>3.7493118036539602E-3</v>
      </c>
      <c r="W148" s="159">
        <f t="shared" si="51"/>
        <v>3.7208952071839329E-3</v>
      </c>
      <c r="X148" s="159">
        <f t="shared" si="52"/>
        <v>3.6851739983458187E-3</v>
      </c>
      <c r="Y148" s="251">
        <f t="shared" si="53"/>
        <v>3.3135851956540199E-3</v>
      </c>
    </row>
    <row r="149" spans="1:25" ht="13.5" thickBot="1">
      <c r="A149" s="39" t="s">
        <v>179</v>
      </c>
      <c r="B149" s="39" t="s">
        <v>172</v>
      </c>
      <c r="C149" s="394">
        <v>21702</v>
      </c>
      <c r="D149" s="394">
        <v>21689</v>
      </c>
      <c r="E149" s="394">
        <v>21691</v>
      </c>
      <c r="F149" s="44">
        <v>21633</v>
      </c>
      <c r="G149" s="44">
        <v>18875</v>
      </c>
      <c r="H149" s="44">
        <v>18808</v>
      </c>
      <c r="I149" s="44">
        <v>18681</v>
      </c>
      <c r="J149" s="46">
        <v>18537</v>
      </c>
      <c r="K149" s="227">
        <v>18408</v>
      </c>
      <c r="L149" s="227">
        <v>18136</v>
      </c>
      <c r="M149" s="227">
        <v>17899</v>
      </c>
      <c r="N149" s="227">
        <v>17716</v>
      </c>
      <c r="O149" s="183">
        <f t="shared" si="43"/>
        <v>87.250959182730099</v>
      </c>
      <c r="P149" s="183">
        <f t="shared" si="44"/>
        <v>86.941247168677478</v>
      </c>
      <c r="Q149" s="183">
        <f t="shared" si="45"/>
        <v>86.354181112189707</v>
      </c>
      <c r="R149" s="183">
        <f t="shared" si="46"/>
        <v>85.688531410345306</v>
      </c>
      <c r="S149" s="234">
        <f t="shared" si="47"/>
        <v>85.092220219109691</v>
      </c>
      <c r="T149" s="158">
        <f t="shared" si="48"/>
        <v>3.164895395181804E-3</v>
      </c>
      <c r="U149" s="158">
        <f t="shared" si="49"/>
        <v>2.8314324858237112E-3</v>
      </c>
      <c r="V149" s="158">
        <f t="shared" si="50"/>
        <v>2.8385080869107468E-3</v>
      </c>
      <c r="W149" s="159">
        <f t="shared" si="51"/>
        <v>2.836218514991148E-3</v>
      </c>
      <c r="X149" s="159">
        <f t="shared" si="52"/>
        <v>2.8313536870450714E-3</v>
      </c>
      <c r="Y149" s="251">
        <f t="shared" si="53"/>
        <v>2.5753209323031117E-3</v>
      </c>
    </row>
    <row r="150" spans="1:25" ht="13.5" thickBot="1">
      <c r="A150" s="39" t="s">
        <v>180</v>
      </c>
      <c r="B150" s="39" t="s">
        <v>172</v>
      </c>
      <c r="C150" s="394">
        <v>15535</v>
      </c>
      <c r="D150" s="394">
        <v>15549</v>
      </c>
      <c r="E150" s="394">
        <v>15482</v>
      </c>
      <c r="F150" s="44">
        <v>15450</v>
      </c>
      <c r="G150" s="44">
        <v>15041</v>
      </c>
      <c r="H150" s="44">
        <v>14997</v>
      </c>
      <c r="I150" s="44">
        <v>14969</v>
      </c>
      <c r="J150" s="46">
        <v>14905</v>
      </c>
      <c r="K150" s="227">
        <v>14778</v>
      </c>
      <c r="L150" s="227">
        <v>14626</v>
      </c>
      <c r="M150" s="227">
        <v>14543</v>
      </c>
      <c r="N150" s="227">
        <v>14479</v>
      </c>
      <c r="O150" s="183">
        <f t="shared" si="43"/>
        <v>97.35275080906149</v>
      </c>
      <c r="P150" s="183">
        <f t="shared" si="44"/>
        <v>97.067961165048544</v>
      </c>
      <c r="Q150" s="183">
        <f t="shared" si="45"/>
        <v>96.886731391585755</v>
      </c>
      <c r="R150" s="183">
        <f t="shared" si="46"/>
        <v>96.472491909385113</v>
      </c>
      <c r="S150" s="234">
        <f t="shared" si="47"/>
        <v>95.650485436893206</v>
      </c>
      <c r="T150" s="158">
        <f t="shared" si="48"/>
        <v>2.2603260692256677E-3</v>
      </c>
      <c r="U150" s="158">
        <f t="shared" si="49"/>
        <v>2.2562954182397056E-3</v>
      </c>
      <c r="V150" s="158">
        <f t="shared" si="50"/>
        <v>2.2633510091131684E-3</v>
      </c>
      <c r="W150" s="159">
        <f t="shared" si="51"/>
        <v>2.2726489455009097E-3</v>
      </c>
      <c r="X150" s="159">
        <f t="shared" si="52"/>
        <v>2.2765995956954628E-3</v>
      </c>
      <c r="Y150" s="251">
        <f t="shared" si="53"/>
        <v>2.0674757028235216E-3</v>
      </c>
    </row>
    <row r="151" spans="1:25" ht="13.5" thickBot="1">
      <c r="A151" s="39" t="s">
        <v>181</v>
      </c>
      <c r="B151" s="39" t="s">
        <v>172</v>
      </c>
      <c r="C151" s="394">
        <v>27671</v>
      </c>
      <c r="D151" s="394">
        <v>27459</v>
      </c>
      <c r="E151" s="394">
        <v>27304</v>
      </c>
      <c r="F151" s="44">
        <v>27183</v>
      </c>
      <c r="G151" s="44">
        <v>25746</v>
      </c>
      <c r="H151" s="44">
        <v>25588</v>
      </c>
      <c r="I151" s="44">
        <v>25337</v>
      </c>
      <c r="J151" s="46">
        <v>25002</v>
      </c>
      <c r="K151" s="227">
        <v>24654</v>
      </c>
      <c r="L151" s="227">
        <v>24206</v>
      </c>
      <c r="M151" s="227">
        <v>23860</v>
      </c>
      <c r="N151" s="227">
        <v>23620</v>
      </c>
      <c r="O151" s="183">
        <f t="shared" si="43"/>
        <v>94.713607769561861</v>
      </c>
      <c r="P151" s="183">
        <f t="shared" si="44"/>
        <v>94.132362138101016</v>
      </c>
      <c r="Q151" s="183">
        <f t="shared" si="45"/>
        <v>93.208990913438555</v>
      </c>
      <c r="R151" s="183">
        <f t="shared" si="46"/>
        <v>91.976603023948783</v>
      </c>
      <c r="S151" s="234">
        <f t="shared" si="47"/>
        <v>90.6963911268072</v>
      </c>
      <c r="T151" s="158">
        <f t="shared" si="48"/>
        <v>3.9768571870395682E-3</v>
      </c>
      <c r="U151" s="158">
        <f t="shared" si="49"/>
        <v>3.8621489154976037E-3</v>
      </c>
      <c r="V151" s="158">
        <f t="shared" si="50"/>
        <v>3.8617473908906953E-3</v>
      </c>
      <c r="W151" s="159">
        <f t="shared" si="51"/>
        <v>3.8467570533874374E-3</v>
      </c>
      <c r="X151" s="159">
        <f t="shared" si="52"/>
        <v>3.818822079273932E-3</v>
      </c>
      <c r="Y151" s="251">
        <f t="shared" si="53"/>
        <v>3.449150492448985E-3</v>
      </c>
    </row>
    <row r="152" spans="1:25" s="206" customFormat="1" ht="13.5" thickBot="1">
      <c r="A152" s="195" t="s">
        <v>182</v>
      </c>
      <c r="B152" s="39" t="s">
        <v>178</v>
      </c>
      <c r="C152" s="394">
        <v>5473</v>
      </c>
      <c r="D152" s="394">
        <v>5410</v>
      </c>
      <c r="E152" s="394">
        <v>5351</v>
      </c>
      <c r="F152" s="224">
        <v>5323</v>
      </c>
      <c r="G152" s="224">
        <v>4871</v>
      </c>
      <c r="H152" s="224">
        <v>4798</v>
      </c>
      <c r="I152" s="224">
        <v>4729</v>
      </c>
      <c r="J152" s="46">
        <v>4677</v>
      </c>
      <c r="K152" s="239">
        <v>4679</v>
      </c>
      <c r="L152" s="239">
        <v>4593</v>
      </c>
      <c r="M152" s="239">
        <v>4525</v>
      </c>
      <c r="N152" s="239">
        <v>4473</v>
      </c>
      <c r="O152" s="183">
        <f>IF($F152=0,"-",+G152/$F152*100)</f>
        <v>91.50854781138456</v>
      </c>
      <c r="P152" s="183">
        <f>IF($F152=0,"-",+H152/$F152*100)</f>
        <v>90.137140710125877</v>
      </c>
      <c r="Q152" s="183">
        <f>IF($F152=0,"-",+I152/$F152*100)</f>
        <v>88.840879203456709</v>
      </c>
      <c r="R152" s="183">
        <f>IF($F152=0,"-",+J152/$F152*100)</f>
        <v>87.863986473792977</v>
      </c>
      <c r="S152" s="234">
        <f t="shared" si="47"/>
        <v>87.901559271087734</v>
      </c>
      <c r="T152" s="200">
        <f t="shared" si="48"/>
        <v>7.7875182307367188E-4</v>
      </c>
      <c r="U152" s="200">
        <f t="shared" si="49"/>
        <v>7.306970934276714E-4</v>
      </c>
      <c r="V152" s="200">
        <f t="shared" si="50"/>
        <v>7.2411536585483645E-4</v>
      </c>
      <c r="W152" s="201">
        <f t="shared" si="51"/>
        <v>7.1797427104507996E-4</v>
      </c>
      <c r="X152" s="201">
        <f t="shared" si="52"/>
        <v>7.1436808514375571E-4</v>
      </c>
      <c r="Y152" s="251">
        <f t="shared" si="53"/>
        <v>6.5460270764049655E-4</v>
      </c>
    </row>
    <row r="153" spans="1:25" s="205" customFormat="1" ht="13.5" thickBot="1">
      <c r="A153" s="226" t="s">
        <v>360</v>
      </c>
      <c r="B153" s="39" t="s">
        <v>247</v>
      </c>
      <c r="C153" s="394"/>
      <c r="D153" s="394"/>
      <c r="E153" s="394"/>
      <c r="K153" s="228">
        <v>2435</v>
      </c>
      <c r="L153" s="228">
        <v>4767</v>
      </c>
      <c r="M153" s="228">
        <v>4734</v>
      </c>
      <c r="N153" s="228">
        <v>4712</v>
      </c>
      <c r="S153" s="240" t="str">
        <f t="shared" si="47"/>
        <v>-</v>
      </c>
      <c r="Y153" s="254">
        <f t="shared" ref="Y153:Y184" si="54">+K153/K$3</f>
        <v>3.4066202032584077E-4</v>
      </c>
    </row>
    <row r="154" spans="1:25" ht="13.5" thickBot="1">
      <c r="A154" s="97" t="s">
        <v>183</v>
      </c>
      <c r="B154" s="384"/>
      <c r="C154" s="393">
        <v>138773</v>
      </c>
      <c r="D154" s="393">
        <v>137449</v>
      </c>
      <c r="E154" s="393">
        <v>136249</v>
      </c>
      <c r="F154" s="101">
        <v>135471</v>
      </c>
      <c r="G154" s="101">
        <v>132842</v>
      </c>
      <c r="H154" s="101">
        <v>131113</v>
      </c>
      <c r="I154" s="101">
        <v>129468</v>
      </c>
      <c r="J154" s="93">
        <v>127872</v>
      </c>
      <c r="K154" s="229">
        <v>125378</v>
      </c>
      <c r="L154" s="229">
        <v>123770</v>
      </c>
      <c r="M154" s="229">
        <v>122421</v>
      </c>
      <c r="N154" s="229">
        <v>120880</v>
      </c>
      <c r="O154" s="186">
        <f t="shared" si="43"/>
        <v>98.059363258557184</v>
      </c>
      <c r="P154" s="186">
        <f t="shared" si="44"/>
        <v>96.783075344538688</v>
      </c>
      <c r="Q154" s="186">
        <f t="shared" si="45"/>
        <v>95.568793321079795</v>
      </c>
      <c r="R154" s="186">
        <f t="shared" si="46"/>
        <v>94.390681400447335</v>
      </c>
      <c r="S154" s="238">
        <f t="shared" si="47"/>
        <v>92.549696983118153</v>
      </c>
      <c r="T154" s="203">
        <f t="shared" ref="T154:T185" si="55">+F154/F$3</f>
        <v>1.9819328991849221E-2</v>
      </c>
      <c r="U154" s="171">
        <f t="shared" ref="U154:U185" si="56">+G154/G$3</f>
        <v>1.992758433281025E-2</v>
      </c>
      <c r="V154" s="171">
        <f t="shared" ref="V154:V185" si="57">+H154/H$3</f>
        <v>1.978760691190604E-2</v>
      </c>
      <c r="W154" s="172">
        <f t="shared" ref="W154:W185" si="58">+I154/I$3</f>
        <v>1.9656310620356186E-2</v>
      </c>
      <c r="X154" s="172">
        <f t="shared" ref="X154:X185" si="59">+J154/J$3</f>
        <v>1.9531254176502529E-2</v>
      </c>
      <c r="Y154" s="249">
        <f t="shared" si="54"/>
        <v>1.754066644123748E-2</v>
      </c>
    </row>
    <row r="155" spans="1:25" ht="13.5" thickBot="1">
      <c r="A155" s="39" t="s">
        <v>184</v>
      </c>
      <c r="B155" s="39" t="s">
        <v>183</v>
      </c>
      <c r="C155" s="394">
        <v>7854</v>
      </c>
      <c r="D155" s="394">
        <v>7724</v>
      </c>
      <c r="E155" s="394">
        <v>7628</v>
      </c>
      <c r="F155" s="44">
        <v>7567</v>
      </c>
      <c r="G155" s="44">
        <v>6892</v>
      </c>
      <c r="H155" s="44">
        <v>6737</v>
      </c>
      <c r="I155" s="44">
        <v>6622</v>
      </c>
      <c r="J155" s="46">
        <v>6537</v>
      </c>
      <c r="K155" s="227">
        <v>6474</v>
      </c>
      <c r="L155" s="227">
        <v>6391</v>
      </c>
      <c r="M155" s="227">
        <v>6292</v>
      </c>
      <c r="N155" s="227">
        <v>6160</v>
      </c>
      <c r="O155" s="183">
        <f t="shared" si="43"/>
        <v>91.079688119466113</v>
      </c>
      <c r="P155" s="183">
        <f t="shared" si="44"/>
        <v>89.031320206158313</v>
      </c>
      <c r="Q155" s="183">
        <f t="shared" si="45"/>
        <v>87.511563367252549</v>
      </c>
      <c r="R155" s="183">
        <f t="shared" si="46"/>
        <v>86.388264834148274</v>
      </c>
      <c r="S155" s="234">
        <f t="shared" si="47"/>
        <v>85.555702391965113</v>
      </c>
      <c r="T155" s="158">
        <f t="shared" si="55"/>
        <v>1.1070477259437299E-3</v>
      </c>
      <c r="U155" s="158">
        <f t="shared" si="56"/>
        <v>1.0338666327044778E-3</v>
      </c>
      <c r="V155" s="158">
        <f t="shared" si="57"/>
        <v>1.0167497331729956E-3</v>
      </c>
      <c r="W155" s="159">
        <f t="shared" si="58"/>
        <v>1.0053765326412602E-3</v>
      </c>
      <c r="X155" s="159">
        <f t="shared" si="59"/>
        <v>9.9846572003094527E-4</v>
      </c>
      <c r="Y155" s="251">
        <f t="shared" si="54"/>
        <v>9.0572727703880623E-4</v>
      </c>
    </row>
    <row r="156" spans="1:25" ht="13.5" thickBot="1">
      <c r="A156" s="39" t="s">
        <v>185</v>
      </c>
      <c r="B156" s="39" t="s">
        <v>183</v>
      </c>
      <c r="C156" s="394">
        <v>3717</v>
      </c>
      <c r="D156" s="394">
        <v>3585</v>
      </c>
      <c r="E156" s="394">
        <v>3488</v>
      </c>
      <c r="F156" s="44">
        <v>3471</v>
      </c>
      <c r="G156" s="44">
        <v>2750</v>
      </c>
      <c r="H156" s="44">
        <v>2676</v>
      </c>
      <c r="I156" s="44">
        <v>2608</v>
      </c>
      <c r="J156" s="46">
        <v>2620</v>
      </c>
      <c r="K156" s="227">
        <v>1761</v>
      </c>
      <c r="L156" s="227">
        <v>2520</v>
      </c>
      <c r="M156" s="227">
        <v>2432</v>
      </c>
      <c r="N156" s="227">
        <v>2372</v>
      </c>
      <c r="O156" s="183">
        <f t="shared" si="43"/>
        <v>79.227888216652261</v>
      </c>
      <c r="P156" s="183">
        <f t="shared" si="44"/>
        <v>77.095937770095063</v>
      </c>
      <c r="Q156" s="183">
        <f t="shared" si="45"/>
        <v>75.136848170556036</v>
      </c>
      <c r="R156" s="183">
        <f t="shared" si="46"/>
        <v>75.482569864592335</v>
      </c>
      <c r="S156" s="234">
        <f t="shared" si="47"/>
        <v>50.734658599827142</v>
      </c>
      <c r="T156" s="158">
        <f t="shared" si="55"/>
        <v>5.0780529361050446E-4</v>
      </c>
      <c r="U156" s="158">
        <f t="shared" si="56"/>
        <v>4.1252658733855396E-4</v>
      </c>
      <c r="V156" s="158">
        <f t="shared" si="57"/>
        <v>4.0386259254429814E-4</v>
      </c>
      <c r="W156" s="159">
        <f t="shared" si="58"/>
        <v>3.9595620615046913E-4</v>
      </c>
      <c r="X156" s="159">
        <f t="shared" si="59"/>
        <v>4.001805394647509E-4</v>
      </c>
      <c r="Y156" s="251">
        <f t="shared" si="54"/>
        <v>2.4636789231778465E-4</v>
      </c>
    </row>
    <row r="157" spans="1:25" ht="13.5" thickBot="1">
      <c r="A157" s="39" t="s">
        <v>186</v>
      </c>
      <c r="B157" s="39" t="s">
        <v>183</v>
      </c>
      <c r="C157" s="394">
        <v>2633</v>
      </c>
      <c r="D157" s="394">
        <v>2532</v>
      </c>
      <c r="E157" s="394">
        <v>2542</v>
      </c>
      <c r="F157" s="44">
        <v>2658</v>
      </c>
      <c r="G157" s="44">
        <v>1605</v>
      </c>
      <c r="H157" s="44">
        <v>1585</v>
      </c>
      <c r="I157" s="44">
        <v>1578</v>
      </c>
      <c r="J157" s="46">
        <v>1571</v>
      </c>
      <c r="K157" s="227">
        <v>1660</v>
      </c>
      <c r="L157" s="227">
        <v>1714</v>
      </c>
      <c r="M157" s="227">
        <v>1658</v>
      </c>
      <c r="N157" s="227">
        <v>1576</v>
      </c>
      <c r="O157" s="183">
        <f t="shared" si="43"/>
        <v>60.383747178329571</v>
      </c>
      <c r="P157" s="183">
        <f t="shared" si="44"/>
        <v>59.631301730624529</v>
      </c>
      <c r="Q157" s="183">
        <f t="shared" si="45"/>
        <v>59.367945823927769</v>
      </c>
      <c r="R157" s="183">
        <f t="shared" si="46"/>
        <v>59.104589917230996</v>
      </c>
      <c r="S157" s="234">
        <f t="shared" si="47"/>
        <v>62.452972159518438</v>
      </c>
      <c r="T157" s="158">
        <f t="shared" si="55"/>
        <v>3.8886386355998869E-4</v>
      </c>
      <c r="U157" s="158">
        <f t="shared" si="56"/>
        <v>2.4076551733759241E-4</v>
      </c>
      <c r="V157" s="158">
        <f t="shared" si="57"/>
        <v>2.3920859834929465E-4</v>
      </c>
      <c r="W157" s="159">
        <f t="shared" si="58"/>
        <v>2.3957779651282218E-4</v>
      </c>
      <c r="X157" s="159">
        <f t="shared" si="59"/>
        <v>2.3995558301493269E-4</v>
      </c>
      <c r="Y157" s="251">
        <f t="shared" si="54"/>
        <v>2.3223776334328365E-4</v>
      </c>
    </row>
    <row r="158" spans="1:25" ht="13.5" thickBot="1">
      <c r="A158" s="39" t="s">
        <v>183</v>
      </c>
      <c r="B158" s="39" t="s">
        <v>183</v>
      </c>
      <c r="C158" s="394">
        <v>97336</v>
      </c>
      <c r="D158" s="394">
        <v>96744</v>
      </c>
      <c r="E158" s="394">
        <v>95998</v>
      </c>
      <c r="F158" s="44">
        <v>95450</v>
      </c>
      <c r="G158" s="44">
        <v>96700</v>
      </c>
      <c r="H158" s="44">
        <v>95594</v>
      </c>
      <c r="I158" s="44">
        <v>94466</v>
      </c>
      <c r="J158" s="46">
        <v>93217</v>
      </c>
      <c r="K158" s="227">
        <v>91892</v>
      </c>
      <c r="L158" s="227">
        <v>90195</v>
      </c>
      <c r="M158" s="227">
        <v>89432</v>
      </c>
      <c r="N158" s="227">
        <v>88604</v>
      </c>
      <c r="O158" s="183">
        <f t="shared" si="43"/>
        <v>101.30958617077003</v>
      </c>
      <c r="P158" s="183">
        <f t="shared" si="44"/>
        <v>100.15086432687271</v>
      </c>
      <c r="Q158" s="183">
        <f t="shared" si="45"/>
        <v>98.969093766369838</v>
      </c>
      <c r="R158" s="183">
        <f t="shared" si="46"/>
        <v>97.660555264536413</v>
      </c>
      <c r="S158" s="234">
        <f t="shared" si="47"/>
        <v>96.27239392352017</v>
      </c>
      <c r="T158" s="158">
        <f t="shared" si="55"/>
        <v>1.3964279825733981E-2</v>
      </c>
      <c r="U158" s="158">
        <f t="shared" si="56"/>
        <v>1.4505934907504788E-2</v>
      </c>
      <c r="V158" s="158">
        <f t="shared" si="57"/>
        <v>1.4427070505111972E-2</v>
      </c>
      <c r="W158" s="159">
        <f t="shared" si="58"/>
        <v>1.4342177519252384E-2</v>
      </c>
      <c r="X158" s="159">
        <f t="shared" si="59"/>
        <v>1.423802646842965E-2</v>
      </c>
      <c r="Y158" s="251">
        <f t="shared" si="54"/>
        <v>1.2855899125988567E-2</v>
      </c>
    </row>
    <row r="159" spans="1:25" ht="13.5" thickBot="1">
      <c r="A159" s="39" t="s">
        <v>187</v>
      </c>
      <c r="B159" s="39" t="s">
        <v>183</v>
      </c>
      <c r="C159" s="394">
        <v>22060</v>
      </c>
      <c r="D159" s="394">
        <v>21840</v>
      </c>
      <c r="E159" s="394">
        <v>21562</v>
      </c>
      <c r="F159" s="44">
        <v>21324</v>
      </c>
      <c r="G159" s="44">
        <v>20776</v>
      </c>
      <c r="H159" s="44">
        <v>20452</v>
      </c>
      <c r="I159" s="44">
        <v>20130</v>
      </c>
      <c r="J159" s="46">
        <v>19874</v>
      </c>
      <c r="K159" s="227">
        <v>19543</v>
      </c>
      <c r="L159" s="227">
        <v>18939</v>
      </c>
      <c r="M159" s="227">
        <v>18614</v>
      </c>
      <c r="N159" s="227">
        <v>18253</v>
      </c>
      <c r="O159" s="183">
        <f t="shared" si="43"/>
        <v>97.430125679984997</v>
      </c>
      <c r="P159" s="183">
        <f t="shared" si="44"/>
        <v>95.910710936034519</v>
      </c>
      <c r="Q159" s="183">
        <f t="shared" si="45"/>
        <v>94.400675295441758</v>
      </c>
      <c r="R159" s="183">
        <f t="shared" si="46"/>
        <v>93.200150065653716</v>
      </c>
      <c r="S159" s="234">
        <f t="shared" si="47"/>
        <v>91.647908459951239</v>
      </c>
      <c r="T159" s="158">
        <f t="shared" si="55"/>
        <v>3.1196888737972908E-3</v>
      </c>
      <c r="U159" s="158">
        <f t="shared" si="56"/>
        <v>3.1166008649257445E-3</v>
      </c>
      <c r="V159" s="158">
        <f t="shared" si="57"/>
        <v>3.0866209800881855E-3</v>
      </c>
      <c r="W159" s="159">
        <f t="shared" si="58"/>
        <v>3.0562110543745948E-3</v>
      </c>
      <c r="X159" s="159">
        <f t="shared" si="59"/>
        <v>3.0355679547032287E-3</v>
      </c>
      <c r="Y159" s="251">
        <f t="shared" si="54"/>
        <v>2.7341100054324051E-3</v>
      </c>
    </row>
    <row r="160" spans="1:25" ht="13.5" thickBot="1">
      <c r="A160" s="49" t="s">
        <v>188</v>
      </c>
      <c r="B160" s="39" t="s">
        <v>183</v>
      </c>
      <c r="C160" s="394">
        <v>5173</v>
      </c>
      <c r="D160" s="394">
        <v>5024</v>
      </c>
      <c r="E160" s="394">
        <v>5031</v>
      </c>
      <c r="F160" s="53">
        <v>5001</v>
      </c>
      <c r="G160" s="53">
        <v>4119</v>
      </c>
      <c r="H160" s="53">
        <v>4069</v>
      </c>
      <c r="I160" s="53">
        <v>4064</v>
      </c>
      <c r="J160" s="55">
        <v>4053</v>
      </c>
      <c r="K160" s="228">
        <v>4049</v>
      </c>
      <c r="L160" s="228">
        <v>4011</v>
      </c>
      <c r="M160" s="228">
        <v>3993</v>
      </c>
      <c r="N160" s="228">
        <v>3915</v>
      </c>
      <c r="O160" s="184">
        <f t="shared" si="43"/>
        <v>82.3635272945411</v>
      </c>
      <c r="P160" s="184">
        <f t="shared" si="44"/>
        <v>81.36372725454909</v>
      </c>
      <c r="Q160" s="184">
        <f t="shared" si="45"/>
        <v>81.263747250549883</v>
      </c>
      <c r="R160" s="184">
        <f t="shared" si="46"/>
        <v>81.043791241751649</v>
      </c>
      <c r="S160" s="241">
        <f t="shared" si="47"/>
        <v>80.963807238552292</v>
      </c>
      <c r="T160" s="160">
        <f t="shared" si="55"/>
        <v>7.3164340920372595E-4</v>
      </c>
      <c r="U160" s="160">
        <f t="shared" si="56"/>
        <v>6.1788982299909232E-4</v>
      </c>
      <c r="V160" s="160">
        <f t="shared" si="57"/>
        <v>6.1409450263929339E-4</v>
      </c>
      <c r="W160" s="161">
        <f t="shared" si="58"/>
        <v>6.1701151142465739E-4</v>
      </c>
      <c r="X160" s="161">
        <f t="shared" si="59"/>
        <v>6.1905791085902113E-4</v>
      </c>
      <c r="Y160" s="252">
        <f t="shared" si="54"/>
        <v>5.6646427938370815E-4</v>
      </c>
    </row>
    <row r="161" spans="1:25" ht="13.5" thickBot="1">
      <c r="A161" s="27" t="s">
        <v>189</v>
      </c>
      <c r="B161" s="382"/>
      <c r="C161" s="393">
        <v>297928</v>
      </c>
      <c r="D161" s="393">
        <v>294277</v>
      </c>
      <c r="E161" s="393">
        <v>290589</v>
      </c>
      <c r="F161" s="32">
        <v>288543</v>
      </c>
      <c r="G161" s="32">
        <v>268490</v>
      </c>
      <c r="H161" s="32">
        <v>264917</v>
      </c>
      <c r="I161" s="32">
        <v>261166</v>
      </c>
      <c r="J161" s="34">
        <v>257556</v>
      </c>
      <c r="K161" s="229">
        <v>253868</v>
      </c>
      <c r="L161" s="229">
        <v>248138</v>
      </c>
      <c r="M161" s="229">
        <v>244209</v>
      </c>
      <c r="N161" s="229">
        <v>240380</v>
      </c>
      <c r="O161" s="182">
        <f t="shared" si="43"/>
        <v>93.050255941055582</v>
      </c>
      <c r="P161" s="182">
        <f t="shared" si="44"/>
        <v>91.81196563423822</v>
      </c>
      <c r="Q161" s="182">
        <f t="shared" si="45"/>
        <v>90.511986081797176</v>
      </c>
      <c r="R161" s="182">
        <f t="shared" si="46"/>
        <v>89.260872729541177</v>
      </c>
      <c r="S161" s="238">
        <f t="shared" si="47"/>
        <v>87.982727011225364</v>
      </c>
      <c r="T161" s="152">
        <f t="shared" si="55"/>
        <v>4.2213674109552228E-2</v>
      </c>
      <c r="U161" s="153">
        <f t="shared" si="56"/>
        <v>4.0276095794373946E-2</v>
      </c>
      <c r="V161" s="153">
        <f t="shared" si="57"/>
        <v>3.9981340220126241E-2</v>
      </c>
      <c r="W161" s="154">
        <f t="shared" si="58"/>
        <v>3.9651188088762813E-2</v>
      </c>
      <c r="X161" s="154">
        <f t="shared" si="59"/>
        <v>3.9339274436024189E-2</v>
      </c>
      <c r="Y161" s="249">
        <f t="shared" si="54"/>
        <v>3.5516708737610078E-2</v>
      </c>
    </row>
    <row r="162" spans="1:25" ht="13.5" thickBot="1">
      <c r="A162" s="39" t="s">
        <v>190</v>
      </c>
      <c r="B162" s="39" t="s">
        <v>196</v>
      </c>
      <c r="C162" s="394">
        <v>11321</v>
      </c>
      <c r="D162" s="394">
        <v>11102</v>
      </c>
      <c r="E162" s="394">
        <v>10908</v>
      </c>
      <c r="F162" s="44">
        <v>10790</v>
      </c>
      <c r="G162" s="44">
        <v>10251</v>
      </c>
      <c r="H162" s="44">
        <v>10019</v>
      </c>
      <c r="I162" s="44">
        <v>9772</v>
      </c>
      <c r="J162" s="46">
        <v>9553</v>
      </c>
      <c r="K162" s="227">
        <v>9328</v>
      </c>
      <c r="L162" s="227">
        <v>8983</v>
      </c>
      <c r="M162" s="227">
        <v>8734</v>
      </c>
      <c r="N162" s="227">
        <v>8454</v>
      </c>
      <c r="O162" s="183">
        <f t="shared" si="43"/>
        <v>95.00463392029657</v>
      </c>
      <c r="P162" s="183">
        <f t="shared" si="44"/>
        <v>92.854494902687676</v>
      </c>
      <c r="Q162" s="183">
        <f t="shared" si="45"/>
        <v>90.565338276181649</v>
      </c>
      <c r="R162" s="183">
        <f t="shared" si="46"/>
        <v>88.535681186283597</v>
      </c>
      <c r="S162" s="234">
        <f t="shared" si="47"/>
        <v>86.450417052826694</v>
      </c>
      <c r="T162" s="158">
        <f t="shared" si="55"/>
        <v>1.5785707629090587E-3</v>
      </c>
      <c r="U162" s="158">
        <f t="shared" si="56"/>
        <v>1.537749107930006E-3</v>
      </c>
      <c r="V162" s="158">
        <f t="shared" si="57"/>
        <v>1.5120699980199263E-3</v>
      </c>
      <c r="W162" s="159">
        <f t="shared" si="58"/>
        <v>1.4836211834748406E-3</v>
      </c>
      <c r="X162" s="159">
        <f t="shared" si="59"/>
        <v>1.4591315624071623E-3</v>
      </c>
      <c r="Y162" s="251">
        <f t="shared" si="54"/>
        <v>1.305008347268765E-3</v>
      </c>
    </row>
    <row r="163" spans="1:25" ht="13.5" thickBot="1">
      <c r="A163" s="39" t="s">
        <v>191</v>
      </c>
      <c r="B163" s="39" t="s">
        <v>189</v>
      </c>
      <c r="C163" s="394">
        <v>14294</v>
      </c>
      <c r="D163" s="394">
        <v>13925</v>
      </c>
      <c r="E163" s="394">
        <v>13561</v>
      </c>
      <c r="F163" s="44">
        <v>13344</v>
      </c>
      <c r="G163" s="44">
        <v>12240</v>
      </c>
      <c r="H163" s="44">
        <v>11977</v>
      </c>
      <c r="I163" s="44">
        <v>11707</v>
      </c>
      <c r="J163" s="46">
        <v>11446</v>
      </c>
      <c r="K163" s="227">
        <v>11226</v>
      </c>
      <c r="L163" s="227">
        <v>10875</v>
      </c>
      <c r="M163" s="227">
        <v>10578</v>
      </c>
      <c r="N163" s="227">
        <v>10358</v>
      </c>
      <c r="O163" s="183">
        <f t="shared" si="43"/>
        <v>91.72661870503596</v>
      </c>
      <c r="P163" s="183">
        <f t="shared" si="44"/>
        <v>89.755695443645095</v>
      </c>
      <c r="Q163" s="183">
        <f t="shared" si="45"/>
        <v>87.732314148681056</v>
      </c>
      <c r="R163" s="183">
        <f t="shared" si="46"/>
        <v>85.776378896882505</v>
      </c>
      <c r="S163" s="234">
        <f t="shared" si="47"/>
        <v>84.127697841726629</v>
      </c>
      <c r="T163" s="158">
        <f t="shared" si="55"/>
        <v>1.9522194865855865E-3</v>
      </c>
      <c r="U163" s="158">
        <f t="shared" si="56"/>
        <v>1.8361183378268729E-3</v>
      </c>
      <c r="V163" s="158">
        <f t="shared" si="57"/>
        <v>1.8075718501132506E-3</v>
      </c>
      <c r="W163" s="159">
        <f t="shared" si="58"/>
        <v>1.7774000404154687E-3</v>
      </c>
      <c r="X163" s="159">
        <f t="shared" si="59"/>
        <v>1.7482696392036408E-3</v>
      </c>
      <c r="Y163" s="251">
        <f t="shared" si="54"/>
        <v>1.5705428501757242E-3</v>
      </c>
    </row>
    <row r="164" spans="1:25" ht="21.75" thickBot="1">
      <c r="A164" s="39" t="s">
        <v>192</v>
      </c>
      <c r="B164" s="39" t="s">
        <v>189</v>
      </c>
      <c r="C164" s="394">
        <v>22237</v>
      </c>
      <c r="D164" s="394">
        <v>21702</v>
      </c>
      <c r="E164" s="394">
        <v>21304</v>
      </c>
      <c r="F164" s="44">
        <v>21104</v>
      </c>
      <c r="G164" s="44">
        <v>20029</v>
      </c>
      <c r="H164" s="44">
        <v>19776</v>
      </c>
      <c r="I164" s="44">
        <v>19437</v>
      </c>
      <c r="J164" s="46">
        <v>19142</v>
      </c>
      <c r="K164" s="227">
        <v>18873</v>
      </c>
      <c r="L164" s="227">
        <v>18511</v>
      </c>
      <c r="M164" s="227">
        <v>18180</v>
      </c>
      <c r="N164" s="227">
        <v>17694</v>
      </c>
      <c r="O164" s="183">
        <f t="shared" si="43"/>
        <v>94.906178923426836</v>
      </c>
      <c r="P164" s="183">
        <f t="shared" si="44"/>
        <v>93.707354056103114</v>
      </c>
      <c r="Q164" s="183">
        <f t="shared" si="45"/>
        <v>92.101023502653518</v>
      </c>
      <c r="R164" s="183">
        <f t="shared" si="46"/>
        <v>90.703184230477632</v>
      </c>
      <c r="S164" s="234">
        <f t="shared" si="47"/>
        <v>89.428544351781653</v>
      </c>
      <c r="T164" s="158">
        <f t="shared" si="55"/>
        <v>3.0875030009668929E-3</v>
      </c>
      <c r="U164" s="158">
        <f t="shared" si="56"/>
        <v>3.004543642837781E-3</v>
      </c>
      <c r="V164" s="158">
        <f t="shared" si="57"/>
        <v>2.9845988901928398E-3</v>
      </c>
      <c r="W164" s="159">
        <f t="shared" si="58"/>
        <v>2.9509972311912071E-3</v>
      </c>
      <c r="X164" s="159">
        <f t="shared" si="59"/>
        <v>2.9237617887153669E-3</v>
      </c>
      <c r="Y164" s="251">
        <f t="shared" si="54"/>
        <v>2.640375486492646E-3</v>
      </c>
    </row>
    <row r="165" spans="1:25" ht="13.5" thickBot="1">
      <c r="A165" s="39" t="s">
        <v>193</v>
      </c>
      <c r="B165" s="39" t="s">
        <v>189</v>
      </c>
      <c r="C165" s="394">
        <v>14810</v>
      </c>
      <c r="D165" s="394">
        <v>14571</v>
      </c>
      <c r="E165" s="394">
        <v>14438</v>
      </c>
      <c r="F165" s="44">
        <v>14334</v>
      </c>
      <c r="G165" s="44">
        <v>11652</v>
      </c>
      <c r="H165" s="44">
        <v>11534</v>
      </c>
      <c r="I165" s="44">
        <v>11350</v>
      </c>
      <c r="J165" s="46">
        <v>11199</v>
      </c>
      <c r="K165" s="227">
        <v>11150</v>
      </c>
      <c r="L165" s="227">
        <v>11002</v>
      </c>
      <c r="M165" s="227">
        <v>10851</v>
      </c>
      <c r="N165" s="227">
        <v>10702</v>
      </c>
      <c r="O165" s="183">
        <f t="shared" si="43"/>
        <v>81.289242360820424</v>
      </c>
      <c r="P165" s="183">
        <f t="shared" si="44"/>
        <v>80.466024836054146</v>
      </c>
      <c r="Q165" s="183">
        <f t="shared" si="45"/>
        <v>79.182363610994827</v>
      </c>
      <c r="R165" s="183">
        <f t="shared" si="46"/>
        <v>78.128924236082042</v>
      </c>
      <c r="S165" s="234">
        <f t="shared" si="47"/>
        <v>77.787079670712984</v>
      </c>
      <c r="T165" s="158">
        <f t="shared" si="55"/>
        <v>2.0970559143223769E-3</v>
      </c>
      <c r="U165" s="158">
        <f t="shared" si="56"/>
        <v>1.747912652970484E-3</v>
      </c>
      <c r="V165" s="158">
        <f t="shared" si="57"/>
        <v>1.7407141787765077E-3</v>
      </c>
      <c r="W165" s="159">
        <f t="shared" si="58"/>
        <v>1.7231989799876629E-3</v>
      </c>
      <c r="X165" s="159">
        <f t="shared" si="59"/>
        <v>1.7105426952159332E-3</v>
      </c>
      <c r="Y165" s="251">
        <f t="shared" si="54"/>
        <v>1.55991027787808E-3</v>
      </c>
    </row>
    <row r="166" spans="1:25" ht="13.5" thickBot="1">
      <c r="A166" s="39" t="s">
        <v>194</v>
      </c>
      <c r="B166" s="39" t="s">
        <v>189</v>
      </c>
      <c r="C166" s="394">
        <v>8052</v>
      </c>
      <c r="D166" s="394">
        <v>7859</v>
      </c>
      <c r="E166" s="394">
        <v>7717</v>
      </c>
      <c r="F166" s="44">
        <v>7643</v>
      </c>
      <c r="G166" s="44">
        <v>6844</v>
      </c>
      <c r="H166" s="44">
        <v>6749</v>
      </c>
      <c r="I166" s="44">
        <v>6643</v>
      </c>
      <c r="J166" s="46">
        <v>6524</v>
      </c>
      <c r="K166" s="227">
        <v>6446</v>
      </c>
      <c r="L166" s="227">
        <v>6287</v>
      </c>
      <c r="M166" s="227">
        <v>6163</v>
      </c>
      <c r="N166" s="227">
        <v>6020</v>
      </c>
      <c r="O166" s="183">
        <f t="shared" si="43"/>
        <v>89.545989794583278</v>
      </c>
      <c r="P166" s="183">
        <f t="shared" si="44"/>
        <v>88.303022373413569</v>
      </c>
      <c r="Q166" s="183">
        <f t="shared" si="45"/>
        <v>86.916132408740026</v>
      </c>
      <c r="R166" s="183">
        <f t="shared" si="46"/>
        <v>85.359152165380081</v>
      </c>
      <c r="S166" s="234">
        <f t="shared" si="47"/>
        <v>84.338610493261811</v>
      </c>
      <c r="T166" s="166">
        <f t="shared" si="55"/>
        <v>1.1181664820124129E-3</v>
      </c>
      <c r="U166" s="166">
        <f t="shared" si="56"/>
        <v>1.0266661686345684E-3</v>
      </c>
      <c r="V166" s="166">
        <f t="shared" si="57"/>
        <v>1.0185607761888894E-3</v>
      </c>
      <c r="W166" s="159">
        <f t="shared" si="58"/>
        <v>1.008564830313484E-3</v>
      </c>
      <c r="X166" s="159">
        <f t="shared" si="59"/>
        <v>9.9648009140001332E-4</v>
      </c>
      <c r="Y166" s="251">
        <f t="shared" si="54"/>
        <v>9.0181001356072672E-4</v>
      </c>
    </row>
    <row r="167" spans="1:25" ht="13.5" thickBot="1">
      <c r="A167" s="39" t="s">
        <v>195</v>
      </c>
      <c r="B167" s="39" t="s">
        <v>122</v>
      </c>
      <c r="C167" s="394">
        <v>15372</v>
      </c>
      <c r="D167" s="394">
        <v>15107</v>
      </c>
      <c r="E167" s="394">
        <v>14839</v>
      </c>
      <c r="F167" s="44">
        <v>14726</v>
      </c>
      <c r="G167" s="44">
        <v>13709</v>
      </c>
      <c r="H167" s="44">
        <v>13517</v>
      </c>
      <c r="I167" s="44">
        <v>13331</v>
      </c>
      <c r="J167" s="46">
        <v>13107</v>
      </c>
      <c r="K167" s="227">
        <v>12893</v>
      </c>
      <c r="L167" s="227">
        <v>12613</v>
      </c>
      <c r="M167" s="227">
        <v>12362</v>
      </c>
      <c r="N167" s="227">
        <v>12171</v>
      </c>
      <c r="O167" s="183">
        <f t="shared" si="43"/>
        <v>93.093847616460678</v>
      </c>
      <c r="P167" s="183">
        <f t="shared" si="44"/>
        <v>91.790031237267428</v>
      </c>
      <c r="Q167" s="183">
        <f t="shared" si="45"/>
        <v>90.526959119923944</v>
      </c>
      <c r="R167" s="183">
        <f t="shared" si="46"/>
        <v>89.005840010865128</v>
      </c>
      <c r="S167" s="234">
        <f t="shared" si="47"/>
        <v>87.552628004889314</v>
      </c>
      <c r="T167" s="158">
        <f t="shared" si="55"/>
        <v>2.1544052877292678E-3</v>
      </c>
      <c r="U167" s="158">
        <f t="shared" si="56"/>
        <v>2.0564825402997222E-3</v>
      </c>
      <c r="V167" s="158">
        <f t="shared" si="57"/>
        <v>2.0399890371529438E-3</v>
      </c>
      <c r="W167" s="159">
        <f t="shared" si="58"/>
        <v>2.0239617270674478E-3</v>
      </c>
      <c r="X167" s="159">
        <f t="shared" si="59"/>
        <v>2.0019718819711792E-3</v>
      </c>
      <c r="Y167" s="251">
        <f t="shared" si="54"/>
        <v>1.8037599293885278E-3</v>
      </c>
    </row>
    <row r="168" spans="1:25" ht="13.5" thickBot="1">
      <c r="A168" s="39" t="s">
        <v>196</v>
      </c>
      <c r="B168" s="39" t="s">
        <v>196</v>
      </c>
      <c r="C168" s="394">
        <v>22304</v>
      </c>
      <c r="D168" s="394">
        <v>21833</v>
      </c>
      <c r="E168" s="394">
        <v>21487</v>
      </c>
      <c r="F168" s="44">
        <v>21314</v>
      </c>
      <c r="G168" s="44">
        <v>19828</v>
      </c>
      <c r="H168" s="44">
        <v>19558</v>
      </c>
      <c r="I168" s="44">
        <v>19285</v>
      </c>
      <c r="J168" s="46">
        <v>18960</v>
      </c>
      <c r="K168" s="227">
        <v>18612</v>
      </c>
      <c r="L168" s="227">
        <v>18149</v>
      </c>
      <c r="M168" s="227">
        <v>17742</v>
      </c>
      <c r="N168" s="227">
        <v>17455</v>
      </c>
      <c r="O168" s="183">
        <f t="shared" si="43"/>
        <v>93.028056676362951</v>
      </c>
      <c r="P168" s="183">
        <f t="shared" si="44"/>
        <v>91.761283663319887</v>
      </c>
      <c r="Q168" s="183">
        <f t="shared" si="45"/>
        <v>90.480435394576332</v>
      </c>
      <c r="R168" s="183">
        <f t="shared" si="46"/>
        <v>88.95561602702449</v>
      </c>
      <c r="S168" s="234">
        <f t="shared" si="47"/>
        <v>87.32288636576898</v>
      </c>
      <c r="T168" s="158">
        <f t="shared" si="55"/>
        <v>3.1182258795777271E-3</v>
      </c>
      <c r="U168" s="158">
        <f t="shared" si="56"/>
        <v>2.9743916995450359E-3</v>
      </c>
      <c r="V168" s="158">
        <f t="shared" si="57"/>
        <v>2.951698275404104E-3</v>
      </c>
      <c r="W168" s="159">
        <f t="shared" si="58"/>
        <v>2.9279200289922536E-3</v>
      </c>
      <c r="X168" s="159">
        <f t="shared" si="59"/>
        <v>2.8959629878823195E-3</v>
      </c>
      <c r="Y168" s="251">
        <f t="shared" si="54"/>
        <v>2.6038609947862624E-3</v>
      </c>
    </row>
    <row r="169" spans="1:25" ht="13.5" thickBot="1">
      <c r="A169" s="39" t="s">
        <v>197</v>
      </c>
      <c r="B169" s="39" t="s">
        <v>196</v>
      </c>
      <c r="C169" s="394">
        <v>11264</v>
      </c>
      <c r="D169" s="394">
        <v>10897</v>
      </c>
      <c r="E169" s="394">
        <v>10602</v>
      </c>
      <c r="F169" s="44">
        <v>10484</v>
      </c>
      <c r="G169" s="44">
        <v>9268</v>
      </c>
      <c r="H169" s="44">
        <v>9112</v>
      </c>
      <c r="I169" s="44">
        <v>8927</v>
      </c>
      <c r="J169" s="46">
        <v>8760</v>
      </c>
      <c r="K169" s="227">
        <v>8611</v>
      </c>
      <c r="L169" s="227">
        <v>8332</v>
      </c>
      <c r="M169" s="227">
        <v>8123</v>
      </c>
      <c r="N169" s="227">
        <v>7925</v>
      </c>
      <c r="O169" s="183">
        <f t="shared" si="43"/>
        <v>88.401373521556664</v>
      </c>
      <c r="P169" s="183">
        <f t="shared" si="44"/>
        <v>86.913391835177407</v>
      </c>
      <c r="Q169" s="183">
        <f t="shared" si="45"/>
        <v>85.148798168637924</v>
      </c>
      <c r="R169" s="183">
        <f t="shared" si="46"/>
        <v>83.555894696680653</v>
      </c>
      <c r="S169" s="234">
        <f t="shared" si="47"/>
        <v>82.134681419305608</v>
      </c>
      <c r="T169" s="158">
        <f t="shared" si="55"/>
        <v>1.5338031397904143E-3</v>
      </c>
      <c r="U169" s="158">
        <f t="shared" si="56"/>
        <v>1.3902896041649885E-3</v>
      </c>
      <c r="V169" s="158">
        <f t="shared" si="57"/>
        <v>1.3751853300686264E-3</v>
      </c>
      <c r="W169" s="159">
        <f t="shared" si="58"/>
        <v>1.3553301580924992E-3</v>
      </c>
      <c r="X169" s="159">
        <f t="shared" si="59"/>
        <v>1.3380082159203121E-3</v>
      </c>
      <c r="Y169" s="251">
        <f t="shared" si="54"/>
        <v>1.2046984217765153E-3</v>
      </c>
    </row>
    <row r="170" spans="1:25" ht="13.5" thickBot="1">
      <c r="A170" s="39" t="s">
        <v>189</v>
      </c>
      <c r="B170" s="39" t="s">
        <v>189</v>
      </c>
      <c r="C170" s="394">
        <v>139573</v>
      </c>
      <c r="D170" s="394">
        <v>139121</v>
      </c>
      <c r="E170" s="394">
        <v>138095</v>
      </c>
      <c r="F170" s="44">
        <v>137522</v>
      </c>
      <c r="G170" s="44">
        <v>130543</v>
      </c>
      <c r="H170" s="44">
        <v>129048</v>
      </c>
      <c r="I170" s="44">
        <v>127650</v>
      </c>
      <c r="J170" s="46">
        <v>126298</v>
      </c>
      <c r="K170" s="227">
        <v>124648</v>
      </c>
      <c r="L170" s="227">
        <v>122181</v>
      </c>
      <c r="M170" s="227">
        <v>120908</v>
      </c>
      <c r="N170" s="227">
        <v>119649</v>
      </c>
      <c r="O170" s="183">
        <f t="shared" si="43"/>
        <v>94.925175608266315</v>
      </c>
      <c r="P170" s="183">
        <f t="shared" si="44"/>
        <v>93.838076816800225</v>
      </c>
      <c r="Q170" s="183">
        <f t="shared" si="45"/>
        <v>92.82151219441252</v>
      </c>
      <c r="R170" s="183">
        <f t="shared" si="46"/>
        <v>91.838396765608408</v>
      </c>
      <c r="S170" s="234">
        <f t="shared" si="47"/>
        <v>90.638588734893318</v>
      </c>
      <c r="T170" s="158">
        <f t="shared" si="55"/>
        <v>2.0119389106281704E-2</v>
      </c>
      <c r="U170" s="158">
        <f t="shared" si="56"/>
        <v>1.9582712105795218E-2</v>
      </c>
      <c r="V170" s="158">
        <f t="shared" si="57"/>
        <v>1.9475956592920996E-2</v>
      </c>
      <c r="W170" s="159">
        <f t="shared" si="58"/>
        <v>1.9380295136160807E-2</v>
      </c>
      <c r="X170" s="159">
        <f t="shared" si="59"/>
        <v>1.9290840371495841E-2</v>
      </c>
      <c r="Y170" s="251">
        <f t="shared" si="54"/>
        <v>1.7438537786273266E-2</v>
      </c>
    </row>
    <row r="171" spans="1:25" ht="13.5" thickBot="1">
      <c r="A171" s="39" t="s">
        <v>198</v>
      </c>
      <c r="B171" s="39" t="s">
        <v>189</v>
      </c>
      <c r="C171" s="394">
        <v>7420</v>
      </c>
      <c r="D171" s="394">
        <v>7249</v>
      </c>
      <c r="E171" s="394">
        <v>7114</v>
      </c>
      <c r="F171" s="44">
        <v>7036</v>
      </c>
      <c r="G171" s="44">
        <v>6399</v>
      </c>
      <c r="H171" s="44">
        <v>6287</v>
      </c>
      <c r="I171" s="44">
        <v>6153</v>
      </c>
      <c r="J171" s="46">
        <v>6024</v>
      </c>
      <c r="K171" s="227">
        <v>5943</v>
      </c>
      <c r="L171" s="227">
        <v>5763</v>
      </c>
      <c r="M171" s="227">
        <v>5604</v>
      </c>
      <c r="N171" s="227">
        <v>5460</v>
      </c>
      <c r="O171" s="183">
        <f t="shared" si="43"/>
        <v>90.94656054576464</v>
      </c>
      <c r="P171" s="183">
        <f t="shared" si="44"/>
        <v>89.354747015349631</v>
      </c>
      <c r="Q171" s="183">
        <f t="shared" si="45"/>
        <v>87.45025582717453</v>
      </c>
      <c r="R171" s="183">
        <f t="shared" si="46"/>
        <v>85.616827743035813</v>
      </c>
      <c r="S171" s="234">
        <f t="shared" si="47"/>
        <v>84.46560545764639</v>
      </c>
      <c r="T171" s="158">
        <f t="shared" si="55"/>
        <v>1.029362732884906E-3</v>
      </c>
      <c r="U171" s="158">
        <f t="shared" si="56"/>
        <v>9.5991186631978428E-4</v>
      </c>
      <c r="V171" s="158">
        <f t="shared" si="57"/>
        <v>9.4883562007698138E-4</v>
      </c>
      <c r="W171" s="159">
        <f t="shared" si="58"/>
        <v>9.3417121796159379E-4</v>
      </c>
      <c r="X171" s="159">
        <f t="shared" si="59"/>
        <v>9.201097594410914E-4</v>
      </c>
      <c r="Y171" s="251">
        <f t="shared" si="54"/>
        <v>8.3143917322237026E-4</v>
      </c>
    </row>
    <row r="172" spans="1:25" ht="13.5" thickBot="1">
      <c r="A172" s="49" t="s">
        <v>199</v>
      </c>
      <c r="B172" s="39" t="s">
        <v>156</v>
      </c>
      <c r="C172" s="394">
        <v>31281</v>
      </c>
      <c r="D172" s="394">
        <v>30911</v>
      </c>
      <c r="E172" s="394">
        <v>30524</v>
      </c>
      <c r="F172" s="53">
        <v>30246</v>
      </c>
      <c r="G172" s="53">
        <v>27727</v>
      </c>
      <c r="H172" s="53">
        <v>27340</v>
      </c>
      <c r="I172" s="53">
        <v>26911</v>
      </c>
      <c r="J172" s="55">
        <v>26543</v>
      </c>
      <c r="K172" s="228">
        <v>26141</v>
      </c>
      <c r="L172" s="228">
        <v>25442</v>
      </c>
      <c r="M172" s="228">
        <v>24964</v>
      </c>
      <c r="N172" s="228">
        <v>24492</v>
      </c>
      <c r="O172" s="184">
        <f t="shared" si="43"/>
        <v>91.67162600013225</v>
      </c>
      <c r="P172" s="184">
        <f t="shared" si="44"/>
        <v>90.392117966012037</v>
      </c>
      <c r="Q172" s="184">
        <f t="shared" si="45"/>
        <v>88.973748594855522</v>
      </c>
      <c r="R172" s="184">
        <f t="shared" si="46"/>
        <v>87.757058784632676</v>
      </c>
      <c r="S172" s="241">
        <f t="shared" si="47"/>
        <v>86.427957415856639</v>
      </c>
      <c r="T172" s="160">
        <f t="shared" si="55"/>
        <v>4.4249723164918806E-3</v>
      </c>
      <c r="U172" s="160">
        <f t="shared" si="56"/>
        <v>4.1593180680494857E-3</v>
      </c>
      <c r="V172" s="160">
        <f t="shared" si="57"/>
        <v>4.1261596712111777E-3</v>
      </c>
      <c r="W172" s="161">
        <f t="shared" si="58"/>
        <v>4.08572755510555E-3</v>
      </c>
      <c r="X172" s="161">
        <f t="shared" si="59"/>
        <v>4.0541954423713297E-3</v>
      </c>
      <c r="Y172" s="252">
        <f t="shared" si="54"/>
        <v>3.6571851635884205E-3</v>
      </c>
    </row>
    <row r="173" spans="1:25" ht="13.5" thickBot="1">
      <c r="A173" s="27" t="s">
        <v>200</v>
      </c>
      <c r="B173" s="382"/>
      <c r="C173" s="393">
        <v>705121</v>
      </c>
      <c r="D173" s="393">
        <v>704057</v>
      </c>
      <c r="E173" s="393">
        <v>701684</v>
      </c>
      <c r="F173" s="32">
        <v>698992</v>
      </c>
      <c r="G173" s="32">
        <v>682091</v>
      </c>
      <c r="H173" s="32">
        <v>679872</v>
      </c>
      <c r="I173" s="32">
        <v>678528</v>
      </c>
      <c r="J173" s="34">
        <v>676892</v>
      </c>
      <c r="K173" s="231">
        <v>674432</v>
      </c>
      <c r="L173" s="231">
        <v>671573</v>
      </c>
      <c r="M173" s="231">
        <v>669796</v>
      </c>
      <c r="N173" s="231">
        <v>668334</v>
      </c>
      <c r="O173" s="182">
        <f t="shared" si="43"/>
        <v>97.582089637649645</v>
      </c>
      <c r="P173" s="182">
        <f t="shared" si="44"/>
        <v>97.264632499370521</v>
      </c>
      <c r="Q173" s="182">
        <f t="shared" si="45"/>
        <v>97.072355620665178</v>
      </c>
      <c r="R173" s="182">
        <f t="shared" si="46"/>
        <v>96.838304301050655</v>
      </c>
      <c r="S173" s="238">
        <f t="shared" si="47"/>
        <v>96.486368942706065</v>
      </c>
      <c r="T173" s="152">
        <f t="shared" si="55"/>
        <v>0.10226212555211574</v>
      </c>
      <c r="U173" s="153">
        <f t="shared" si="56"/>
        <v>0.10232024453976059</v>
      </c>
      <c r="V173" s="153">
        <f t="shared" si="57"/>
        <v>0.10260645310847423</v>
      </c>
      <c r="W173" s="154">
        <f t="shared" si="58"/>
        <v>0.10301663061612941</v>
      </c>
      <c r="X173" s="154">
        <f t="shared" si="59"/>
        <v>0.10338893348067717</v>
      </c>
      <c r="Y173" s="249">
        <f t="shared" si="54"/>
        <v>9.4354565787432218E-2</v>
      </c>
    </row>
    <row r="174" spans="1:25" ht="13.5" thickBot="1">
      <c r="A174" s="39" t="s">
        <v>201</v>
      </c>
      <c r="B174" s="39" t="s">
        <v>201</v>
      </c>
      <c r="C174" s="394">
        <v>65854</v>
      </c>
      <c r="D174" s="394">
        <v>65577</v>
      </c>
      <c r="E174" s="394">
        <v>65222</v>
      </c>
      <c r="F174" s="44">
        <v>64934</v>
      </c>
      <c r="G174" s="44">
        <v>63900</v>
      </c>
      <c r="H174" s="44">
        <v>63476</v>
      </c>
      <c r="I174" s="44">
        <v>63146</v>
      </c>
      <c r="J174" s="46">
        <v>62868</v>
      </c>
      <c r="K174" s="227">
        <v>62460</v>
      </c>
      <c r="L174" s="227">
        <v>61751</v>
      </c>
      <c r="M174" s="227">
        <v>61334</v>
      </c>
      <c r="N174" s="227">
        <v>60769</v>
      </c>
      <c r="O174" s="183">
        <f t="shared" si="43"/>
        <v>98.407613884867715</v>
      </c>
      <c r="P174" s="183">
        <f t="shared" si="44"/>
        <v>97.754643176148093</v>
      </c>
      <c r="Q174" s="183">
        <f t="shared" si="45"/>
        <v>97.246434841531411</v>
      </c>
      <c r="R174" s="183">
        <f t="shared" si="46"/>
        <v>96.818307820248251</v>
      </c>
      <c r="S174" s="234">
        <f t="shared" si="47"/>
        <v>96.189977515631256</v>
      </c>
      <c r="T174" s="158">
        <f t="shared" si="55"/>
        <v>9.4998066653138851E-3</v>
      </c>
      <c r="U174" s="158">
        <f t="shared" si="56"/>
        <v>9.5856177930667627E-3</v>
      </c>
      <c r="V174" s="158">
        <f t="shared" si="57"/>
        <v>9.5798138730724472E-3</v>
      </c>
      <c r="W174" s="159">
        <f t="shared" si="58"/>
        <v>9.587059276678498E-3</v>
      </c>
      <c r="X174" s="159">
        <f t="shared" si="59"/>
        <v>9.6025000591870076E-3</v>
      </c>
      <c r="Y174" s="251">
        <f t="shared" si="54"/>
        <v>8.7382956014587336E-3</v>
      </c>
    </row>
    <row r="175" spans="1:25" ht="13.5" thickBot="1">
      <c r="A175" s="39" t="s">
        <v>202</v>
      </c>
      <c r="B175" s="39" t="s">
        <v>200</v>
      </c>
      <c r="C175" s="394">
        <v>8137</v>
      </c>
      <c r="D175" s="394">
        <v>8054</v>
      </c>
      <c r="E175" s="394">
        <v>7943</v>
      </c>
      <c r="F175" s="44">
        <v>7843</v>
      </c>
      <c r="G175" s="44">
        <v>7252</v>
      </c>
      <c r="H175" s="44">
        <v>7137</v>
      </c>
      <c r="I175" s="44">
        <v>7032</v>
      </c>
      <c r="J175" s="46">
        <v>6920</v>
      </c>
      <c r="K175" s="227">
        <v>6820</v>
      </c>
      <c r="L175" s="227">
        <v>6689</v>
      </c>
      <c r="M175" s="227">
        <v>6479</v>
      </c>
      <c r="N175" s="227">
        <v>6240</v>
      </c>
      <c r="O175" s="183">
        <f t="shared" si="43"/>
        <v>92.464618130817286</v>
      </c>
      <c r="P175" s="183">
        <f t="shared" si="44"/>
        <v>90.998342470993236</v>
      </c>
      <c r="Q175" s="183">
        <f t="shared" si="45"/>
        <v>89.659569042458244</v>
      </c>
      <c r="R175" s="183">
        <f t="shared" si="46"/>
        <v>88.231544052020908</v>
      </c>
      <c r="S175" s="234">
        <f t="shared" si="47"/>
        <v>86.956521739130437</v>
      </c>
      <c r="T175" s="158">
        <f t="shared" si="55"/>
        <v>1.1474263664036837E-3</v>
      </c>
      <c r="U175" s="158">
        <f t="shared" si="56"/>
        <v>1.0878701132287975E-3</v>
      </c>
      <c r="V175" s="158">
        <f t="shared" si="57"/>
        <v>1.0771178337027861E-3</v>
      </c>
      <c r="W175" s="159">
        <f t="shared" si="58"/>
        <v>1.0676242490989642E-3</v>
      </c>
      <c r="X175" s="159">
        <f t="shared" si="59"/>
        <v>1.0569653943114795E-3</v>
      </c>
      <c r="Y175" s="251">
        <f t="shared" si="54"/>
        <v>9.5413346144650267E-4</v>
      </c>
    </row>
    <row r="176" spans="1:25" ht="13.5" thickBot="1">
      <c r="A176" s="39" t="s">
        <v>203</v>
      </c>
      <c r="B176" s="39" t="s">
        <v>200</v>
      </c>
      <c r="C176" s="394">
        <v>12774</v>
      </c>
      <c r="D176" s="394">
        <v>12580</v>
      </c>
      <c r="E176" s="394">
        <v>12402</v>
      </c>
      <c r="F176" s="44">
        <v>12336</v>
      </c>
      <c r="G176" s="44">
        <v>11851</v>
      </c>
      <c r="H176" s="44">
        <v>11698</v>
      </c>
      <c r="I176" s="44">
        <v>11540</v>
      </c>
      <c r="J176" s="46">
        <v>11410</v>
      </c>
      <c r="K176" s="227">
        <v>11288</v>
      </c>
      <c r="L176" s="227">
        <v>10994</v>
      </c>
      <c r="M176" s="227">
        <v>10822</v>
      </c>
      <c r="N176" s="227">
        <v>10659</v>
      </c>
      <c r="O176" s="183">
        <f t="shared" si="43"/>
        <v>96.068417639429313</v>
      </c>
      <c r="P176" s="183">
        <f t="shared" si="44"/>
        <v>94.828145265888452</v>
      </c>
      <c r="Q176" s="183">
        <f t="shared" si="45"/>
        <v>93.547341115434506</v>
      </c>
      <c r="R176" s="183">
        <f t="shared" si="46"/>
        <v>92.493514915693908</v>
      </c>
      <c r="S176" s="234">
        <f t="shared" si="47"/>
        <v>91.504539559014262</v>
      </c>
      <c r="T176" s="158">
        <f t="shared" si="55"/>
        <v>1.8047496692535818E-3</v>
      </c>
      <c r="U176" s="158">
        <f t="shared" si="56"/>
        <v>1.777764576926983E-3</v>
      </c>
      <c r="V176" s="158">
        <f t="shared" si="57"/>
        <v>1.7654650999937218E-3</v>
      </c>
      <c r="W176" s="159">
        <f t="shared" si="58"/>
        <v>1.752045482736355E-3</v>
      </c>
      <c r="X176" s="159">
        <f t="shared" si="59"/>
        <v>1.7427709753025983E-3</v>
      </c>
      <c r="Y176" s="251">
        <f t="shared" si="54"/>
        <v>1.5792167907343287E-3</v>
      </c>
    </row>
    <row r="177" spans="1:25" ht="13.5" thickBot="1">
      <c r="A177" s="39" t="s">
        <v>204</v>
      </c>
      <c r="B177" s="39" t="s">
        <v>204</v>
      </c>
      <c r="C177" s="394">
        <v>55551</v>
      </c>
      <c r="D177" s="394">
        <v>55037</v>
      </c>
      <c r="E177" s="394">
        <v>54459</v>
      </c>
      <c r="F177" s="44">
        <v>54058</v>
      </c>
      <c r="G177" s="44">
        <v>52135</v>
      </c>
      <c r="H177" s="44">
        <v>51735</v>
      </c>
      <c r="I177" s="44">
        <v>51338</v>
      </c>
      <c r="J177" s="46">
        <v>50863</v>
      </c>
      <c r="K177" s="227">
        <v>50313</v>
      </c>
      <c r="L177" s="227">
        <v>49338</v>
      </c>
      <c r="M177" s="227">
        <v>48822</v>
      </c>
      <c r="N177" s="227">
        <v>48277</v>
      </c>
      <c r="O177" s="183">
        <f t="shared" si="43"/>
        <v>96.442709682193197</v>
      </c>
      <c r="P177" s="183">
        <f t="shared" si="44"/>
        <v>95.702763698250024</v>
      </c>
      <c r="Q177" s="183">
        <f t="shared" si="45"/>
        <v>94.968367309186434</v>
      </c>
      <c r="R177" s="183">
        <f t="shared" si="46"/>
        <v>94.089681453253917</v>
      </c>
      <c r="S177" s="234">
        <f t="shared" si="47"/>
        <v>93.072255725332056</v>
      </c>
      <c r="T177" s="158">
        <f t="shared" si="55"/>
        <v>7.9086541521165791E-3</v>
      </c>
      <c r="U177" s="158">
        <f t="shared" si="56"/>
        <v>7.8207540475983672E-3</v>
      </c>
      <c r="V177" s="158">
        <f t="shared" si="57"/>
        <v>7.8078592022717726E-3</v>
      </c>
      <c r="W177" s="159">
        <f t="shared" si="58"/>
        <v>7.7943250426966201E-3</v>
      </c>
      <c r="X177" s="159">
        <f t="shared" si="59"/>
        <v>7.7688483888532917E-3</v>
      </c>
      <c r="Y177" s="251">
        <f t="shared" si="54"/>
        <v>7.0389027633076086E-3</v>
      </c>
    </row>
    <row r="178" spans="1:25" ht="13.5" thickBot="1">
      <c r="A178" s="39" t="s">
        <v>205</v>
      </c>
      <c r="B178" s="39" t="s">
        <v>200</v>
      </c>
      <c r="C178" s="394">
        <v>8684</v>
      </c>
      <c r="D178" s="394">
        <v>8650</v>
      </c>
      <c r="E178" s="394">
        <v>8590</v>
      </c>
      <c r="F178" s="44">
        <v>8526</v>
      </c>
      <c r="G178" s="44">
        <v>8395</v>
      </c>
      <c r="H178" s="44">
        <v>8344</v>
      </c>
      <c r="I178" s="44">
        <v>8285</v>
      </c>
      <c r="J178" s="46">
        <v>8222</v>
      </c>
      <c r="K178" s="227">
        <v>8163</v>
      </c>
      <c r="L178" s="227">
        <v>8077</v>
      </c>
      <c r="M178" s="227">
        <v>7991</v>
      </c>
      <c r="N178" s="227">
        <v>7906</v>
      </c>
      <c r="O178" s="183">
        <f t="shared" si="43"/>
        <v>98.463523340370628</v>
      </c>
      <c r="P178" s="183">
        <f t="shared" si="44"/>
        <v>97.865353037766837</v>
      </c>
      <c r="Q178" s="183">
        <f t="shared" si="45"/>
        <v>97.173352099460473</v>
      </c>
      <c r="R178" s="183">
        <f t="shared" si="46"/>
        <v>96.434435843302836</v>
      </c>
      <c r="S178" s="234">
        <f t="shared" si="47"/>
        <v>95.742434904996472</v>
      </c>
      <c r="T178" s="158">
        <f t="shared" si="55"/>
        <v>1.2473488715998733E-3</v>
      </c>
      <c r="U178" s="158">
        <f t="shared" si="56"/>
        <v>1.2593311638935129E-3</v>
      </c>
      <c r="V178" s="158">
        <f t="shared" si="57"/>
        <v>1.2592785770514287E-3</v>
      </c>
      <c r="W178" s="159">
        <f t="shared" si="58"/>
        <v>1.2578593435416553E-3</v>
      </c>
      <c r="X178" s="159">
        <f t="shared" si="59"/>
        <v>1.255833738732512E-3</v>
      </c>
      <c r="Y178" s="251">
        <f t="shared" si="54"/>
        <v>1.1420222061272437E-3</v>
      </c>
    </row>
    <row r="179" spans="1:25" ht="13.5" thickBot="1">
      <c r="A179" s="39" t="s">
        <v>206</v>
      </c>
      <c r="B179" s="39" t="s">
        <v>201</v>
      </c>
      <c r="C179" s="394">
        <v>6560</v>
      </c>
      <c r="D179" s="394">
        <v>6546</v>
      </c>
      <c r="E179" s="394">
        <v>6540</v>
      </c>
      <c r="F179" s="44">
        <v>6506</v>
      </c>
      <c r="G179" s="44">
        <v>6430</v>
      </c>
      <c r="H179" s="44">
        <v>6406</v>
      </c>
      <c r="I179" s="44">
        <v>6369</v>
      </c>
      <c r="J179" s="46">
        <v>6341</v>
      </c>
      <c r="K179" s="227">
        <v>6359</v>
      </c>
      <c r="L179" s="227">
        <v>6327</v>
      </c>
      <c r="M179" s="227">
        <v>6259</v>
      </c>
      <c r="N179" s="227">
        <v>6428</v>
      </c>
      <c r="O179" s="183">
        <f t="shared" si="43"/>
        <v>98.831847525361212</v>
      </c>
      <c r="P179" s="183">
        <f t="shared" si="44"/>
        <v>98.462957270212115</v>
      </c>
      <c r="Q179" s="183">
        <f t="shared" si="45"/>
        <v>97.894251460190588</v>
      </c>
      <c r="R179" s="183">
        <f t="shared" si="46"/>
        <v>97.46387949584998</v>
      </c>
      <c r="S179" s="234">
        <f t="shared" si="47"/>
        <v>97.740547187211803</v>
      </c>
      <c r="T179" s="158">
        <f t="shared" si="55"/>
        <v>9.5182403924803851E-4</v>
      </c>
      <c r="U179" s="158">
        <f t="shared" si="56"/>
        <v>9.6456216603160077E-4</v>
      </c>
      <c r="V179" s="158">
        <f t="shared" si="57"/>
        <v>9.6679512998459405E-4</v>
      </c>
      <c r="W179" s="159">
        <f t="shared" si="58"/>
        <v>9.6696513687589644E-4</v>
      </c>
      <c r="X179" s="159">
        <f t="shared" si="59"/>
        <v>9.6852854990304787E-4</v>
      </c>
      <c r="Y179" s="251">
        <f t="shared" si="54"/>
        <v>8.8963851632526552E-4</v>
      </c>
    </row>
    <row r="180" spans="1:25" ht="13.5" thickBot="1">
      <c r="A180" s="39" t="s">
        <v>207</v>
      </c>
      <c r="B180" s="39" t="s">
        <v>201</v>
      </c>
      <c r="C180" s="394">
        <v>3546</v>
      </c>
      <c r="D180" s="394">
        <v>3469</v>
      </c>
      <c r="E180" s="394">
        <v>3387</v>
      </c>
      <c r="F180" s="44">
        <v>3347</v>
      </c>
      <c r="G180" s="44">
        <v>2893</v>
      </c>
      <c r="H180" s="44">
        <v>2852</v>
      </c>
      <c r="I180" s="44">
        <v>2813</v>
      </c>
      <c r="J180" s="46">
        <v>2764</v>
      </c>
      <c r="K180" s="380">
        <v>2710</v>
      </c>
      <c r="L180" s="380">
        <v>2638</v>
      </c>
      <c r="M180" s="380">
        <v>2583</v>
      </c>
      <c r="N180" s="380">
        <v>2531</v>
      </c>
      <c r="O180" s="183">
        <f t="shared" si="43"/>
        <v>86.435613982671043</v>
      </c>
      <c r="P180" s="183">
        <f t="shared" si="44"/>
        <v>85.210636390797731</v>
      </c>
      <c r="Q180" s="183">
        <f t="shared" si="45"/>
        <v>84.045413803406035</v>
      </c>
      <c r="R180" s="183">
        <f t="shared" si="46"/>
        <v>82.581416193606216</v>
      </c>
      <c r="S180" s="234">
        <f t="shared" si="47"/>
        <v>80.968031072602329</v>
      </c>
      <c r="T180" s="158">
        <f t="shared" si="55"/>
        <v>4.896641652879165E-4</v>
      </c>
      <c r="U180" s="158">
        <f t="shared" si="56"/>
        <v>4.3397796988015877E-4</v>
      </c>
      <c r="V180" s="158">
        <f t="shared" si="57"/>
        <v>4.3042455677740592E-4</v>
      </c>
      <c r="W180" s="159">
        <f t="shared" si="58"/>
        <v>4.2708006437932119E-4</v>
      </c>
      <c r="X180" s="159">
        <f t="shared" si="59"/>
        <v>4.2217519506892038E-4</v>
      </c>
      <c r="Y180" s="251">
        <f t="shared" si="54"/>
        <v>3.7913514377126427E-4</v>
      </c>
    </row>
    <row r="181" spans="1:25" ht="13.5" thickBot="1">
      <c r="A181" s="39" t="s">
        <v>208</v>
      </c>
      <c r="B181" s="39" t="s">
        <v>200</v>
      </c>
      <c r="C181" s="394">
        <v>31716</v>
      </c>
      <c r="D181" s="394">
        <v>31512</v>
      </c>
      <c r="E181" s="394">
        <v>31447</v>
      </c>
      <c r="F181" s="44">
        <v>31449</v>
      </c>
      <c r="G181" s="44">
        <v>32455</v>
      </c>
      <c r="H181" s="44">
        <v>32394</v>
      </c>
      <c r="I181" s="44">
        <v>32153</v>
      </c>
      <c r="J181" s="46">
        <v>31829</v>
      </c>
      <c r="K181" s="227">
        <v>31697</v>
      </c>
      <c r="L181" s="227">
        <v>31471</v>
      </c>
      <c r="M181" s="227">
        <v>31163</v>
      </c>
      <c r="N181" s="227">
        <v>30981</v>
      </c>
      <c r="O181" s="183">
        <f t="shared" si="43"/>
        <v>103.19882985150561</v>
      </c>
      <c r="P181" s="183">
        <f t="shared" si="44"/>
        <v>103.00486501955548</v>
      </c>
      <c r="Q181" s="183">
        <f t="shared" si="45"/>
        <v>102.23854494578524</v>
      </c>
      <c r="R181" s="183">
        <f t="shared" si="46"/>
        <v>101.20830551050908</v>
      </c>
      <c r="S181" s="234">
        <f t="shared" si="47"/>
        <v>100.78857833317434</v>
      </c>
      <c r="T181" s="158">
        <f t="shared" si="55"/>
        <v>4.6009705211053744E-3</v>
      </c>
      <c r="U181" s="158">
        <f t="shared" si="56"/>
        <v>4.8685637789355526E-3</v>
      </c>
      <c r="V181" s="158">
        <f t="shared" si="57"/>
        <v>4.88891062140508E-3</v>
      </c>
      <c r="W181" s="159">
        <f t="shared" si="58"/>
        <v>4.8815873835720992E-3</v>
      </c>
      <c r="X181" s="159">
        <f t="shared" si="59"/>
        <v>4.8615825918410516E-3</v>
      </c>
      <c r="Y181" s="251">
        <f t="shared" si="54"/>
        <v>4.4344821594530489E-3</v>
      </c>
    </row>
    <row r="182" spans="1:25" ht="13.5" thickBot="1">
      <c r="A182" s="39" t="s">
        <v>209</v>
      </c>
      <c r="B182" s="39" t="s">
        <v>200</v>
      </c>
      <c r="C182" s="394">
        <v>5239</v>
      </c>
      <c r="D182" s="394">
        <v>5209</v>
      </c>
      <c r="E182" s="394">
        <v>5194</v>
      </c>
      <c r="F182" s="44">
        <v>5171</v>
      </c>
      <c r="G182" s="44">
        <v>5046</v>
      </c>
      <c r="H182" s="44">
        <v>5007</v>
      </c>
      <c r="I182" s="44">
        <v>4973</v>
      </c>
      <c r="J182" s="46">
        <v>4945</v>
      </c>
      <c r="K182" s="227">
        <v>4924</v>
      </c>
      <c r="L182" s="227">
        <v>4851</v>
      </c>
      <c r="M182" s="227">
        <v>4798</v>
      </c>
      <c r="N182" s="227">
        <v>4766</v>
      </c>
      <c r="O182" s="183">
        <f t="shared" si="43"/>
        <v>97.582672597176554</v>
      </c>
      <c r="P182" s="183">
        <f t="shared" si="44"/>
        <v>96.828466447495657</v>
      </c>
      <c r="Q182" s="183">
        <f t="shared" si="45"/>
        <v>96.170953393927675</v>
      </c>
      <c r="R182" s="183">
        <f t="shared" si="46"/>
        <v>95.629472055695217</v>
      </c>
      <c r="S182" s="234">
        <f t="shared" si="47"/>
        <v>95.223361052020877</v>
      </c>
      <c r="T182" s="158">
        <f t="shared" si="55"/>
        <v>7.5651431093630601E-4</v>
      </c>
      <c r="U182" s="158">
        <f t="shared" si="56"/>
        <v>7.569487853492158E-4</v>
      </c>
      <c r="V182" s="158">
        <f t="shared" si="57"/>
        <v>7.5565769838165195E-4</v>
      </c>
      <c r="W182" s="159">
        <f t="shared" si="58"/>
        <v>7.5501925352234776E-4</v>
      </c>
      <c r="X182" s="159">
        <f t="shared" si="59"/>
        <v>7.5530258307373785E-4</v>
      </c>
      <c r="Y182" s="251">
        <f t="shared" si="54"/>
        <v>6.8887876307369199E-4</v>
      </c>
    </row>
    <row r="183" spans="1:25" ht="13.5" thickBot="1">
      <c r="A183" s="39" t="s">
        <v>200</v>
      </c>
      <c r="B183" s="39" t="s">
        <v>200</v>
      </c>
      <c r="C183" s="394">
        <v>345249</v>
      </c>
      <c r="D183" s="394">
        <v>347600</v>
      </c>
      <c r="E183" s="394">
        <v>348465</v>
      </c>
      <c r="F183" s="44">
        <v>348038</v>
      </c>
      <c r="G183" s="44">
        <v>338123</v>
      </c>
      <c r="H183" s="44">
        <v>338657</v>
      </c>
      <c r="I183" s="44">
        <v>340085</v>
      </c>
      <c r="J183" s="46">
        <v>341304</v>
      </c>
      <c r="K183" s="227">
        <v>341596</v>
      </c>
      <c r="L183" s="227">
        <v>343424</v>
      </c>
      <c r="M183" s="227">
        <v>345213</v>
      </c>
      <c r="N183" s="227">
        <v>346893</v>
      </c>
      <c r="O183" s="183">
        <f t="shared" si="43"/>
        <v>97.151173147759735</v>
      </c>
      <c r="P183" s="183">
        <f t="shared" si="44"/>
        <v>97.304604669605041</v>
      </c>
      <c r="Q183" s="183">
        <f t="shared" si="45"/>
        <v>97.714904694314981</v>
      </c>
      <c r="R183" s="183">
        <f t="shared" si="46"/>
        <v>98.065153805044275</v>
      </c>
      <c r="S183" s="234">
        <f t="shared" si="47"/>
        <v>98.149052689648826</v>
      </c>
      <c r="T183" s="158">
        <f t="shared" si="55"/>
        <v>5.0917758218845505E-2</v>
      </c>
      <c r="U183" s="158">
        <f t="shared" si="56"/>
        <v>5.0721719014790501E-2</v>
      </c>
      <c r="V183" s="158">
        <f t="shared" si="57"/>
        <v>5.1110199552793112E-2</v>
      </c>
      <c r="W183" s="159">
        <f t="shared" si="58"/>
        <v>5.1632962564678794E-2</v>
      </c>
      <c r="X183" s="159">
        <f t="shared" si="59"/>
        <v>5.2130999557815777E-2</v>
      </c>
      <c r="Y183" s="251">
        <f t="shared" si="54"/>
        <v>4.7790054823501397E-2</v>
      </c>
    </row>
    <row r="184" spans="1:25" ht="13.5" thickBot="1">
      <c r="A184" s="39" t="s">
        <v>210</v>
      </c>
      <c r="B184" s="39" t="s">
        <v>201</v>
      </c>
      <c r="C184" s="394">
        <v>28887</v>
      </c>
      <c r="D184" s="394">
        <v>28306</v>
      </c>
      <c r="E184" s="394">
        <v>27813</v>
      </c>
      <c r="F184" s="44">
        <v>27606</v>
      </c>
      <c r="G184" s="44">
        <v>25774</v>
      </c>
      <c r="H184" s="44">
        <v>25480</v>
      </c>
      <c r="I184" s="44">
        <v>25228</v>
      </c>
      <c r="J184" s="46">
        <v>24969</v>
      </c>
      <c r="K184" s="227">
        <v>24703</v>
      </c>
      <c r="L184" s="227">
        <v>24197</v>
      </c>
      <c r="M184" s="227">
        <v>23843</v>
      </c>
      <c r="N184" s="227">
        <v>23416</v>
      </c>
      <c r="O184" s="183">
        <f t="shared" si="43"/>
        <v>93.363761501122937</v>
      </c>
      <c r="P184" s="183">
        <f t="shared" si="44"/>
        <v>92.298775628486567</v>
      </c>
      <c r="Q184" s="183">
        <f t="shared" si="45"/>
        <v>91.385930594798239</v>
      </c>
      <c r="R184" s="183">
        <f t="shared" si="46"/>
        <v>90.447728754618566</v>
      </c>
      <c r="S184" s="234">
        <f t="shared" si="47"/>
        <v>89.484170107947548</v>
      </c>
      <c r="T184" s="158">
        <f t="shared" si="55"/>
        <v>4.0387418425271056E-3</v>
      </c>
      <c r="U184" s="158">
        <f t="shared" si="56"/>
        <v>3.8663491862050508E-3</v>
      </c>
      <c r="V184" s="158">
        <f t="shared" si="57"/>
        <v>3.8454480037476515E-3</v>
      </c>
      <c r="W184" s="159">
        <f t="shared" si="58"/>
        <v>3.8302082702316087E-3</v>
      </c>
      <c r="X184" s="159">
        <f t="shared" si="59"/>
        <v>3.8137816373646433E-3</v>
      </c>
      <c r="Y184" s="251">
        <f t="shared" si="54"/>
        <v>3.4560057035356241E-3</v>
      </c>
    </row>
    <row r="185" spans="1:25" ht="13.5" thickBot="1">
      <c r="A185" s="39" t="s">
        <v>211</v>
      </c>
      <c r="B185" s="39" t="s">
        <v>200</v>
      </c>
      <c r="C185" s="394">
        <v>27025</v>
      </c>
      <c r="D185" s="394">
        <v>26874</v>
      </c>
      <c r="E185" s="394">
        <v>26683</v>
      </c>
      <c r="F185" s="44">
        <v>26520</v>
      </c>
      <c r="G185" s="44">
        <v>26300</v>
      </c>
      <c r="H185" s="44">
        <v>26165</v>
      </c>
      <c r="I185" s="44">
        <v>26083</v>
      </c>
      <c r="J185" s="46">
        <v>25952</v>
      </c>
      <c r="K185" s="227">
        <v>25814</v>
      </c>
      <c r="L185" s="227">
        <v>25647</v>
      </c>
      <c r="M185" s="227">
        <v>25520</v>
      </c>
      <c r="N185" s="227">
        <v>25373</v>
      </c>
      <c r="O185" s="183">
        <f t="shared" si="43"/>
        <v>99.170437405731519</v>
      </c>
      <c r="P185" s="183">
        <f t="shared" si="44"/>
        <v>98.66138763197587</v>
      </c>
      <c r="Q185" s="183">
        <f t="shared" si="45"/>
        <v>98.35218702865761</v>
      </c>
      <c r="R185" s="183">
        <f t="shared" si="46"/>
        <v>97.858220211161381</v>
      </c>
      <c r="S185" s="234">
        <f t="shared" si="47"/>
        <v>97.33785822021116</v>
      </c>
      <c r="T185" s="158">
        <f t="shared" si="55"/>
        <v>3.8798606702825054E-3</v>
      </c>
      <c r="U185" s="158">
        <f t="shared" si="56"/>
        <v>3.9452542716378073E-3</v>
      </c>
      <c r="V185" s="158">
        <f t="shared" si="57"/>
        <v>3.948828375904918E-3</v>
      </c>
      <c r="W185" s="159">
        <f t="shared" si="58"/>
        <v>3.9600175326007236E-3</v>
      </c>
      <c r="X185" s="159">
        <f t="shared" si="59"/>
        <v>3.9639257099958834E-3</v>
      </c>
      <c r="Y185" s="251">
        <f t="shared" ref="Y185:Y216" si="60">+K185/K$3</f>
        <v>3.6114371222551352E-3</v>
      </c>
    </row>
    <row r="186" spans="1:25" ht="13.5" thickBot="1">
      <c r="A186" s="39" t="s">
        <v>212</v>
      </c>
      <c r="B186" s="39" t="s">
        <v>200</v>
      </c>
      <c r="C186" s="394">
        <v>32909</v>
      </c>
      <c r="D186" s="394">
        <v>32527</v>
      </c>
      <c r="E186" s="394">
        <v>32286</v>
      </c>
      <c r="F186" s="44">
        <v>32032</v>
      </c>
      <c r="G186" s="44">
        <v>32511</v>
      </c>
      <c r="H186" s="44">
        <v>32171</v>
      </c>
      <c r="I186" s="44">
        <v>31855</v>
      </c>
      <c r="J186" s="46">
        <v>31590</v>
      </c>
      <c r="K186" s="227">
        <v>31302</v>
      </c>
      <c r="L186" s="227">
        <v>30881</v>
      </c>
      <c r="M186" s="227">
        <v>30498</v>
      </c>
      <c r="N186" s="227">
        <v>30329</v>
      </c>
      <c r="O186" s="183">
        <f t="shared" si="43"/>
        <v>101.49537962037962</v>
      </c>
      <c r="P186" s="183">
        <f t="shared" si="44"/>
        <v>100.43394105894106</v>
      </c>
      <c r="Q186" s="183">
        <f t="shared" si="45"/>
        <v>99.447427572427571</v>
      </c>
      <c r="R186" s="183">
        <f t="shared" si="46"/>
        <v>98.620129870129873</v>
      </c>
      <c r="S186" s="234">
        <f t="shared" si="47"/>
        <v>97.721028971028971</v>
      </c>
      <c r="T186" s="158">
        <f t="shared" ref="T186:T217" si="61">+F186/F$3</f>
        <v>4.6862630841059284E-3</v>
      </c>
      <c r="U186" s="158">
        <f t="shared" ref="U186:U217" si="62">+G186/G$3</f>
        <v>4.8769643203504468E-3</v>
      </c>
      <c r="V186" s="158">
        <f t="shared" ref="V186:V217" si="63">+H186/H$3</f>
        <v>4.8552554053597216E-3</v>
      </c>
      <c r="W186" s="159">
        <f t="shared" ref="W186:W217" si="64">+I186/I$3</f>
        <v>4.8363439213662558E-3</v>
      </c>
      <c r="X186" s="159">
        <f t="shared" ref="X186:X217" si="65">+J186/J$3</f>
        <v>4.8250775731646873E-3</v>
      </c>
      <c r="Y186" s="251">
        <f t="shared" si="60"/>
        <v>4.3792207639587136E-3</v>
      </c>
    </row>
    <row r="187" spans="1:25" ht="13.5" thickBot="1">
      <c r="A187" s="39" t="s">
        <v>213</v>
      </c>
      <c r="B187" s="39" t="s">
        <v>201</v>
      </c>
      <c r="C187" s="394">
        <v>16049</v>
      </c>
      <c r="D187" s="394">
        <v>15902</v>
      </c>
      <c r="E187" s="394">
        <v>15714</v>
      </c>
      <c r="F187" s="44">
        <v>15618</v>
      </c>
      <c r="G187" s="44">
        <v>15584</v>
      </c>
      <c r="H187" s="44">
        <v>15466</v>
      </c>
      <c r="I187" s="44">
        <v>15297</v>
      </c>
      <c r="J187" s="46">
        <v>15134</v>
      </c>
      <c r="K187" s="227">
        <v>14992</v>
      </c>
      <c r="L187" s="227">
        <v>14773</v>
      </c>
      <c r="M187" s="227">
        <v>14650</v>
      </c>
      <c r="N187" s="227">
        <v>14504</v>
      </c>
      <c r="O187" s="183">
        <f t="shared" si="43"/>
        <v>99.782302471507236</v>
      </c>
      <c r="P187" s="183">
        <f t="shared" si="44"/>
        <v>99.026763990267639</v>
      </c>
      <c r="Q187" s="183">
        <f t="shared" si="45"/>
        <v>97.944679216288904</v>
      </c>
      <c r="R187" s="183">
        <f t="shared" si="46"/>
        <v>96.90101165322065</v>
      </c>
      <c r="S187" s="234">
        <f t="shared" si="47"/>
        <v>95.991804328339086</v>
      </c>
      <c r="T187" s="158">
        <f t="shared" si="61"/>
        <v>2.2849043721143354E-3</v>
      </c>
      <c r="U187" s="158">
        <f t="shared" si="62"/>
        <v>2.3377506680305545E-3</v>
      </c>
      <c r="V187" s="158">
        <f t="shared" si="63"/>
        <v>2.3341326069843478E-3</v>
      </c>
      <c r="W187" s="159">
        <f t="shared" si="64"/>
        <v>2.3224471186670727E-3</v>
      </c>
      <c r="X187" s="159">
        <f t="shared" si="65"/>
        <v>2.3115772077326488E-3</v>
      </c>
      <c r="Y187" s="251">
        <f t="shared" si="60"/>
        <v>2.0974147879774148E-3</v>
      </c>
    </row>
    <row r="188" spans="1:25" ht="13.5" thickBot="1">
      <c r="A188" s="39" t="s">
        <v>214</v>
      </c>
      <c r="B188" s="39" t="s">
        <v>204</v>
      </c>
      <c r="C188" s="394">
        <v>10492</v>
      </c>
      <c r="D188" s="394">
        <v>10398</v>
      </c>
      <c r="E188" s="394">
        <v>10354</v>
      </c>
      <c r="F188" s="44">
        <v>10241</v>
      </c>
      <c r="G188" s="44">
        <v>9803</v>
      </c>
      <c r="H188" s="44">
        <v>9732</v>
      </c>
      <c r="I188" s="44">
        <v>9643</v>
      </c>
      <c r="J188" s="46">
        <v>9552</v>
      </c>
      <c r="K188" s="227">
        <v>9444</v>
      </c>
      <c r="L188" s="227">
        <v>9302</v>
      </c>
      <c r="M188" s="227">
        <v>9245</v>
      </c>
      <c r="N188" s="227">
        <v>9201</v>
      </c>
      <c r="O188" s="183">
        <f t="shared" si="43"/>
        <v>95.723073918562633</v>
      </c>
      <c r="P188" s="183">
        <f t="shared" si="44"/>
        <v>95.02978224782737</v>
      </c>
      <c r="Q188" s="183">
        <f t="shared" si="45"/>
        <v>94.160726491553561</v>
      </c>
      <c r="R188" s="183">
        <f t="shared" si="46"/>
        <v>93.272141392442137</v>
      </c>
      <c r="S188" s="234">
        <f t="shared" si="47"/>
        <v>92.217556879211017</v>
      </c>
      <c r="T188" s="158">
        <f t="shared" si="61"/>
        <v>1.4982523802550204E-3</v>
      </c>
      <c r="U188" s="158">
        <f t="shared" si="62"/>
        <v>1.4705447766108525E-3</v>
      </c>
      <c r="V188" s="158">
        <f t="shared" si="63"/>
        <v>1.4687558858898016E-3</v>
      </c>
      <c r="W188" s="159">
        <f t="shared" si="64"/>
        <v>1.4640359263454654E-3</v>
      </c>
      <c r="X188" s="159">
        <f t="shared" si="65"/>
        <v>1.4589788217432445E-3</v>
      </c>
      <c r="Y188" s="251">
        <f t="shared" si="60"/>
        <v>1.32123701024938E-3</v>
      </c>
    </row>
    <row r="189" spans="1:25" ht="13.5" thickBot="1">
      <c r="A189" s="39" t="s">
        <v>215</v>
      </c>
      <c r="B189" s="39" t="s">
        <v>200</v>
      </c>
      <c r="C189" s="394">
        <v>21236</v>
      </c>
      <c r="D189" s="394">
        <v>21083</v>
      </c>
      <c r="E189" s="394">
        <v>20879</v>
      </c>
      <c r="F189" s="44">
        <v>20761</v>
      </c>
      <c r="G189" s="44">
        <v>20697</v>
      </c>
      <c r="H189" s="44">
        <v>20518</v>
      </c>
      <c r="I189" s="44">
        <v>20392</v>
      </c>
      <c r="J189" s="46">
        <v>20282</v>
      </c>
      <c r="K189" s="227">
        <v>20160</v>
      </c>
      <c r="L189" s="227">
        <v>19967</v>
      </c>
      <c r="M189" s="227">
        <v>19849</v>
      </c>
      <c r="N189" s="227">
        <v>19739</v>
      </c>
      <c r="O189" s="183">
        <f t="shared" si="43"/>
        <v>99.691729685467948</v>
      </c>
      <c r="P189" s="183">
        <f t="shared" si="44"/>
        <v>98.8295361495111</v>
      </c>
      <c r="Q189" s="183">
        <f t="shared" si="45"/>
        <v>98.222628967776117</v>
      </c>
      <c r="R189" s="183">
        <f t="shared" si="46"/>
        <v>97.692789364674155</v>
      </c>
      <c r="S189" s="234">
        <f t="shared" si="47"/>
        <v>97.105149077597417</v>
      </c>
      <c r="T189" s="158">
        <f t="shared" si="61"/>
        <v>3.0373222992358634E-3</v>
      </c>
      <c r="U189" s="158">
        <f t="shared" si="62"/>
        <v>3.1047501011440188E-3</v>
      </c>
      <c r="V189" s="158">
        <f t="shared" si="63"/>
        <v>3.096581716675601E-3</v>
      </c>
      <c r="W189" s="159">
        <f t="shared" si="64"/>
        <v>3.0959888634280548E-3</v>
      </c>
      <c r="X189" s="159">
        <f t="shared" si="65"/>
        <v>3.0978861455817088E-3</v>
      </c>
      <c r="Y189" s="251">
        <f t="shared" si="60"/>
        <v>2.8204297042172281E-3</v>
      </c>
    </row>
    <row r="190" spans="1:25" ht="13.5" thickBot="1">
      <c r="A190" s="39" t="s">
        <v>216</v>
      </c>
      <c r="B190" s="39" t="s">
        <v>200</v>
      </c>
      <c r="C190" s="394">
        <v>11520</v>
      </c>
      <c r="D190" s="394">
        <v>11311</v>
      </c>
      <c r="E190" s="394">
        <v>11193</v>
      </c>
      <c r="F190" s="44">
        <v>11066</v>
      </c>
      <c r="G190" s="44">
        <v>10430</v>
      </c>
      <c r="H190" s="44">
        <v>10361</v>
      </c>
      <c r="I190" s="44">
        <v>10263</v>
      </c>
      <c r="J190" s="46">
        <v>10135</v>
      </c>
      <c r="K190" s="380">
        <v>10063</v>
      </c>
      <c r="L190" s="380">
        <v>9902</v>
      </c>
      <c r="M190" s="380">
        <v>9676</v>
      </c>
      <c r="N190" s="380">
        <v>9507</v>
      </c>
      <c r="O190" s="183">
        <f t="shared" si="43"/>
        <v>94.252665823242367</v>
      </c>
      <c r="P190" s="183">
        <f t="shared" si="44"/>
        <v>93.629134285197907</v>
      </c>
      <c r="Q190" s="183">
        <f t="shared" si="45"/>
        <v>92.743538767395634</v>
      </c>
      <c r="R190" s="183">
        <f t="shared" si="46"/>
        <v>91.586842580878368</v>
      </c>
      <c r="S190" s="234">
        <f t="shared" si="47"/>
        <v>90.936200975962407</v>
      </c>
      <c r="T190" s="166">
        <f t="shared" si="61"/>
        <v>1.6189494033690124E-3</v>
      </c>
      <c r="U190" s="156">
        <f t="shared" si="62"/>
        <v>1.5646008385240429E-3</v>
      </c>
      <c r="V190" s="156">
        <f t="shared" si="63"/>
        <v>1.5636847239728971E-3</v>
      </c>
      <c r="W190" s="156">
        <f t="shared" si="64"/>
        <v>1.5581666195254081E-3</v>
      </c>
      <c r="X190" s="156">
        <f t="shared" si="65"/>
        <v>1.5480266288073474E-3</v>
      </c>
      <c r="Y190" s="251">
        <f t="shared" si="60"/>
        <v>1.4078365135683515E-3</v>
      </c>
    </row>
    <row r="191" spans="1:25" ht="13.5" thickBot="1">
      <c r="A191" s="49" t="s">
        <v>217</v>
      </c>
      <c r="B191" s="39" t="s">
        <v>204</v>
      </c>
      <c r="C191" s="394">
        <v>13693</v>
      </c>
      <c r="D191" s="394">
        <v>13422</v>
      </c>
      <c r="E191" s="394">
        <v>13113</v>
      </c>
      <c r="F191" s="53">
        <v>12940</v>
      </c>
      <c r="G191" s="53">
        <v>12512</v>
      </c>
      <c r="H191" s="53">
        <v>12273</v>
      </c>
      <c r="I191" s="53">
        <v>12033</v>
      </c>
      <c r="J191" s="55">
        <v>11812</v>
      </c>
      <c r="K191" s="228">
        <v>11631</v>
      </c>
      <c r="L191" s="228">
        <v>11344</v>
      </c>
      <c r="M191" s="228">
        <v>11051</v>
      </c>
      <c r="N191" s="228">
        <v>10815</v>
      </c>
      <c r="O191" s="184">
        <f t="shared" si="43"/>
        <v>96.692426584234923</v>
      </c>
      <c r="P191" s="184">
        <f t="shared" si="44"/>
        <v>94.84544049459042</v>
      </c>
      <c r="Q191" s="184">
        <f t="shared" si="45"/>
        <v>92.990726429675433</v>
      </c>
      <c r="R191" s="184">
        <f t="shared" si="46"/>
        <v>91.282843894899528</v>
      </c>
      <c r="S191" s="241">
        <f t="shared" si="47"/>
        <v>89.884080370942812</v>
      </c>
      <c r="T191" s="160">
        <f t="shared" si="61"/>
        <v>1.8931145201152196E-3</v>
      </c>
      <c r="U191" s="160">
        <f t="shared" si="62"/>
        <v>1.8769209675563591E-3</v>
      </c>
      <c r="V191" s="160">
        <f t="shared" si="63"/>
        <v>1.8522442445052954E-3</v>
      </c>
      <c r="W191" s="161">
        <f t="shared" si="64"/>
        <v>1.8268945661842773E-3</v>
      </c>
      <c r="X191" s="161">
        <f t="shared" si="65"/>
        <v>1.8041727221975716E-3</v>
      </c>
      <c r="Y191" s="252">
        <f t="shared" si="60"/>
        <v>1.6272032683408025E-3</v>
      </c>
    </row>
    <row r="192" spans="1:25" ht="13.5" thickBot="1">
      <c r="A192" s="27" t="s">
        <v>218</v>
      </c>
      <c r="B192" s="382"/>
      <c r="C192" s="393">
        <v>136062</v>
      </c>
      <c r="D192" s="393">
        <v>134485</v>
      </c>
      <c r="E192" s="393">
        <v>132740</v>
      </c>
      <c r="F192" s="32">
        <v>131489</v>
      </c>
      <c r="G192" s="32">
        <v>124484</v>
      </c>
      <c r="H192" s="32">
        <v>122883</v>
      </c>
      <c r="I192" s="32">
        <v>121380</v>
      </c>
      <c r="J192" s="34">
        <v>119821</v>
      </c>
      <c r="K192" s="229">
        <v>118145</v>
      </c>
      <c r="L192" s="229">
        <v>115402</v>
      </c>
      <c r="M192" s="229">
        <v>113714</v>
      </c>
      <c r="N192" s="229">
        <v>112229</v>
      </c>
      <c r="O192" s="182">
        <f t="shared" si="43"/>
        <v>94.672558160758697</v>
      </c>
      <c r="P192" s="182">
        <f t="shared" si="44"/>
        <v>93.454965814630881</v>
      </c>
      <c r="Q192" s="182">
        <f t="shared" si="45"/>
        <v>92.311904417860049</v>
      </c>
      <c r="R192" s="182">
        <f t="shared" si="46"/>
        <v>91.126253907170934</v>
      </c>
      <c r="S192" s="238">
        <f t="shared" si="47"/>
        <v>89.851622569188294</v>
      </c>
      <c r="T192" s="152">
        <f t="shared" si="61"/>
        <v>1.923676469361902E-2</v>
      </c>
      <c r="U192" s="153">
        <f t="shared" si="62"/>
        <v>1.8673803526637292E-2</v>
      </c>
      <c r="V192" s="153">
        <f t="shared" si="63"/>
        <v>1.8545533243505601E-2</v>
      </c>
      <c r="W192" s="154">
        <f t="shared" si="64"/>
        <v>1.8428360545453965E-2</v>
      </c>
      <c r="X192" s="154">
        <f t="shared" si="65"/>
        <v>1.830153909129997E-2</v>
      </c>
      <c r="Y192" s="249">
        <f t="shared" si="60"/>
        <v>1.6528753343489307E-2</v>
      </c>
    </row>
    <row r="193" spans="1:25" ht="13.5" thickBot="1">
      <c r="A193" s="39" t="s">
        <v>219</v>
      </c>
      <c r="B193" s="39" t="s">
        <v>218</v>
      </c>
      <c r="C193" s="394">
        <v>11665</v>
      </c>
      <c r="D193" s="394">
        <v>11537</v>
      </c>
      <c r="E193" s="394">
        <v>11338</v>
      </c>
      <c r="F193" s="44">
        <v>11224</v>
      </c>
      <c r="G193" s="44">
        <v>10508</v>
      </c>
      <c r="H193" s="44">
        <v>10371</v>
      </c>
      <c r="I193" s="44">
        <v>10257</v>
      </c>
      <c r="J193" s="46">
        <v>10120</v>
      </c>
      <c r="K193" s="227">
        <v>9991</v>
      </c>
      <c r="L193" s="227">
        <v>9723</v>
      </c>
      <c r="M193" s="227">
        <v>9526</v>
      </c>
      <c r="N193" s="227">
        <v>9327</v>
      </c>
      <c r="O193" s="183">
        <f t="shared" si="43"/>
        <v>93.620812544547391</v>
      </c>
      <c r="P193" s="183">
        <f t="shared" si="44"/>
        <v>92.400213827512474</v>
      </c>
      <c r="Q193" s="183">
        <f t="shared" si="45"/>
        <v>91.384533143264434</v>
      </c>
      <c r="R193" s="183">
        <f t="shared" si="46"/>
        <v>90.163934426229503</v>
      </c>
      <c r="S193" s="234">
        <f t="shared" si="47"/>
        <v>89.014611546685671</v>
      </c>
      <c r="T193" s="158">
        <f t="shared" si="61"/>
        <v>1.6420647120381163E-3</v>
      </c>
      <c r="U193" s="158">
        <f t="shared" si="62"/>
        <v>1.5763015926376456E-3</v>
      </c>
      <c r="V193" s="158">
        <f t="shared" si="63"/>
        <v>1.5651939264861418E-3</v>
      </c>
      <c r="W193" s="159">
        <f t="shared" si="64"/>
        <v>1.5572556773333444E-3</v>
      </c>
      <c r="X193" s="159">
        <f t="shared" si="65"/>
        <v>1.5457355188485797E-3</v>
      </c>
      <c r="Y193" s="251">
        <f t="shared" si="60"/>
        <v>1.3977635503390042E-3</v>
      </c>
    </row>
    <row r="194" spans="1:25" ht="13.5" thickBot="1">
      <c r="A194" s="39" t="s">
        <v>220</v>
      </c>
      <c r="B194" s="39" t="s">
        <v>218</v>
      </c>
      <c r="C194" s="394">
        <v>23601</v>
      </c>
      <c r="D194" s="394">
        <v>23261</v>
      </c>
      <c r="E194" s="394">
        <v>22916</v>
      </c>
      <c r="F194" s="44">
        <v>22667</v>
      </c>
      <c r="G194" s="44">
        <v>22573</v>
      </c>
      <c r="H194" s="44">
        <v>22250</v>
      </c>
      <c r="I194" s="44">
        <v>21933</v>
      </c>
      <c r="J194" s="46">
        <v>21684</v>
      </c>
      <c r="K194" s="227">
        <v>21411</v>
      </c>
      <c r="L194" s="227">
        <v>20900</v>
      </c>
      <c r="M194" s="227">
        <v>20602</v>
      </c>
      <c r="N194" s="227">
        <v>20428</v>
      </c>
      <c r="O194" s="183">
        <f t="shared" si="43"/>
        <v>99.585300216173295</v>
      </c>
      <c r="P194" s="183">
        <f t="shared" si="44"/>
        <v>98.160321171747484</v>
      </c>
      <c r="Q194" s="183">
        <f t="shared" si="45"/>
        <v>96.761812326289316</v>
      </c>
      <c r="R194" s="183">
        <f t="shared" si="46"/>
        <v>95.663299069131341</v>
      </c>
      <c r="S194" s="234">
        <f t="shared" si="47"/>
        <v>94.458905016102705</v>
      </c>
      <c r="T194" s="158">
        <f t="shared" si="61"/>
        <v>3.3161689974846738E-3</v>
      </c>
      <c r="U194" s="158">
        <f t="shared" si="62"/>
        <v>3.3861682385429742E-3</v>
      </c>
      <c r="V194" s="158">
        <f t="shared" si="63"/>
        <v>3.3579755919695936E-3</v>
      </c>
      <c r="W194" s="159">
        <f t="shared" si="64"/>
        <v>3.3299491830898159E-3</v>
      </c>
      <c r="X194" s="159">
        <f t="shared" si="65"/>
        <v>3.3120285563945262E-3</v>
      </c>
      <c r="Y194" s="251">
        <f t="shared" si="60"/>
        <v>2.9954474403271363E-3</v>
      </c>
    </row>
    <row r="195" spans="1:25" ht="13.5" thickBot="1">
      <c r="A195" s="66" t="s">
        <v>221</v>
      </c>
      <c r="B195" s="39" t="s">
        <v>218</v>
      </c>
      <c r="C195" s="394">
        <v>20795</v>
      </c>
      <c r="D195" s="394">
        <v>20487</v>
      </c>
      <c r="E195" s="394">
        <v>20198</v>
      </c>
      <c r="F195" s="44">
        <v>19957</v>
      </c>
      <c r="G195" s="44">
        <v>18245</v>
      </c>
      <c r="H195" s="44">
        <v>17949</v>
      </c>
      <c r="I195" s="44">
        <v>17648</v>
      </c>
      <c r="J195" s="46">
        <v>17368</v>
      </c>
      <c r="K195" s="227">
        <v>17103</v>
      </c>
      <c r="L195" s="227">
        <v>16643</v>
      </c>
      <c r="M195" s="227">
        <v>16297</v>
      </c>
      <c r="N195" s="227">
        <v>15956</v>
      </c>
      <c r="O195" s="183">
        <f t="shared" si="43"/>
        <v>91.4215563461442</v>
      </c>
      <c r="P195" s="183">
        <f t="shared" si="44"/>
        <v>89.938367490103715</v>
      </c>
      <c r="Q195" s="183">
        <f t="shared" si="45"/>
        <v>88.430124768251744</v>
      </c>
      <c r="R195" s="183">
        <f t="shared" si="46"/>
        <v>87.027108282808044</v>
      </c>
      <c r="S195" s="234">
        <f t="shared" si="47"/>
        <v>85.699253394798816</v>
      </c>
      <c r="T195" s="166">
        <f t="shared" si="61"/>
        <v>2.9196975639829551E-3</v>
      </c>
      <c r="U195" s="156">
        <f t="shared" si="62"/>
        <v>2.7369263949061518E-3</v>
      </c>
      <c r="V195" s="156">
        <f t="shared" si="63"/>
        <v>2.708867591023022E-3</v>
      </c>
      <c r="W195" s="156">
        <f t="shared" si="64"/>
        <v>2.679384634257469E-3</v>
      </c>
      <c r="X195" s="156">
        <f t="shared" si="65"/>
        <v>2.652799850925112E-3</v>
      </c>
      <c r="Y195" s="251">
        <f t="shared" si="60"/>
        <v>2.3927484737711929E-3</v>
      </c>
    </row>
    <row r="196" spans="1:25" ht="13.5" thickBot="1">
      <c r="A196" s="39" t="s">
        <v>222</v>
      </c>
      <c r="B196" s="39" t="s">
        <v>218</v>
      </c>
      <c r="C196" s="394">
        <v>10045</v>
      </c>
      <c r="D196" s="394">
        <v>9883</v>
      </c>
      <c r="E196" s="394">
        <v>9732</v>
      </c>
      <c r="F196" s="44">
        <v>9633</v>
      </c>
      <c r="G196" s="44">
        <v>9247</v>
      </c>
      <c r="H196" s="44">
        <v>9161</v>
      </c>
      <c r="I196" s="44">
        <v>9061</v>
      </c>
      <c r="J196" s="46">
        <v>8921</v>
      </c>
      <c r="K196" s="227">
        <v>8775</v>
      </c>
      <c r="L196" s="227">
        <v>8576</v>
      </c>
      <c r="M196" s="227">
        <v>8505</v>
      </c>
      <c r="N196" s="227">
        <v>8375</v>
      </c>
      <c r="O196" s="183">
        <f t="shared" ref="O196:O259" si="66">IF($F196=0,"-",+G196/$F196*100)</f>
        <v>95.992940932212193</v>
      </c>
      <c r="P196" s="183">
        <f t="shared" ref="P196:P259" si="67">IF($F196=0,"-",+H196/$F196*100)</f>
        <v>95.100176476694699</v>
      </c>
      <c r="Q196" s="183">
        <f t="shared" ref="Q196:Q259" si="68">IF($F196=0,"-",+I196/$F196*100)</f>
        <v>94.062078272604595</v>
      </c>
      <c r="R196" s="183">
        <f t="shared" ref="R196:R259" si="69">IF($F196=0,"-",+J196/$F196*100)</f>
        <v>92.608740786878442</v>
      </c>
      <c r="S196" s="234">
        <f t="shared" ref="S196:S259" si="70">IF($F196=0,"-",+K196/$F196*100)</f>
        <v>91.093117408906892</v>
      </c>
      <c r="T196" s="158">
        <f t="shared" si="61"/>
        <v>1.4093023317055572E-3</v>
      </c>
      <c r="U196" s="158">
        <f t="shared" si="62"/>
        <v>1.3871394011344032E-3</v>
      </c>
      <c r="V196" s="158">
        <f t="shared" si="63"/>
        <v>1.3825804223835257E-3</v>
      </c>
      <c r="W196" s="159">
        <f t="shared" si="64"/>
        <v>1.3756745337152611E-3</v>
      </c>
      <c r="X196" s="159">
        <f t="shared" si="65"/>
        <v>1.362599462811085E-3</v>
      </c>
      <c r="Y196" s="251">
        <f t="shared" si="60"/>
        <v>1.2276423935766952E-3</v>
      </c>
    </row>
    <row r="197" spans="1:25" ht="13.5" thickBot="1">
      <c r="A197" s="39" t="s">
        <v>218</v>
      </c>
      <c r="B197" s="39" t="s">
        <v>218</v>
      </c>
      <c r="C197" s="394">
        <v>55689</v>
      </c>
      <c r="D197" s="394">
        <v>55305</v>
      </c>
      <c r="E197" s="394">
        <v>54720</v>
      </c>
      <c r="F197" s="44">
        <v>54319</v>
      </c>
      <c r="G197" s="44">
        <v>50795</v>
      </c>
      <c r="H197" s="44">
        <v>50219</v>
      </c>
      <c r="I197" s="44">
        <v>49703</v>
      </c>
      <c r="J197" s="46">
        <v>49169</v>
      </c>
      <c r="K197" s="227">
        <v>48549</v>
      </c>
      <c r="L197" s="227">
        <v>47590</v>
      </c>
      <c r="M197" s="227">
        <v>46944</v>
      </c>
      <c r="N197" s="227">
        <v>46495</v>
      </c>
      <c r="O197" s="183">
        <f t="shared" si="66"/>
        <v>93.512398976417089</v>
      </c>
      <c r="P197" s="183">
        <f t="shared" si="67"/>
        <v>92.451996538964266</v>
      </c>
      <c r="Q197" s="183">
        <f t="shared" si="68"/>
        <v>91.502052688746119</v>
      </c>
      <c r="R197" s="183">
        <f t="shared" si="69"/>
        <v>90.518971262357553</v>
      </c>
      <c r="S197" s="234">
        <f t="shared" si="70"/>
        <v>89.377565860932634</v>
      </c>
      <c r="T197" s="158">
        <f t="shared" si="61"/>
        <v>7.9468383012471881E-3</v>
      </c>
      <c r="U197" s="158">
        <f t="shared" si="62"/>
        <v>7.6197410923133993E-3</v>
      </c>
      <c r="V197" s="158">
        <f t="shared" si="63"/>
        <v>7.5790641012638662E-3</v>
      </c>
      <c r="W197" s="159">
        <f t="shared" si="64"/>
        <v>7.5460932953591896E-3</v>
      </c>
      <c r="X197" s="159">
        <f t="shared" si="65"/>
        <v>7.5101057041764641E-3</v>
      </c>
      <c r="Y197" s="251">
        <f t="shared" si="60"/>
        <v>6.7921151641886007E-3</v>
      </c>
    </row>
    <row r="198" spans="1:25" ht="13.5" thickBot="1">
      <c r="A198" s="39" t="s">
        <v>223</v>
      </c>
      <c r="B198" s="39" t="s">
        <v>218</v>
      </c>
      <c r="C198" s="394">
        <v>7740</v>
      </c>
      <c r="D198" s="394">
        <v>7600</v>
      </c>
      <c r="E198" s="394">
        <v>7522</v>
      </c>
      <c r="F198" s="44">
        <v>7431</v>
      </c>
      <c r="G198" s="44">
        <v>6967</v>
      </c>
      <c r="H198" s="44">
        <v>6884</v>
      </c>
      <c r="I198" s="44">
        <v>6819</v>
      </c>
      <c r="J198" s="46">
        <v>6712</v>
      </c>
      <c r="K198" s="227">
        <v>6608</v>
      </c>
      <c r="L198" s="227">
        <v>6474</v>
      </c>
      <c r="M198" s="227">
        <v>6453</v>
      </c>
      <c r="N198" s="227">
        <v>6384</v>
      </c>
      <c r="O198" s="183">
        <f t="shared" si="66"/>
        <v>93.755887498317861</v>
      </c>
      <c r="P198" s="183">
        <f t="shared" si="67"/>
        <v>92.638944960301444</v>
      </c>
      <c r="Q198" s="183">
        <f t="shared" si="68"/>
        <v>91.764230924505455</v>
      </c>
      <c r="R198" s="183">
        <f t="shared" si="69"/>
        <v>90.32431705019512</v>
      </c>
      <c r="S198" s="234">
        <f t="shared" si="70"/>
        <v>88.924774592921537</v>
      </c>
      <c r="T198" s="158">
        <f t="shared" si="61"/>
        <v>1.0871510045576658E-3</v>
      </c>
      <c r="U198" s="158">
        <f t="shared" si="62"/>
        <v>1.0451173578137111E-3</v>
      </c>
      <c r="V198" s="158">
        <f t="shared" si="63"/>
        <v>1.0389350101176937E-3</v>
      </c>
      <c r="W198" s="159">
        <f t="shared" si="64"/>
        <v>1.0352858012806936E-3</v>
      </c>
      <c r="X198" s="159">
        <f t="shared" si="65"/>
        <v>1.0251953362165678E-3</v>
      </c>
      <c r="Y198" s="251">
        <f t="shared" si="60"/>
        <v>9.2447418082675808E-4</v>
      </c>
    </row>
    <row r="199" spans="1:25" ht="13.5" thickBot="1">
      <c r="A199" s="49" t="s">
        <v>224</v>
      </c>
      <c r="B199" s="39" t="s">
        <v>218</v>
      </c>
      <c r="C199" s="394">
        <v>6527</v>
      </c>
      <c r="D199" s="394">
        <v>6412</v>
      </c>
      <c r="E199" s="394">
        <v>6314</v>
      </c>
      <c r="F199" s="53">
        <v>6258</v>
      </c>
      <c r="G199" s="53">
        <v>6149</v>
      </c>
      <c r="H199" s="53">
        <v>6049</v>
      </c>
      <c r="I199" s="53">
        <v>5959</v>
      </c>
      <c r="J199" s="55">
        <v>5847</v>
      </c>
      <c r="K199" s="228">
        <v>5709</v>
      </c>
      <c r="L199" s="228">
        <v>5496</v>
      </c>
      <c r="M199" s="228">
        <v>5387</v>
      </c>
      <c r="N199" s="228">
        <v>5264</v>
      </c>
      <c r="O199" s="184">
        <f t="shared" si="66"/>
        <v>98.258229466283154</v>
      </c>
      <c r="P199" s="184">
        <f t="shared" si="67"/>
        <v>96.660274848194319</v>
      </c>
      <c r="Q199" s="184">
        <f t="shared" si="68"/>
        <v>95.22211569191434</v>
      </c>
      <c r="R199" s="184">
        <f t="shared" si="69"/>
        <v>93.432406519654847</v>
      </c>
      <c r="S199" s="241">
        <f t="shared" si="70"/>
        <v>91.227229146692238</v>
      </c>
      <c r="T199" s="160">
        <f t="shared" si="61"/>
        <v>9.155417826028628E-4</v>
      </c>
      <c r="U199" s="160">
        <f t="shared" si="62"/>
        <v>9.2240944928900673E-4</v>
      </c>
      <c r="V199" s="160">
        <f t="shared" si="63"/>
        <v>9.1291660026175604E-4</v>
      </c>
      <c r="W199" s="161">
        <f t="shared" si="64"/>
        <v>9.0471742041819232E-4</v>
      </c>
      <c r="X199" s="161">
        <f t="shared" si="65"/>
        <v>8.9307466192763303E-4</v>
      </c>
      <c r="Y199" s="252">
        <f t="shared" si="60"/>
        <v>7.9870204272699174E-4</v>
      </c>
    </row>
    <row r="200" spans="1:25" ht="13.5" thickBot="1">
      <c r="A200" s="27" t="s">
        <v>225</v>
      </c>
      <c r="B200" s="382"/>
      <c r="C200" s="393">
        <v>253008</v>
      </c>
      <c r="D200" s="393">
        <v>251236</v>
      </c>
      <c r="E200" s="393">
        <v>249144</v>
      </c>
      <c r="F200" s="32">
        <v>247907</v>
      </c>
      <c r="G200" s="32">
        <v>234622</v>
      </c>
      <c r="H200" s="32">
        <v>232674</v>
      </c>
      <c r="I200" s="32">
        <v>230682</v>
      </c>
      <c r="J200" s="34">
        <v>228735</v>
      </c>
      <c r="K200" s="229">
        <v>226680</v>
      </c>
      <c r="L200" s="229">
        <v>223489</v>
      </c>
      <c r="M200" s="229">
        <v>221336</v>
      </c>
      <c r="N200" s="229">
        <v>218556</v>
      </c>
      <c r="O200" s="182">
        <f t="shared" si="66"/>
        <v>94.641135587135494</v>
      </c>
      <c r="P200" s="182">
        <f t="shared" si="67"/>
        <v>93.855357049216039</v>
      </c>
      <c r="Q200" s="182">
        <f t="shared" si="68"/>
        <v>93.051829920090995</v>
      </c>
      <c r="R200" s="182">
        <f t="shared" si="69"/>
        <v>92.266454759244397</v>
      </c>
      <c r="S200" s="238">
        <f t="shared" si="70"/>
        <v>91.437514874529555</v>
      </c>
      <c r="T200" s="152">
        <f t="shared" si="61"/>
        <v>3.6268650798933828E-2</v>
      </c>
      <c r="U200" s="153">
        <f t="shared" si="62"/>
        <v>3.5195568354380438E-2</v>
      </c>
      <c r="V200" s="153">
        <f t="shared" si="63"/>
        <v>3.5115218556671157E-2</v>
      </c>
      <c r="W200" s="154">
        <f t="shared" si="64"/>
        <v>3.5022994458283177E-2</v>
      </c>
      <c r="X200" s="154">
        <f t="shared" si="65"/>
        <v>3.493713576124801E-2</v>
      </c>
      <c r="Y200" s="249">
        <f t="shared" si="60"/>
        <v>3.17130459003949E-2</v>
      </c>
    </row>
    <row r="201" spans="1:25" ht="13.5" thickBot="1">
      <c r="A201" s="39" t="s">
        <v>226</v>
      </c>
      <c r="B201" s="39" t="s">
        <v>66</v>
      </c>
      <c r="C201" s="394">
        <v>6985</v>
      </c>
      <c r="D201" s="394">
        <v>6793</v>
      </c>
      <c r="E201" s="394">
        <v>6699</v>
      </c>
      <c r="F201" s="44">
        <v>6605</v>
      </c>
      <c r="G201" s="44">
        <v>6067</v>
      </c>
      <c r="H201" s="44">
        <v>5983</v>
      </c>
      <c r="I201" s="44">
        <v>5867</v>
      </c>
      <c r="J201" s="46">
        <v>5736</v>
      </c>
      <c r="K201" s="227">
        <v>5633</v>
      </c>
      <c r="L201" s="227">
        <v>5440</v>
      </c>
      <c r="M201" s="227">
        <v>5304</v>
      </c>
      <c r="N201" s="227">
        <v>5160</v>
      </c>
      <c r="O201" s="183">
        <f t="shared" si="66"/>
        <v>91.854655563966688</v>
      </c>
      <c r="P201" s="183">
        <f t="shared" si="67"/>
        <v>90.582891748675237</v>
      </c>
      <c r="Q201" s="183">
        <f t="shared" si="68"/>
        <v>88.826646479939441</v>
      </c>
      <c r="R201" s="183">
        <f t="shared" si="69"/>
        <v>86.843300529901597</v>
      </c>
      <c r="S201" s="234">
        <f t="shared" si="70"/>
        <v>85.283875851627556</v>
      </c>
      <c r="T201" s="158">
        <f t="shared" si="61"/>
        <v>9.6630768202171755E-4</v>
      </c>
      <c r="U201" s="158">
        <f t="shared" si="62"/>
        <v>9.1010865650291157E-4</v>
      </c>
      <c r="V201" s="158">
        <f t="shared" si="63"/>
        <v>9.0295586367434069E-4</v>
      </c>
      <c r="W201" s="159">
        <f t="shared" si="64"/>
        <v>8.907496401398782E-4</v>
      </c>
      <c r="X201" s="159">
        <f t="shared" si="65"/>
        <v>8.7612044823275233E-4</v>
      </c>
      <c r="Y201" s="251">
        <f t="shared" si="60"/>
        <v>7.8806947042934746E-4</v>
      </c>
    </row>
    <row r="202" spans="1:25" ht="13.5" thickBot="1">
      <c r="A202" s="39" t="s">
        <v>66</v>
      </c>
      <c r="B202" s="39" t="s">
        <v>66</v>
      </c>
      <c r="C202" s="394">
        <v>15533</v>
      </c>
      <c r="D202" s="394">
        <v>15213</v>
      </c>
      <c r="E202" s="394">
        <v>14962</v>
      </c>
      <c r="F202" s="44">
        <v>14811</v>
      </c>
      <c r="G202" s="44">
        <v>13371</v>
      </c>
      <c r="H202" s="44">
        <v>13164</v>
      </c>
      <c r="I202" s="44">
        <v>12965</v>
      </c>
      <c r="J202" s="46">
        <v>12770</v>
      </c>
      <c r="K202" s="227">
        <v>12585</v>
      </c>
      <c r="L202" s="227">
        <v>12319</v>
      </c>
      <c r="M202" s="227">
        <v>12164</v>
      </c>
      <c r="N202" s="227">
        <v>11958</v>
      </c>
      <c r="O202" s="183">
        <f t="shared" si="66"/>
        <v>90.277496455337243</v>
      </c>
      <c r="P202" s="183">
        <f t="shared" si="67"/>
        <v>88.879886570791982</v>
      </c>
      <c r="Q202" s="183">
        <f t="shared" si="68"/>
        <v>87.536290594828174</v>
      </c>
      <c r="R202" s="183">
        <f t="shared" si="69"/>
        <v>86.219701573155078</v>
      </c>
      <c r="S202" s="234">
        <f t="shared" si="70"/>
        <v>84.970629937208827</v>
      </c>
      <c r="T202" s="158">
        <f t="shared" si="61"/>
        <v>2.1668407385955577E-3</v>
      </c>
      <c r="U202" s="158">
        <f t="shared" si="62"/>
        <v>2.0057792724741111E-3</v>
      </c>
      <c r="V202" s="158">
        <f t="shared" si="63"/>
        <v>1.9867141884354037E-3</v>
      </c>
      <c r="W202" s="159">
        <f t="shared" si="64"/>
        <v>1.968394253351546E-3</v>
      </c>
      <c r="X202" s="159">
        <f t="shared" si="65"/>
        <v>1.950498278230866E-3</v>
      </c>
      <c r="Y202" s="251">
        <f t="shared" si="60"/>
        <v>1.7606700311296535E-3</v>
      </c>
    </row>
    <row r="203" spans="1:25" ht="13.5" thickBot="1">
      <c r="A203" s="39" t="s">
        <v>227</v>
      </c>
      <c r="B203" s="39" t="s">
        <v>225</v>
      </c>
      <c r="C203" s="394">
        <v>15367</v>
      </c>
      <c r="D203" s="394">
        <v>15153</v>
      </c>
      <c r="E203" s="394">
        <v>13738</v>
      </c>
      <c r="F203" s="44">
        <v>13651</v>
      </c>
      <c r="G203" s="44">
        <v>12423</v>
      </c>
      <c r="H203" s="44">
        <v>12296</v>
      </c>
      <c r="I203" s="44">
        <v>12109</v>
      </c>
      <c r="J203" s="46">
        <v>11919</v>
      </c>
      <c r="K203" s="227">
        <v>11787</v>
      </c>
      <c r="L203" s="227">
        <v>11620</v>
      </c>
      <c r="M203" s="227">
        <v>11464</v>
      </c>
      <c r="N203" s="227">
        <v>11261</v>
      </c>
      <c r="O203" s="183">
        <f t="shared" si="66"/>
        <v>91.004322027690279</v>
      </c>
      <c r="P203" s="183">
        <f t="shared" si="67"/>
        <v>90.073987253681054</v>
      </c>
      <c r="Q203" s="183">
        <f t="shared" si="68"/>
        <v>88.70412423998242</v>
      </c>
      <c r="R203" s="183">
        <f t="shared" si="69"/>
        <v>87.312284814299318</v>
      </c>
      <c r="S203" s="234">
        <f t="shared" si="70"/>
        <v>86.345322686982641</v>
      </c>
      <c r="T203" s="158">
        <f t="shared" si="61"/>
        <v>1.9971334091261872E-3</v>
      </c>
      <c r="U203" s="158">
        <f t="shared" si="62"/>
        <v>1.8635701070934022E-3</v>
      </c>
      <c r="V203" s="158">
        <f t="shared" si="63"/>
        <v>1.8557154102857585E-3</v>
      </c>
      <c r="W203" s="159">
        <f t="shared" si="64"/>
        <v>1.8384331672837541E-3</v>
      </c>
      <c r="X203" s="159">
        <f t="shared" si="65"/>
        <v>1.8205159732367809E-3</v>
      </c>
      <c r="Y203" s="251">
        <f t="shared" si="60"/>
        <v>1.6490280220043882E-3</v>
      </c>
    </row>
    <row r="204" spans="1:25" ht="13.5" thickBot="1">
      <c r="A204" s="39" t="s">
        <v>228</v>
      </c>
      <c r="B204" s="39" t="s">
        <v>66</v>
      </c>
      <c r="C204" s="394">
        <v>10851</v>
      </c>
      <c r="D204" s="394">
        <v>10574</v>
      </c>
      <c r="E204" s="394">
        <v>10341</v>
      </c>
      <c r="F204" s="44">
        <v>10215</v>
      </c>
      <c r="G204" s="44">
        <v>9374</v>
      </c>
      <c r="H204" s="44">
        <v>9156</v>
      </c>
      <c r="I204" s="44">
        <v>8975</v>
      </c>
      <c r="J204" s="46">
        <v>8816</v>
      </c>
      <c r="K204" s="227">
        <v>8695</v>
      </c>
      <c r="L204" s="227">
        <v>8494</v>
      </c>
      <c r="M204" s="227">
        <v>8278</v>
      </c>
      <c r="N204" s="227">
        <v>8001</v>
      </c>
      <c r="O204" s="183">
        <f t="shared" si="66"/>
        <v>91.767009300048954</v>
      </c>
      <c r="P204" s="183">
        <f t="shared" si="67"/>
        <v>89.632892804698969</v>
      </c>
      <c r="Q204" s="183">
        <f t="shared" si="68"/>
        <v>87.860988742046004</v>
      </c>
      <c r="R204" s="183">
        <f t="shared" si="69"/>
        <v>86.304454233969651</v>
      </c>
      <c r="S204" s="234">
        <f t="shared" si="70"/>
        <v>85.119921683798339</v>
      </c>
      <c r="T204" s="158">
        <f t="shared" si="61"/>
        <v>1.4944485952841551E-3</v>
      </c>
      <c r="U204" s="158">
        <f t="shared" si="62"/>
        <v>1.4061906289860383E-3</v>
      </c>
      <c r="V204" s="158">
        <f t="shared" si="63"/>
        <v>1.3818258211269034E-3</v>
      </c>
      <c r="W204" s="159">
        <f t="shared" si="64"/>
        <v>1.362617695629011E-3</v>
      </c>
      <c r="X204" s="159">
        <f t="shared" si="65"/>
        <v>1.3465616930997113E-3</v>
      </c>
      <c r="Y204" s="251">
        <f t="shared" si="60"/>
        <v>1.2164502122107537E-3</v>
      </c>
    </row>
    <row r="205" spans="1:25" ht="13.5" thickBot="1">
      <c r="A205" s="39" t="s">
        <v>229</v>
      </c>
      <c r="B205" s="39" t="s">
        <v>225</v>
      </c>
      <c r="C205" s="394">
        <v>10919</v>
      </c>
      <c r="D205" s="394">
        <v>10633</v>
      </c>
      <c r="E205" s="394">
        <v>10339</v>
      </c>
      <c r="F205" s="44">
        <v>10170</v>
      </c>
      <c r="G205" s="44">
        <v>9437</v>
      </c>
      <c r="H205" s="44">
        <v>9314</v>
      </c>
      <c r="I205" s="44">
        <v>9127</v>
      </c>
      <c r="J205" s="46">
        <v>8937</v>
      </c>
      <c r="K205" s="227">
        <v>8794</v>
      </c>
      <c r="L205" s="227">
        <v>8519</v>
      </c>
      <c r="M205" s="227">
        <v>8344</v>
      </c>
      <c r="N205" s="227">
        <v>8127</v>
      </c>
      <c r="O205" s="183">
        <f t="shared" si="66"/>
        <v>92.792527040314653</v>
      </c>
      <c r="P205" s="183">
        <f t="shared" si="67"/>
        <v>91.583087512291044</v>
      </c>
      <c r="Q205" s="183">
        <f t="shared" si="68"/>
        <v>89.744346116027529</v>
      </c>
      <c r="R205" s="183">
        <f t="shared" si="69"/>
        <v>87.876106194690266</v>
      </c>
      <c r="S205" s="234">
        <f t="shared" si="70"/>
        <v>86.470009832841683</v>
      </c>
      <c r="T205" s="158">
        <f t="shared" si="61"/>
        <v>1.4878651212961193E-3</v>
      </c>
      <c r="U205" s="158">
        <f t="shared" si="62"/>
        <v>1.4156412380777941E-3</v>
      </c>
      <c r="V205" s="158">
        <f t="shared" si="63"/>
        <v>1.4056712208361706E-3</v>
      </c>
      <c r="W205" s="159">
        <f t="shared" si="64"/>
        <v>1.3856948978279646E-3</v>
      </c>
      <c r="X205" s="159">
        <f t="shared" si="65"/>
        <v>1.3650433134337705E-3</v>
      </c>
      <c r="Y205" s="251">
        <f t="shared" si="60"/>
        <v>1.2303005366511063E-3</v>
      </c>
    </row>
    <row r="206" spans="1:25" ht="13.5" thickBot="1">
      <c r="A206" s="39" t="s">
        <v>225</v>
      </c>
      <c r="B206" s="39" t="s">
        <v>225</v>
      </c>
      <c r="C206" s="394">
        <v>174627</v>
      </c>
      <c r="D206" s="394">
        <v>174648</v>
      </c>
      <c r="E206" s="394">
        <v>175210</v>
      </c>
      <c r="F206" s="44">
        <v>174794</v>
      </c>
      <c r="G206" s="44">
        <v>167283</v>
      </c>
      <c r="H206" s="44">
        <v>166383</v>
      </c>
      <c r="I206" s="44">
        <v>165534</v>
      </c>
      <c r="J206" s="46">
        <v>164702</v>
      </c>
      <c r="K206" s="227">
        <v>163544</v>
      </c>
      <c r="L206" s="227">
        <v>161838</v>
      </c>
      <c r="M206" s="227">
        <v>160813</v>
      </c>
      <c r="N206" s="227">
        <v>159410</v>
      </c>
      <c r="O206" s="183">
        <f t="shared" si="66"/>
        <v>95.702941748572599</v>
      </c>
      <c r="P206" s="183">
        <f t="shared" si="67"/>
        <v>95.188049933064065</v>
      </c>
      <c r="Q206" s="183">
        <f t="shared" si="68"/>
        <v>94.702335320434344</v>
      </c>
      <c r="R206" s="183">
        <f t="shared" si="69"/>
        <v>94.226346442097551</v>
      </c>
      <c r="S206" s="234">
        <f t="shared" si="70"/>
        <v>93.563852306143232</v>
      </c>
      <c r="T206" s="158">
        <f t="shared" si="61"/>
        <v>2.5572261161438924E-2</v>
      </c>
      <c r="U206" s="158">
        <f t="shared" si="62"/>
        <v>2.5094067312638298E-2</v>
      </c>
      <c r="V206" s="158">
        <f t="shared" si="63"/>
        <v>2.5110564176120311E-2</v>
      </c>
      <c r="W206" s="159">
        <f t="shared" si="64"/>
        <v>2.5131984136852668E-2</v>
      </c>
      <c r="X206" s="159">
        <f t="shared" si="65"/>
        <v>2.5156692828596717E-2</v>
      </c>
      <c r="Y206" s="251">
        <f t="shared" si="60"/>
        <v>2.2880176366393966E-2</v>
      </c>
    </row>
    <row r="207" spans="1:25" ht="13.5" thickBot="1">
      <c r="A207" s="39" t="s">
        <v>230</v>
      </c>
      <c r="B207" s="39" t="s">
        <v>225</v>
      </c>
      <c r="C207" s="394">
        <v>12087</v>
      </c>
      <c r="D207" s="394">
        <v>11832</v>
      </c>
      <c r="E207" s="394">
        <v>11635</v>
      </c>
      <c r="F207" s="44">
        <v>11553</v>
      </c>
      <c r="G207" s="44">
        <v>10807</v>
      </c>
      <c r="H207" s="44">
        <v>10653</v>
      </c>
      <c r="I207" s="44">
        <v>10495</v>
      </c>
      <c r="J207" s="46">
        <v>10356</v>
      </c>
      <c r="K207" s="227">
        <v>10258</v>
      </c>
      <c r="L207" s="227">
        <v>10085</v>
      </c>
      <c r="M207" s="227">
        <v>9920</v>
      </c>
      <c r="N207" s="227">
        <v>9749</v>
      </c>
      <c r="O207" s="183">
        <f t="shared" si="66"/>
        <v>93.542802735220292</v>
      </c>
      <c r="P207" s="183">
        <f t="shared" si="67"/>
        <v>92.20981563230329</v>
      </c>
      <c r="Q207" s="183">
        <f t="shared" si="68"/>
        <v>90.842205487752096</v>
      </c>
      <c r="R207" s="183">
        <f t="shared" si="69"/>
        <v>89.639054790963385</v>
      </c>
      <c r="S207" s="234">
        <f t="shared" si="70"/>
        <v>88.790790270925299</v>
      </c>
      <c r="T207" s="158">
        <f t="shared" si="61"/>
        <v>1.6901972218617567E-3</v>
      </c>
      <c r="U207" s="158">
        <f t="shared" si="62"/>
        <v>1.6211544834064556E-3</v>
      </c>
      <c r="V207" s="158">
        <f t="shared" si="63"/>
        <v>1.6077534373596441E-3</v>
      </c>
      <c r="W207" s="159">
        <f t="shared" si="64"/>
        <v>1.5933897176185481E-3</v>
      </c>
      <c r="X207" s="159">
        <f t="shared" si="65"/>
        <v>1.5817823155331908E-3</v>
      </c>
      <c r="Y207" s="251">
        <f t="shared" si="60"/>
        <v>1.4351174556478336E-3</v>
      </c>
    </row>
    <row r="208" spans="1:25" ht="13.5" thickBot="1">
      <c r="A208" s="49" t="s">
        <v>231</v>
      </c>
      <c r="B208" s="39" t="s">
        <v>66</v>
      </c>
      <c r="C208" s="394">
        <v>6639</v>
      </c>
      <c r="D208" s="394">
        <v>6390</v>
      </c>
      <c r="E208" s="394">
        <v>6220</v>
      </c>
      <c r="F208" s="53">
        <v>6108</v>
      </c>
      <c r="G208" s="53">
        <v>5860</v>
      </c>
      <c r="H208" s="53">
        <v>5725</v>
      </c>
      <c r="I208" s="53">
        <v>5610</v>
      </c>
      <c r="J208" s="55">
        <v>5499</v>
      </c>
      <c r="K208" s="228">
        <v>5385</v>
      </c>
      <c r="L208" s="228">
        <v>5174</v>
      </c>
      <c r="M208" s="228">
        <v>5049</v>
      </c>
      <c r="N208" s="228">
        <v>4890</v>
      </c>
      <c r="O208" s="184">
        <f t="shared" si="66"/>
        <v>95.939751146037992</v>
      </c>
      <c r="P208" s="184">
        <f t="shared" si="67"/>
        <v>93.729535036018348</v>
      </c>
      <c r="Q208" s="184">
        <f t="shared" si="68"/>
        <v>91.846758349705311</v>
      </c>
      <c r="R208" s="184">
        <f t="shared" si="69"/>
        <v>90.029469548133605</v>
      </c>
      <c r="S208" s="241">
        <f t="shared" si="70"/>
        <v>88.16306483300589</v>
      </c>
      <c r="T208" s="160">
        <f t="shared" si="61"/>
        <v>8.935968693094097E-4</v>
      </c>
      <c r="U208" s="160">
        <f t="shared" si="62"/>
        <v>8.7905665520142775E-4</v>
      </c>
      <c r="V208" s="160">
        <f t="shared" si="63"/>
        <v>8.6401843883262587E-4</v>
      </c>
      <c r="W208" s="161">
        <f t="shared" si="64"/>
        <v>8.5173094957980517E-4</v>
      </c>
      <c r="X208" s="161">
        <f t="shared" si="65"/>
        <v>8.3992091088422338E-4</v>
      </c>
      <c r="Y208" s="252">
        <f t="shared" si="60"/>
        <v>7.5337370819492924E-4</v>
      </c>
    </row>
    <row r="209" spans="1:25" ht="13.5" thickBot="1">
      <c r="A209" s="27" t="s">
        <v>232</v>
      </c>
      <c r="B209" s="382"/>
      <c r="C209" s="393">
        <v>130898</v>
      </c>
      <c r="D209" s="393">
        <v>129121</v>
      </c>
      <c r="E209" s="393">
        <v>127659</v>
      </c>
      <c r="F209" s="32">
        <v>126743</v>
      </c>
      <c r="G209" s="32">
        <v>119013</v>
      </c>
      <c r="H209" s="32">
        <v>117823</v>
      </c>
      <c r="I209" s="32">
        <v>116626</v>
      </c>
      <c r="J209" s="34">
        <v>115354</v>
      </c>
      <c r="K209" s="229">
        <v>113959</v>
      </c>
      <c r="L209" s="229">
        <v>111957</v>
      </c>
      <c r="M209" s="229">
        <v>110562</v>
      </c>
      <c r="N209" s="229">
        <v>109271</v>
      </c>
      <c r="O209" s="182">
        <f t="shared" si="66"/>
        <v>93.901043844630465</v>
      </c>
      <c r="P209" s="182">
        <f t="shared" si="67"/>
        <v>92.962135975951327</v>
      </c>
      <c r="Q209" s="182">
        <f t="shared" si="68"/>
        <v>92.017705119809378</v>
      </c>
      <c r="R209" s="182">
        <f t="shared" si="69"/>
        <v>91.014099397994357</v>
      </c>
      <c r="S209" s="238">
        <f t="shared" si="70"/>
        <v>89.913446896475548</v>
      </c>
      <c r="T209" s="152">
        <f t="shared" si="61"/>
        <v>1.8542427637014164E-2</v>
      </c>
      <c r="U209" s="153">
        <f t="shared" si="62"/>
        <v>1.7853100632335753E-2</v>
      </c>
      <c r="V209" s="153">
        <f t="shared" si="63"/>
        <v>1.7781876771803751E-2</v>
      </c>
      <c r="W209" s="154">
        <f t="shared" si="64"/>
        <v>1.7706590681941952E-2</v>
      </c>
      <c r="X209" s="154">
        <f t="shared" si="65"/>
        <v>1.7619246545578959E-2</v>
      </c>
      <c r="Y209" s="249">
        <f t="shared" si="60"/>
        <v>1.5943122453516423E-2</v>
      </c>
    </row>
    <row r="210" spans="1:25" ht="13.5" thickBot="1">
      <c r="A210" s="39" t="s">
        <v>233</v>
      </c>
      <c r="B210" s="39" t="s">
        <v>232</v>
      </c>
      <c r="C210" s="394">
        <v>3451</v>
      </c>
      <c r="D210" s="394">
        <v>3390</v>
      </c>
      <c r="E210" s="394">
        <v>3324</v>
      </c>
      <c r="F210" s="44">
        <v>3282</v>
      </c>
      <c r="G210" s="44">
        <v>3030</v>
      </c>
      <c r="H210" s="44">
        <v>2985</v>
      </c>
      <c r="I210" s="44">
        <v>2922</v>
      </c>
      <c r="J210" s="46">
        <v>2852</v>
      </c>
      <c r="K210" s="227">
        <v>2787</v>
      </c>
      <c r="L210" s="227">
        <v>2704</v>
      </c>
      <c r="M210" s="227">
        <v>2690</v>
      </c>
      <c r="N210" s="227">
        <v>2655</v>
      </c>
      <c r="O210" s="183">
        <f t="shared" si="66"/>
        <v>92.321755027422299</v>
      </c>
      <c r="P210" s="183">
        <f t="shared" si="67"/>
        <v>90.950639853747717</v>
      </c>
      <c r="Q210" s="183">
        <f t="shared" si="68"/>
        <v>89.031078610603288</v>
      </c>
      <c r="R210" s="183">
        <f t="shared" si="69"/>
        <v>86.89823278488727</v>
      </c>
      <c r="S210" s="234">
        <f t="shared" si="70"/>
        <v>84.917733089579528</v>
      </c>
      <c r="T210" s="158">
        <f t="shared" si="61"/>
        <v>4.8015470286075354E-4</v>
      </c>
      <c r="U210" s="158">
        <f t="shared" si="62"/>
        <v>4.545292944130249E-4</v>
      </c>
      <c r="V210" s="158">
        <f t="shared" si="63"/>
        <v>4.5049695020356122E-4</v>
      </c>
      <c r="W210" s="159">
        <f t="shared" si="64"/>
        <v>4.4362884753514987E-4</v>
      </c>
      <c r="X210" s="159">
        <f t="shared" si="65"/>
        <v>4.3561637349369067E-4</v>
      </c>
      <c r="Y210" s="251">
        <f t="shared" si="60"/>
        <v>3.8990761833598283E-4</v>
      </c>
    </row>
    <row r="211" spans="1:25" ht="13.5" thickBot="1">
      <c r="A211" s="39" t="s">
        <v>234</v>
      </c>
      <c r="B211" s="39" t="s">
        <v>232</v>
      </c>
      <c r="C211" s="394">
        <v>12959</v>
      </c>
      <c r="D211" s="394">
        <v>12767</v>
      </c>
      <c r="E211" s="394">
        <v>12610</v>
      </c>
      <c r="F211" s="44">
        <v>12528</v>
      </c>
      <c r="G211" s="44">
        <v>10869</v>
      </c>
      <c r="H211" s="44">
        <v>10720</v>
      </c>
      <c r="I211" s="44">
        <v>10598</v>
      </c>
      <c r="J211" s="46">
        <v>10480</v>
      </c>
      <c r="K211" s="227">
        <v>10384</v>
      </c>
      <c r="L211" s="227">
        <v>10243</v>
      </c>
      <c r="M211" s="227">
        <v>10085</v>
      </c>
      <c r="N211" s="227">
        <v>9897</v>
      </c>
      <c r="O211" s="183">
        <f t="shared" si="66"/>
        <v>86.757662835249036</v>
      </c>
      <c r="P211" s="183">
        <f t="shared" si="67"/>
        <v>85.568326947637303</v>
      </c>
      <c r="Q211" s="183">
        <f t="shared" si="68"/>
        <v>84.594508301404858</v>
      </c>
      <c r="R211" s="183">
        <f t="shared" si="69"/>
        <v>83.652618135376756</v>
      </c>
      <c r="S211" s="234">
        <f t="shared" si="70"/>
        <v>82.886334610472545</v>
      </c>
      <c r="T211" s="158">
        <f t="shared" si="61"/>
        <v>1.8328391582692017E-3</v>
      </c>
      <c r="U211" s="158">
        <f t="shared" si="62"/>
        <v>1.6304550828300883E-3</v>
      </c>
      <c r="V211" s="158">
        <f t="shared" si="63"/>
        <v>1.6178650941983841E-3</v>
      </c>
      <c r="W211" s="159">
        <f t="shared" si="64"/>
        <v>1.6090275585823129E-3</v>
      </c>
      <c r="X211" s="159">
        <f t="shared" si="65"/>
        <v>1.6007221578590036E-3</v>
      </c>
      <c r="Y211" s="251">
        <f t="shared" si="60"/>
        <v>1.4527451412991912E-3</v>
      </c>
    </row>
    <row r="212" spans="1:25" ht="13.5" thickBot="1">
      <c r="A212" s="39" t="s">
        <v>235</v>
      </c>
      <c r="B212" s="39" t="s">
        <v>232</v>
      </c>
      <c r="C212" s="394">
        <v>29200</v>
      </c>
      <c r="D212" s="394">
        <v>28956</v>
      </c>
      <c r="E212" s="394">
        <v>28860</v>
      </c>
      <c r="F212" s="44">
        <v>28747</v>
      </c>
      <c r="G212" s="44">
        <v>28285</v>
      </c>
      <c r="H212" s="44">
        <v>28237</v>
      </c>
      <c r="I212" s="44">
        <v>28146</v>
      </c>
      <c r="J212" s="46">
        <v>28020</v>
      </c>
      <c r="K212" s="227">
        <v>27910</v>
      </c>
      <c r="L212" s="227">
        <v>27643</v>
      </c>
      <c r="M212" s="227">
        <v>27506</v>
      </c>
      <c r="N212" s="227">
        <v>27403</v>
      </c>
      <c r="O212" s="183">
        <f t="shared" si="66"/>
        <v>98.392875778342088</v>
      </c>
      <c r="P212" s="183">
        <f t="shared" si="67"/>
        <v>98.225901833234772</v>
      </c>
      <c r="Q212" s="183">
        <f t="shared" si="68"/>
        <v>97.90934706230216</v>
      </c>
      <c r="R212" s="183">
        <f t="shared" si="69"/>
        <v>97.471040456395457</v>
      </c>
      <c r="S212" s="234">
        <f t="shared" si="70"/>
        <v>97.088391832191192</v>
      </c>
      <c r="T212" s="158">
        <f t="shared" si="61"/>
        <v>4.2056694829793054E-3</v>
      </c>
      <c r="U212" s="158">
        <f t="shared" si="62"/>
        <v>4.2430234628621812E-3</v>
      </c>
      <c r="V212" s="158">
        <f t="shared" si="63"/>
        <v>4.2615351366492322E-3</v>
      </c>
      <c r="W212" s="159">
        <f t="shared" si="64"/>
        <v>4.2732298229720489E-3</v>
      </c>
      <c r="X212" s="159">
        <f t="shared" si="65"/>
        <v>4.2797934029779848E-3</v>
      </c>
      <c r="Y212" s="251">
        <f t="shared" si="60"/>
        <v>3.9046722740427994E-3</v>
      </c>
    </row>
    <row r="213" spans="1:25" ht="13.5" thickBot="1">
      <c r="A213" s="39" t="s">
        <v>236</v>
      </c>
      <c r="B213" s="39" t="s">
        <v>232</v>
      </c>
      <c r="C213" s="394">
        <v>5367</v>
      </c>
      <c r="D213" s="394">
        <v>5300</v>
      </c>
      <c r="E213" s="394">
        <v>5250</v>
      </c>
      <c r="F213" s="44">
        <v>5212</v>
      </c>
      <c r="G213" s="44">
        <v>5065</v>
      </c>
      <c r="H213" s="44">
        <v>5070</v>
      </c>
      <c r="I213" s="44">
        <v>5091</v>
      </c>
      <c r="J213" s="46">
        <v>5099</v>
      </c>
      <c r="K213" s="227">
        <v>5102</v>
      </c>
      <c r="L213" s="227">
        <v>5115</v>
      </c>
      <c r="M213" s="227">
        <v>5099</v>
      </c>
      <c r="N213" s="227">
        <v>5076</v>
      </c>
      <c r="O213" s="183">
        <f t="shared" si="66"/>
        <v>97.179585571757485</v>
      </c>
      <c r="P213" s="183">
        <f t="shared" si="67"/>
        <v>97.275518035303151</v>
      </c>
      <c r="Q213" s="183">
        <f t="shared" si="68"/>
        <v>97.678434382194936</v>
      </c>
      <c r="R213" s="183">
        <f t="shared" si="69"/>
        <v>97.831926323868004</v>
      </c>
      <c r="S213" s="234">
        <f t="shared" si="70"/>
        <v>97.889485801995392</v>
      </c>
      <c r="T213" s="158">
        <f t="shared" si="61"/>
        <v>7.625125872365166E-4</v>
      </c>
      <c r="U213" s="158">
        <f t="shared" si="62"/>
        <v>7.5979896904355482E-4</v>
      </c>
      <c r="V213" s="158">
        <f t="shared" si="63"/>
        <v>7.6516567421509396E-4</v>
      </c>
      <c r="W213" s="159">
        <f t="shared" si="64"/>
        <v>7.7293444996627233E-4</v>
      </c>
      <c r="X213" s="159">
        <f t="shared" si="65"/>
        <v>7.788246453170858E-4</v>
      </c>
      <c r="Y213" s="251">
        <f t="shared" si="60"/>
        <v>7.137813666129115E-4</v>
      </c>
    </row>
    <row r="214" spans="1:25" ht="13.5" thickBot="1">
      <c r="A214" s="39" t="s">
        <v>232</v>
      </c>
      <c r="B214" s="39" t="s">
        <v>232</v>
      </c>
      <c r="C214" s="394">
        <v>56422</v>
      </c>
      <c r="D214" s="394">
        <v>55669</v>
      </c>
      <c r="E214" s="394">
        <v>54885</v>
      </c>
      <c r="F214" s="44">
        <v>54421</v>
      </c>
      <c r="G214" s="44">
        <v>51108</v>
      </c>
      <c r="H214" s="44">
        <v>50449</v>
      </c>
      <c r="I214" s="44">
        <v>49777</v>
      </c>
      <c r="J214" s="46">
        <v>49073</v>
      </c>
      <c r="K214" s="227">
        <v>48216</v>
      </c>
      <c r="L214" s="227">
        <v>47130</v>
      </c>
      <c r="M214" s="227">
        <v>46355</v>
      </c>
      <c r="N214" s="227">
        <v>45711</v>
      </c>
      <c r="O214" s="183">
        <f t="shared" si="66"/>
        <v>93.912276510905713</v>
      </c>
      <c r="P214" s="183">
        <f t="shared" si="67"/>
        <v>92.701346906525046</v>
      </c>
      <c r="Q214" s="183">
        <f t="shared" si="68"/>
        <v>91.46652946472868</v>
      </c>
      <c r="R214" s="183">
        <f t="shared" si="69"/>
        <v>90.172911192370591</v>
      </c>
      <c r="S214" s="234">
        <f t="shared" si="70"/>
        <v>88.598151448889212</v>
      </c>
      <c r="T214" s="158">
        <f t="shared" si="61"/>
        <v>7.9617608422867369E-3</v>
      </c>
      <c r="U214" s="158">
        <f t="shared" si="62"/>
        <v>7.6666941184359329E-3</v>
      </c>
      <c r="V214" s="158">
        <f t="shared" si="63"/>
        <v>7.6137757590684961E-3</v>
      </c>
      <c r="W214" s="159">
        <f t="shared" si="64"/>
        <v>7.5573282490613118E-3</v>
      </c>
      <c r="X214" s="159">
        <f t="shared" si="65"/>
        <v>7.4954426004403517E-3</v>
      </c>
      <c r="Y214" s="251">
        <f t="shared" si="60"/>
        <v>6.7455277092528703E-3</v>
      </c>
    </row>
    <row r="215" spans="1:25" ht="13.5" thickBot="1">
      <c r="A215" s="39" t="s">
        <v>237</v>
      </c>
      <c r="B215" s="39" t="s">
        <v>232</v>
      </c>
      <c r="C215" s="394">
        <v>6080</v>
      </c>
      <c r="D215" s="394">
        <v>5918</v>
      </c>
      <c r="E215" s="394">
        <v>5810</v>
      </c>
      <c r="F215" s="44">
        <v>5774</v>
      </c>
      <c r="G215" s="44">
        <v>5369</v>
      </c>
      <c r="H215" s="44">
        <v>5310</v>
      </c>
      <c r="I215" s="44">
        <v>5240</v>
      </c>
      <c r="J215" s="46">
        <v>5157</v>
      </c>
      <c r="K215" s="227">
        <v>5145</v>
      </c>
      <c r="L215" s="227">
        <v>5110</v>
      </c>
      <c r="M215" s="227">
        <v>5047</v>
      </c>
      <c r="N215" s="227">
        <v>4991</v>
      </c>
      <c r="O215" s="183">
        <f t="shared" si="66"/>
        <v>92.985798406650503</v>
      </c>
      <c r="P215" s="183">
        <f t="shared" si="67"/>
        <v>91.963976446137863</v>
      </c>
      <c r="Q215" s="183">
        <f t="shared" si="68"/>
        <v>90.751645306546592</v>
      </c>
      <c r="R215" s="183">
        <f t="shared" si="69"/>
        <v>89.314166955316949</v>
      </c>
      <c r="S215" s="234">
        <f t="shared" si="70"/>
        <v>89.106338759958433</v>
      </c>
      <c r="T215" s="158">
        <f t="shared" si="61"/>
        <v>8.4473286237598752E-4</v>
      </c>
      <c r="U215" s="158">
        <f t="shared" si="62"/>
        <v>8.0540190815298041E-4</v>
      </c>
      <c r="V215" s="158">
        <f t="shared" si="63"/>
        <v>8.013865345329682E-4</v>
      </c>
      <c r="W215" s="159">
        <f t="shared" si="64"/>
        <v>7.9555618106919414E-4</v>
      </c>
      <c r="X215" s="159">
        <f t="shared" si="65"/>
        <v>7.8768360382432069E-4</v>
      </c>
      <c r="Y215" s="251">
        <f t="shared" si="60"/>
        <v>7.1979716409710504E-4</v>
      </c>
    </row>
    <row r="216" spans="1:25" ht="13.5" thickBot="1">
      <c r="A216" s="49" t="s">
        <v>238</v>
      </c>
      <c r="B216" s="39" t="s">
        <v>225</v>
      </c>
      <c r="C216" s="394">
        <v>17419</v>
      </c>
      <c r="D216" s="394">
        <v>17121</v>
      </c>
      <c r="E216" s="394">
        <v>16920</v>
      </c>
      <c r="F216" s="53">
        <v>16779</v>
      </c>
      <c r="G216" s="53">
        <v>15287</v>
      </c>
      <c r="H216" s="53">
        <v>15052</v>
      </c>
      <c r="I216" s="53">
        <v>14852</v>
      </c>
      <c r="J216" s="55">
        <v>14673</v>
      </c>
      <c r="K216" s="228">
        <v>14417</v>
      </c>
      <c r="L216" s="228">
        <v>14012</v>
      </c>
      <c r="M216" s="228">
        <v>13780</v>
      </c>
      <c r="N216" s="228">
        <v>13538</v>
      </c>
      <c r="O216" s="184">
        <f t="shared" si="66"/>
        <v>91.107932534716014</v>
      </c>
      <c r="P216" s="184">
        <f t="shared" si="67"/>
        <v>89.707372310626383</v>
      </c>
      <c r="Q216" s="184">
        <f t="shared" si="68"/>
        <v>88.515406162464984</v>
      </c>
      <c r="R216" s="184">
        <f t="shared" si="69"/>
        <v>87.448596459860539</v>
      </c>
      <c r="S216" s="241">
        <f t="shared" si="70"/>
        <v>85.922879790213955</v>
      </c>
      <c r="T216" s="160">
        <f t="shared" si="61"/>
        <v>2.4547580010056622E-3</v>
      </c>
      <c r="U216" s="160">
        <f t="shared" si="62"/>
        <v>2.2931977965979906E-3</v>
      </c>
      <c r="V216" s="160">
        <f t="shared" si="63"/>
        <v>2.2716516229360148E-3</v>
      </c>
      <c r="W216" s="161">
        <f t="shared" si="64"/>
        <v>2.2548855727556622E-3</v>
      </c>
      <c r="X216" s="161">
        <f t="shared" si="65"/>
        <v>2.2411637616665228E-3</v>
      </c>
      <c r="Y216" s="252">
        <f t="shared" si="60"/>
        <v>2.0169709844097112E-3</v>
      </c>
    </row>
    <row r="217" spans="1:25" ht="13.5" thickBot="1">
      <c r="A217" s="27" t="s">
        <v>239</v>
      </c>
      <c r="B217" s="382"/>
      <c r="C217" s="393">
        <v>207786</v>
      </c>
      <c r="D217" s="393">
        <v>206566</v>
      </c>
      <c r="E217" s="393">
        <v>204887</v>
      </c>
      <c r="F217" s="32">
        <v>203429</v>
      </c>
      <c r="G217" s="32">
        <v>197176</v>
      </c>
      <c r="H217" s="32">
        <v>196028</v>
      </c>
      <c r="I217" s="32">
        <v>194635</v>
      </c>
      <c r="J217" s="34">
        <v>193284</v>
      </c>
      <c r="K217" s="229">
        <v>191897</v>
      </c>
      <c r="L217" s="229">
        <v>189788</v>
      </c>
      <c r="M217" s="229">
        <v>188433</v>
      </c>
      <c r="N217" s="229">
        <v>186495</v>
      </c>
      <c r="O217" s="182">
        <f t="shared" si="66"/>
        <v>96.92620029592635</v>
      </c>
      <c r="P217" s="182">
        <f t="shared" si="67"/>
        <v>96.361875642115919</v>
      </c>
      <c r="Q217" s="182">
        <f t="shared" si="68"/>
        <v>95.677115848772786</v>
      </c>
      <c r="R217" s="182">
        <f t="shared" si="69"/>
        <v>95.013002079349548</v>
      </c>
      <c r="S217" s="238">
        <f t="shared" si="70"/>
        <v>94.331191717994983</v>
      </c>
      <c r="T217" s="152">
        <f t="shared" si="61"/>
        <v>2.976154510915912E-2</v>
      </c>
      <c r="U217" s="153">
        <f t="shared" si="62"/>
        <v>2.9578306321842444E-2</v>
      </c>
      <c r="V217" s="153">
        <f t="shared" si="63"/>
        <v>2.9584595026634405E-2</v>
      </c>
      <c r="W217" s="154">
        <f t="shared" si="64"/>
        <v>2.9550205592061562E-2</v>
      </c>
      <c r="X217" s="154">
        <f t="shared" si="65"/>
        <v>2.9522326484696531E-2</v>
      </c>
      <c r="Y217" s="249">
        <f t="shared" ref="Y217:Y248" si="71">+K217/K$3</f>
        <v>2.6846825344750663E-2</v>
      </c>
    </row>
    <row r="218" spans="1:25" ht="13.5" thickBot="1">
      <c r="A218" s="39" t="s">
        <v>240</v>
      </c>
      <c r="B218" s="39" t="s">
        <v>290</v>
      </c>
      <c r="C218" s="394">
        <v>20881</v>
      </c>
      <c r="D218" s="394">
        <v>20681</v>
      </c>
      <c r="E218" s="394">
        <v>20338</v>
      </c>
      <c r="F218" s="44">
        <v>20107</v>
      </c>
      <c r="G218" s="44">
        <v>19376</v>
      </c>
      <c r="H218" s="44">
        <v>19273</v>
      </c>
      <c r="I218" s="44">
        <v>19117</v>
      </c>
      <c r="J218" s="46">
        <v>18908</v>
      </c>
      <c r="K218" s="227">
        <v>18670</v>
      </c>
      <c r="L218" s="227">
        <v>18405</v>
      </c>
      <c r="M218" s="227">
        <v>18290</v>
      </c>
      <c r="N218" s="227">
        <v>18161</v>
      </c>
      <c r="O218" s="183">
        <f t="shared" si="66"/>
        <v>96.364450191475598</v>
      </c>
      <c r="P218" s="183">
        <f t="shared" si="67"/>
        <v>95.852190779330584</v>
      </c>
      <c r="Q218" s="183">
        <f t="shared" si="68"/>
        <v>95.076341572586671</v>
      </c>
      <c r="R218" s="183">
        <f t="shared" si="69"/>
        <v>94.036902571243843</v>
      </c>
      <c r="S218" s="234">
        <f t="shared" si="70"/>
        <v>92.853235191724266</v>
      </c>
      <c r="T218" s="158">
        <f t="shared" ref="T218:T249" si="72">+F218/F$3</f>
        <v>2.941642477276408E-3</v>
      </c>
      <c r="U218" s="158">
        <f t="shared" ref="U218:U249" si="73">+G218/G$3</f>
        <v>2.9065873295533898E-3</v>
      </c>
      <c r="V218" s="158">
        <f t="shared" ref="V218:V249" si="74">+H218/H$3</f>
        <v>2.9086860037766285E-3</v>
      </c>
      <c r="W218" s="159">
        <f t="shared" ref="W218:W249" si="75">+I218/I$3</f>
        <v>2.9024136476144624E-3</v>
      </c>
      <c r="X218" s="159">
        <f t="shared" ref="X218:X249" si="76">+J218/J$3</f>
        <v>2.8880204733585917E-3</v>
      </c>
      <c r="Y218" s="251">
        <f t="shared" si="71"/>
        <v>2.6119753262765699E-3</v>
      </c>
    </row>
    <row r="219" spans="1:25" ht="13.5" thickBot="1">
      <c r="A219" s="39" t="s">
        <v>241</v>
      </c>
      <c r="B219" s="49" t="s">
        <v>314</v>
      </c>
      <c r="C219" s="394">
        <v>42830</v>
      </c>
      <c r="D219" s="394">
        <v>42319</v>
      </c>
      <c r="E219" s="394">
        <v>41959</v>
      </c>
      <c r="F219" s="44">
        <v>41579</v>
      </c>
      <c r="G219" s="44">
        <v>38990</v>
      </c>
      <c r="H219" s="44">
        <v>38713</v>
      </c>
      <c r="I219" s="44">
        <v>38325</v>
      </c>
      <c r="J219" s="46">
        <v>37993</v>
      </c>
      <c r="K219" s="227">
        <v>37724</v>
      </c>
      <c r="L219" s="227">
        <v>37133</v>
      </c>
      <c r="M219" s="227">
        <v>36562</v>
      </c>
      <c r="N219" s="227">
        <v>35949</v>
      </c>
      <c r="O219" s="183">
        <f t="shared" si="66"/>
        <v>93.773299021140474</v>
      </c>
      <c r="P219" s="183">
        <f t="shared" si="67"/>
        <v>93.107097332788186</v>
      </c>
      <c r="Q219" s="183">
        <f t="shared" si="68"/>
        <v>92.173933957045634</v>
      </c>
      <c r="R219" s="183">
        <f t="shared" si="69"/>
        <v>91.375453955121571</v>
      </c>
      <c r="S219" s="234">
        <f t="shared" si="70"/>
        <v>90.728492748743363</v>
      </c>
      <c r="T219" s="158">
        <f t="shared" si="72"/>
        <v>6.0829836655232391E-3</v>
      </c>
      <c r="U219" s="158">
        <f t="shared" si="73"/>
        <v>5.84887696012008E-3</v>
      </c>
      <c r="V219" s="158">
        <f t="shared" si="74"/>
        <v>5.8425756895244445E-3</v>
      </c>
      <c r="W219" s="159">
        <f t="shared" si="75"/>
        <v>5.8186432518085619E-3</v>
      </c>
      <c r="X219" s="159">
        <f t="shared" si="76"/>
        <v>5.8030760442306416E-3</v>
      </c>
      <c r="Y219" s="251">
        <f t="shared" si="71"/>
        <v>5.277673123109658E-3</v>
      </c>
    </row>
    <row r="220" spans="1:25" ht="13.5" thickBot="1">
      <c r="A220" s="39" t="s">
        <v>239</v>
      </c>
      <c r="B220" s="49" t="s">
        <v>314</v>
      </c>
      <c r="C220" s="394">
        <v>129511</v>
      </c>
      <c r="D220" s="394">
        <v>129144</v>
      </c>
      <c r="E220" s="394">
        <v>128249</v>
      </c>
      <c r="F220" s="44">
        <v>127482</v>
      </c>
      <c r="G220" s="44">
        <v>125010</v>
      </c>
      <c r="H220" s="44">
        <v>124294</v>
      </c>
      <c r="I220" s="44">
        <v>123507</v>
      </c>
      <c r="J220" s="46">
        <v>122726</v>
      </c>
      <c r="K220" s="227">
        <v>121868</v>
      </c>
      <c r="L220" s="227">
        <v>120635</v>
      </c>
      <c r="M220" s="227">
        <v>120081</v>
      </c>
      <c r="N220" s="227">
        <v>118972</v>
      </c>
      <c r="O220" s="183">
        <f t="shared" si="66"/>
        <v>98.060902715677514</v>
      </c>
      <c r="P220" s="183">
        <f t="shared" si="67"/>
        <v>97.499254796755622</v>
      </c>
      <c r="Q220" s="183">
        <f t="shared" si="68"/>
        <v>96.881912740622198</v>
      </c>
      <c r="R220" s="183">
        <f t="shared" si="69"/>
        <v>96.269277231295405</v>
      </c>
      <c r="S220" s="234">
        <f t="shared" si="70"/>
        <v>95.596241037950463</v>
      </c>
      <c r="T220" s="158">
        <f t="shared" si="72"/>
        <v>1.8650542909839907E-2</v>
      </c>
      <c r="U220" s="158">
        <f t="shared" si="73"/>
        <v>1.8752708612070047E-2</v>
      </c>
      <c r="V220" s="158">
        <f t="shared" si="74"/>
        <v>1.8758481718124435E-2</v>
      </c>
      <c r="W220" s="159">
        <f t="shared" si="75"/>
        <v>1.8751289552540639E-2</v>
      </c>
      <c r="X220" s="159">
        <f t="shared" si="76"/>
        <v>1.8745250719981305E-2</v>
      </c>
      <c r="Y220" s="251">
        <f t="shared" si="71"/>
        <v>1.7049609483806804E-2</v>
      </c>
    </row>
    <row r="221" spans="1:25" ht="13.5" thickBot="1">
      <c r="A221" s="49" t="s">
        <v>242</v>
      </c>
      <c r="B221" s="39" t="s">
        <v>277</v>
      </c>
      <c r="C221" s="394">
        <v>14564</v>
      </c>
      <c r="D221" s="394">
        <v>14422</v>
      </c>
      <c r="E221" s="394">
        <v>14341</v>
      </c>
      <c r="F221" s="53">
        <v>14261</v>
      </c>
      <c r="G221" s="53">
        <v>13800</v>
      </c>
      <c r="H221" s="53">
        <v>13748</v>
      </c>
      <c r="I221" s="53">
        <v>13686</v>
      </c>
      <c r="J221" s="55">
        <v>13657</v>
      </c>
      <c r="K221" s="228">
        <v>13636</v>
      </c>
      <c r="L221" s="228">
        <v>13615</v>
      </c>
      <c r="M221" s="228">
        <v>13500</v>
      </c>
      <c r="N221" s="228">
        <v>13413</v>
      </c>
      <c r="O221" s="184">
        <f t="shared" si="66"/>
        <v>96.76740761517425</v>
      </c>
      <c r="P221" s="184">
        <f t="shared" si="67"/>
        <v>96.402776803870694</v>
      </c>
      <c r="Q221" s="184">
        <f t="shared" si="68"/>
        <v>95.968024682701071</v>
      </c>
      <c r="R221" s="184">
        <f t="shared" si="69"/>
        <v>95.764672884089478</v>
      </c>
      <c r="S221" s="241">
        <f t="shared" si="70"/>
        <v>95.617418133370734</v>
      </c>
      <c r="T221" s="160">
        <f t="shared" si="72"/>
        <v>2.0863760565195629E-3</v>
      </c>
      <c r="U221" s="160">
        <f t="shared" si="73"/>
        <v>2.0701334200989253E-3</v>
      </c>
      <c r="V221" s="160">
        <f t="shared" si="74"/>
        <v>2.0748516152088977E-3</v>
      </c>
      <c r="W221" s="161">
        <f t="shared" si="75"/>
        <v>2.077859140097899E-3</v>
      </c>
      <c r="X221" s="161">
        <f t="shared" si="76"/>
        <v>2.0859792471259937E-3</v>
      </c>
      <c r="Y221" s="252">
        <f t="shared" si="71"/>
        <v>1.9077073138247084E-3</v>
      </c>
    </row>
    <row r="222" spans="1:25" ht="13.5" thickBot="1">
      <c r="A222" s="27" t="s">
        <v>243</v>
      </c>
      <c r="B222" s="382"/>
      <c r="C222" s="393">
        <v>128200</v>
      </c>
      <c r="D222" s="393">
        <v>126536</v>
      </c>
      <c r="E222" s="393">
        <v>124795</v>
      </c>
      <c r="F222" s="32">
        <v>123699</v>
      </c>
      <c r="G222" s="32">
        <v>121171</v>
      </c>
      <c r="H222" s="32">
        <v>119604</v>
      </c>
      <c r="I222" s="32">
        <v>117485</v>
      </c>
      <c r="J222" s="34">
        <v>115101</v>
      </c>
      <c r="K222" s="229">
        <v>112459</v>
      </c>
      <c r="L222" s="229">
        <v>109425</v>
      </c>
      <c r="M222" s="229">
        <v>107282</v>
      </c>
      <c r="N222" s="229">
        <v>105421</v>
      </c>
      <c r="O222" s="182">
        <f t="shared" si="66"/>
        <v>97.956329477198693</v>
      </c>
      <c r="P222" s="182">
        <f t="shared" si="67"/>
        <v>96.689544782092014</v>
      </c>
      <c r="Q222" s="182">
        <f t="shared" si="68"/>
        <v>94.976515574095174</v>
      </c>
      <c r="R222" s="182">
        <f t="shared" si="69"/>
        <v>93.049256663352168</v>
      </c>
      <c r="S222" s="238">
        <f t="shared" si="70"/>
        <v>90.913426947671354</v>
      </c>
      <c r="T222" s="152">
        <f t="shared" si="72"/>
        <v>1.8097092196579023E-2</v>
      </c>
      <c r="U222" s="153">
        <f t="shared" si="73"/>
        <v>1.8176821496145426E-2</v>
      </c>
      <c r="V222" s="153">
        <f t="shared" si="74"/>
        <v>1.8050665739412643E-2</v>
      </c>
      <c r="W222" s="154">
        <f t="shared" si="75"/>
        <v>1.7837007239105775E-2</v>
      </c>
      <c r="X222" s="154">
        <f t="shared" si="76"/>
        <v>1.7580603157607747E-2</v>
      </c>
      <c r="Y222" s="249">
        <f t="shared" si="71"/>
        <v>1.5733269052905022E-2</v>
      </c>
    </row>
    <row r="223" spans="1:25" ht="13.5" thickBot="1">
      <c r="A223" s="39" t="s">
        <v>244</v>
      </c>
      <c r="B223" s="39" t="s">
        <v>243</v>
      </c>
      <c r="C223" s="394">
        <v>5320</v>
      </c>
      <c r="D223" s="394">
        <v>5140</v>
      </c>
      <c r="E223" s="394">
        <v>4972</v>
      </c>
      <c r="F223" s="44">
        <v>4871</v>
      </c>
      <c r="G223" s="44">
        <v>4986</v>
      </c>
      <c r="H223" s="44">
        <v>4953</v>
      </c>
      <c r="I223" s="44">
        <v>4762</v>
      </c>
      <c r="J223" s="46">
        <v>4575</v>
      </c>
      <c r="K223" s="227">
        <v>4112</v>
      </c>
      <c r="L223" s="227">
        <v>4181</v>
      </c>
      <c r="M223" s="227">
        <v>4041</v>
      </c>
      <c r="N223" s="227">
        <v>3890</v>
      </c>
      <c r="O223" s="183">
        <f t="shared" si="66"/>
        <v>102.36091151714226</v>
      </c>
      <c r="P223" s="183">
        <f t="shared" si="67"/>
        <v>101.68343256004928</v>
      </c>
      <c r="Q223" s="183">
        <f t="shared" si="68"/>
        <v>97.762266475056464</v>
      </c>
      <c r="R223" s="183">
        <f t="shared" si="69"/>
        <v>93.923219051529458</v>
      </c>
      <c r="S223" s="234">
        <f t="shared" si="70"/>
        <v>84.417983986861017</v>
      </c>
      <c r="T223" s="158">
        <f t="shared" si="72"/>
        <v>7.1262448434939992E-4</v>
      </c>
      <c r="U223" s="158">
        <f t="shared" si="73"/>
        <v>7.4794820526182914E-4</v>
      </c>
      <c r="V223" s="158">
        <f t="shared" si="74"/>
        <v>7.4750800481013029E-4</v>
      </c>
      <c r="W223" s="159">
        <f t="shared" si="75"/>
        <v>7.2298445310143178E-4</v>
      </c>
      <c r="X223" s="159">
        <f t="shared" si="76"/>
        <v>6.9878853742413557E-4</v>
      </c>
      <c r="Y223" s="251">
        <f t="shared" si="71"/>
        <v>5.7527812220938696E-4</v>
      </c>
    </row>
    <row r="224" spans="1:25" ht="13.5" thickBot="1">
      <c r="A224" s="39" t="s">
        <v>245</v>
      </c>
      <c r="B224" s="39" t="s">
        <v>247</v>
      </c>
      <c r="C224" s="394">
        <v>3734</v>
      </c>
      <c r="D224" s="394">
        <v>3678</v>
      </c>
      <c r="E224" s="394">
        <v>3618</v>
      </c>
      <c r="F224" s="44">
        <v>3572</v>
      </c>
      <c r="G224" s="44">
        <v>3619</v>
      </c>
      <c r="H224" s="44">
        <v>3565</v>
      </c>
      <c r="I224" s="44">
        <v>3490</v>
      </c>
      <c r="J224" s="46">
        <v>3404</v>
      </c>
      <c r="K224" s="227">
        <v>3331</v>
      </c>
      <c r="L224" s="227">
        <v>3252</v>
      </c>
      <c r="M224" s="227">
        <v>3157</v>
      </c>
      <c r="N224" s="227">
        <v>3087</v>
      </c>
      <c r="O224" s="183">
        <f t="shared" si="66"/>
        <v>101.31578947368421</v>
      </c>
      <c r="P224" s="183">
        <f t="shared" si="67"/>
        <v>99.804031354983209</v>
      </c>
      <c r="Q224" s="183">
        <f t="shared" si="68"/>
        <v>97.704367301231798</v>
      </c>
      <c r="R224" s="183">
        <f t="shared" si="69"/>
        <v>95.296752519596865</v>
      </c>
      <c r="S224" s="234">
        <f t="shared" si="70"/>
        <v>93.253079507278841</v>
      </c>
      <c r="T224" s="158">
        <f t="shared" si="72"/>
        <v>5.2258153522809615E-4</v>
      </c>
      <c r="U224" s="158">
        <f t="shared" si="73"/>
        <v>5.4288498893753699E-4</v>
      </c>
      <c r="V224" s="158">
        <f t="shared" si="74"/>
        <v>5.3803069597175744E-4</v>
      </c>
      <c r="W224" s="159">
        <f t="shared" si="75"/>
        <v>5.2986470838387164E-4</v>
      </c>
      <c r="X224" s="159">
        <f t="shared" si="76"/>
        <v>5.1992921997634045E-4</v>
      </c>
      <c r="Y224" s="251">
        <f t="shared" si="71"/>
        <v>4.6601445162438421E-4</v>
      </c>
    </row>
    <row r="225" spans="1:25" ht="13.5" thickBot="1">
      <c r="A225" s="39" t="s">
        <v>246</v>
      </c>
      <c r="B225" s="39" t="s">
        <v>247</v>
      </c>
      <c r="C225" s="394">
        <v>13580</v>
      </c>
      <c r="D225" s="394">
        <v>13396</v>
      </c>
      <c r="E225" s="394">
        <v>13204</v>
      </c>
      <c r="F225" s="44">
        <v>13083</v>
      </c>
      <c r="G225" s="44">
        <v>12912</v>
      </c>
      <c r="H225" s="44">
        <v>12681</v>
      </c>
      <c r="I225" s="44">
        <v>12398</v>
      </c>
      <c r="J225" s="46">
        <v>12099</v>
      </c>
      <c r="K225" s="227">
        <v>11809</v>
      </c>
      <c r="L225" s="227">
        <v>11421</v>
      </c>
      <c r="M225" s="227">
        <v>11181</v>
      </c>
      <c r="N225" s="227">
        <v>10931</v>
      </c>
      <c r="O225" s="183">
        <f t="shared" si="66"/>
        <v>98.692960330199497</v>
      </c>
      <c r="P225" s="183">
        <f t="shared" si="67"/>
        <v>96.927310249942678</v>
      </c>
      <c r="Q225" s="183">
        <f t="shared" si="68"/>
        <v>94.76419781395704</v>
      </c>
      <c r="R225" s="183">
        <f t="shared" si="69"/>
        <v>92.478789268516394</v>
      </c>
      <c r="S225" s="234">
        <f t="shared" si="70"/>
        <v>90.262172284644194</v>
      </c>
      <c r="T225" s="158">
        <f t="shared" si="72"/>
        <v>1.9140353374549782E-3</v>
      </c>
      <c r="U225" s="158">
        <f t="shared" si="73"/>
        <v>1.9369248348056031E-3</v>
      </c>
      <c r="V225" s="158">
        <f t="shared" si="74"/>
        <v>1.9138197070456817E-3</v>
      </c>
      <c r="W225" s="159">
        <f t="shared" si="75"/>
        <v>1.8823102162015017E-3</v>
      </c>
      <c r="X225" s="159">
        <f t="shared" si="76"/>
        <v>1.8480092927419928E-3</v>
      </c>
      <c r="Y225" s="251">
        <f t="shared" si="71"/>
        <v>1.652105871880022E-3</v>
      </c>
    </row>
    <row r="226" spans="1:25" ht="13.5" thickBot="1">
      <c r="A226" s="39" t="s">
        <v>247</v>
      </c>
      <c r="B226" s="39" t="s">
        <v>247</v>
      </c>
      <c r="C226" s="394">
        <v>9747</v>
      </c>
      <c r="D226" s="394">
        <v>9628</v>
      </c>
      <c r="E226" s="394">
        <v>9526</v>
      </c>
      <c r="F226" s="44">
        <v>9425</v>
      </c>
      <c r="G226" s="44">
        <v>9067</v>
      </c>
      <c r="H226" s="44">
        <v>8959</v>
      </c>
      <c r="I226" s="44">
        <v>8825</v>
      </c>
      <c r="J226" s="46">
        <v>8664</v>
      </c>
      <c r="K226" s="227">
        <v>8486</v>
      </c>
      <c r="L226" s="227">
        <v>8217</v>
      </c>
      <c r="M226" s="227">
        <v>8004</v>
      </c>
      <c r="N226" s="227">
        <v>7932</v>
      </c>
      <c r="O226" s="183">
        <f t="shared" si="66"/>
        <v>96.201591511936329</v>
      </c>
      <c r="P226" s="183">
        <f t="shared" si="67"/>
        <v>95.055702917771882</v>
      </c>
      <c r="Q226" s="183">
        <f t="shared" si="68"/>
        <v>93.633952254641912</v>
      </c>
      <c r="R226" s="183">
        <f t="shared" si="69"/>
        <v>91.925729442970834</v>
      </c>
      <c r="S226" s="234">
        <f t="shared" si="70"/>
        <v>90.037135278514597</v>
      </c>
      <c r="T226" s="158">
        <f t="shared" si="72"/>
        <v>1.3788720519386356E-3</v>
      </c>
      <c r="U226" s="158">
        <f t="shared" si="73"/>
        <v>1.3601376608722432E-3</v>
      </c>
      <c r="V226" s="158">
        <f t="shared" si="74"/>
        <v>1.3520945316159816E-3</v>
      </c>
      <c r="W226" s="159">
        <f t="shared" si="75"/>
        <v>1.3398441408274118E-3</v>
      </c>
      <c r="X226" s="159">
        <f t="shared" si="76"/>
        <v>1.3233451121841991E-3</v>
      </c>
      <c r="Y226" s="251">
        <f t="shared" si="71"/>
        <v>1.187210638392232E-3</v>
      </c>
    </row>
    <row r="227" spans="1:25" ht="13.5" thickBot="1">
      <c r="A227" s="39" t="s">
        <v>248</v>
      </c>
      <c r="B227" s="39" t="s">
        <v>249</v>
      </c>
      <c r="C227" s="394">
        <v>12729</v>
      </c>
      <c r="D227" s="394">
        <v>12514</v>
      </c>
      <c r="E227" s="394">
        <v>12260</v>
      </c>
      <c r="F227" s="44">
        <v>12186</v>
      </c>
      <c r="G227" s="44">
        <v>12265</v>
      </c>
      <c r="H227" s="44">
        <v>12119</v>
      </c>
      <c r="I227" s="44">
        <v>11894</v>
      </c>
      <c r="J227" s="46">
        <v>11615</v>
      </c>
      <c r="K227" s="227">
        <v>11360</v>
      </c>
      <c r="L227" s="227">
        <v>11085</v>
      </c>
      <c r="M227" s="227">
        <v>10899</v>
      </c>
      <c r="N227" s="227">
        <v>10759</v>
      </c>
      <c r="O227" s="183">
        <f t="shared" si="66"/>
        <v>100.64828491711802</v>
      </c>
      <c r="P227" s="183">
        <f t="shared" si="67"/>
        <v>99.450188741178408</v>
      </c>
      <c r="Q227" s="183">
        <f t="shared" si="68"/>
        <v>97.603807648120807</v>
      </c>
      <c r="R227" s="183">
        <f t="shared" si="69"/>
        <v>95.314295092729367</v>
      </c>
      <c r="S227" s="234">
        <f t="shared" si="70"/>
        <v>93.221729853930739</v>
      </c>
      <c r="T227" s="158">
        <f t="shared" si="72"/>
        <v>1.7828047559601287E-3</v>
      </c>
      <c r="U227" s="158">
        <f t="shared" si="73"/>
        <v>1.8398685795299506E-3</v>
      </c>
      <c r="V227" s="158">
        <f t="shared" si="74"/>
        <v>1.8290025258013262E-3</v>
      </c>
      <c r="W227" s="159">
        <f t="shared" si="75"/>
        <v>1.8057910720681288E-3</v>
      </c>
      <c r="X227" s="159">
        <f t="shared" si="76"/>
        <v>1.7740828114057563E-3</v>
      </c>
      <c r="Y227" s="251">
        <f t="shared" si="71"/>
        <v>1.589289753963676E-3</v>
      </c>
    </row>
    <row r="228" spans="1:25" ht="13.5" thickBot="1">
      <c r="A228" s="39" t="s">
        <v>249</v>
      </c>
      <c r="B228" s="39" t="s">
        <v>249</v>
      </c>
      <c r="C228" s="394">
        <v>12806</v>
      </c>
      <c r="D228" s="394">
        <v>12701</v>
      </c>
      <c r="E228" s="394">
        <v>12606</v>
      </c>
      <c r="F228" s="44">
        <v>12540</v>
      </c>
      <c r="G228" s="44">
        <v>12240</v>
      </c>
      <c r="H228" s="44">
        <v>12118</v>
      </c>
      <c r="I228" s="44">
        <v>11960</v>
      </c>
      <c r="J228" s="46">
        <v>11762</v>
      </c>
      <c r="K228" s="227">
        <v>11552</v>
      </c>
      <c r="L228" s="227">
        <v>11274</v>
      </c>
      <c r="M228" s="227">
        <v>11069</v>
      </c>
      <c r="N228" s="227">
        <v>10886</v>
      </c>
      <c r="O228" s="183">
        <f t="shared" si="66"/>
        <v>97.607655502392348</v>
      </c>
      <c r="P228" s="183">
        <f t="shared" si="67"/>
        <v>96.634768740031902</v>
      </c>
      <c r="Q228" s="183">
        <f t="shared" si="68"/>
        <v>95.374800637958529</v>
      </c>
      <c r="R228" s="183">
        <f t="shared" si="69"/>
        <v>93.795853269537474</v>
      </c>
      <c r="S228" s="234">
        <f t="shared" si="70"/>
        <v>92.121212121212125</v>
      </c>
      <c r="T228" s="158">
        <f t="shared" si="72"/>
        <v>1.8345947513326781E-3</v>
      </c>
      <c r="U228" s="158">
        <f t="shared" si="73"/>
        <v>1.8361183378268729E-3</v>
      </c>
      <c r="V228" s="158">
        <f t="shared" si="74"/>
        <v>1.8288516055500017E-3</v>
      </c>
      <c r="W228" s="159">
        <f t="shared" si="75"/>
        <v>1.8158114361808324E-3</v>
      </c>
      <c r="X228" s="159">
        <f t="shared" si="76"/>
        <v>1.7965356890016794E-3</v>
      </c>
      <c r="Y228" s="251">
        <f t="shared" si="71"/>
        <v>1.6161509892419353E-3</v>
      </c>
    </row>
    <row r="229" spans="1:25" ht="13.5" thickBot="1">
      <c r="A229" s="39" t="s">
        <v>250</v>
      </c>
      <c r="B229" s="39" t="s">
        <v>249</v>
      </c>
      <c r="C229" s="394">
        <v>7936</v>
      </c>
      <c r="D229" s="394">
        <v>7758</v>
      </c>
      <c r="E229" s="394">
        <v>7577</v>
      </c>
      <c r="F229" s="44">
        <v>7459</v>
      </c>
      <c r="G229" s="44">
        <v>7171</v>
      </c>
      <c r="H229" s="44">
        <v>7005</v>
      </c>
      <c r="I229" s="44">
        <v>6825</v>
      </c>
      <c r="J229" s="46">
        <v>6624</v>
      </c>
      <c r="K229" s="227">
        <v>6431</v>
      </c>
      <c r="L229" s="227">
        <v>6154</v>
      </c>
      <c r="M229" s="227">
        <v>5976</v>
      </c>
      <c r="N229" s="227">
        <v>5780</v>
      </c>
      <c r="O229" s="183">
        <f t="shared" si="66"/>
        <v>96.138892612950798</v>
      </c>
      <c r="P229" s="183">
        <f t="shared" si="67"/>
        <v>93.913393216248835</v>
      </c>
      <c r="Q229" s="183">
        <f t="shared" si="68"/>
        <v>91.500201099343073</v>
      </c>
      <c r="R229" s="183">
        <f t="shared" si="69"/>
        <v>88.805469902131648</v>
      </c>
      <c r="S229" s="234">
        <f t="shared" si="70"/>
        <v>86.217991687893829</v>
      </c>
      <c r="T229" s="158">
        <f t="shared" si="72"/>
        <v>1.0912473883724438E-3</v>
      </c>
      <c r="U229" s="158">
        <f t="shared" si="73"/>
        <v>1.0757193301108255E-3</v>
      </c>
      <c r="V229" s="158">
        <f t="shared" si="74"/>
        <v>1.0571963605279552E-3</v>
      </c>
      <c r="W229" s="159">
        <f t="shared" si="75"/>
        <v>1.0361967434727576E-3</v>
      </c>
      <c r="X229" s="159">
        <f t="shared" si="76"/>
        <v>1.0117541577917978E-3</v>
      </c>
      <c r="Y229" s="251">
        <f t="shared" si="71"/>
        <v>8.9971147955461269E-4</v>
      </c>
    </row>
    <row r="230" spans="1:25" ht="13.5" thickBot="1">
      <c r="A230" s="39" t="s">
        <v>251</v>
      </c>
      <c r="B230" s="39" t="s">
        <v>251</v>
      </c>
      <c r="C230" s="394">
        <v>10012</v>
      </c>
      <c r="D230" s="394">
        <v>9921</v>
      </c>
      <c r="E230" s="394">
        <v>9801</v>
      </c>
      <c r="F230" s="44">
        <v>9731</v>
      </c>
      <c r="G230" s="44">
        <v>10045</v>
      </c>
      <c r="H230" s="44">
        <v>9943</v>
      </c>
      <c r="I230" s="44">
        <v>9797</v>
      </c>
      <c r="J230" s="46">
        <v>9657</v>
      </c>
      <c r="K230" s="227">
        <v>9524</v>
      </c>
      <c r="L230" s="227">
        <v>9307</v>
      </c>
      <c r="M230" s="227">
        <v>9150</v>
      </c>
      <c r="N230" s="227">
        <v>9045</v>
      </c>
      <c r="O230" s="183">
        <f t="shared" si="66"/>
        <v>103.22680094543213</v>
      </c>
      <c r="P230" s="183">
        <f t="shared" si="67"/>
        <v>102.17860445997329</v>
      </c>
      <c r="Q230" s="183">
        <f t="shared" si="68"/>
        <v>100.67824478470865</v>
      </c>
      <c r="R230" s="183">
        <f t="shared" si="69"/>
        <v>99.239543726235752</v>
      </c>
      <c r="S230" s="234">
        <f t="shared" si="70"/>
        <v>97.872777720686472</v>
      </c>
      <c r="T230" s="158">
        <f t="shared" si="72"/>
        <v>1.4236396750572798E-3</v>
      </c>
      <c r="U230" s="158">
        <f t="shared" si="73"/>
        <v>1.5068471162966452E-3</v>
      </c>
      <c r="V230" s="158">
        <f t="shared" si="74"/>
        <v>1.5006000589192661E-3</v>
      </c>
      <c r="W230" s="159">
        <f t="shared" si="75"/>
        <v>1.4874167759417738E-3</v>
      </c>
      <c r="X230" s="159">
        <f t="shared" si="76"/>
        <v>1.4750165914546181E-3</v>
      </c>
      <c r="Y230" s="251">
        <f t="shared" si="71"/>
        <v>1.3324291916153215E-3</v>
      </c>
    </row>
    <row r="231" spans="1:25" ht="13.5" thickBot="1">
      <c r="A231" s="39" t="s">
        <v>243</v>
      </c>
      <c r="B231" s="39" t="s">
        <v>243</v>
      </c>
      <c r="C231" s="394">
        <v>44032</v>
      </c>
      <c r="D231" s="394">
        <v>43621</v>
      </c>
      <c r="E231" s="394">
        <v>43186</v>
      </c>
      <c r="F231" s="44">
        <v>42884</v>
      </c>
      <c r="G231" s="44">
        <v>41208</v>
      </c>
      <c r="H231" s="44">
        <v>40719</v>
      </c>
      <c r="I231" s="44">
        <v>40124</v>
      </c>
      <c r="J231" s="46">
        <v>39416</v>
      </c>
      <c r="K231" s="227">
        <v>38676</v>
      </c>
      <c r="L231" s="227">
        <v>37607</v>
      </c>
      <c r="M231" s="227">
        <v>37057</v>
      </c>
      <c r="N231" s="227">
        <v>36475</v>
      </c>
      <c r="O231" s="183">
        <f t="shared" si="66"/>
        <v>96.091782482977337</v>
      </c>
      <c r="P231" s="183">
        <f t="shared" si="67"/>
        <v>94.951497061841252</v>
      </c>
      <c r="Q231" s="183">
        <f t="shared" si="68"/>
        <v>93.564033205857669</v>
      </c>
      <c r="R231" s="183">
        <f t="shared" si="69"/>
        <v>91.913067810838541</v>
      </c>
      <c r="S231" s="234">
        <f t="shared" si="70"/>
        <v>90.187482510959796</v>
      </c>
      <c r="T231" s="158">
        <f t="shared" si="72"/>
        <v>6.2739044111762808E-3</v>
      </c>
      <c r="U231" s="158">
        <f t="shared" si="73"/>
        <v>6.1815984040171391E-3</v>
      </c>
      <c r="V231" s="158">
        <f t="shared" si="74"/>
        <v>6.1453217136813437E-3</v>
      </c>
      <c r="W231" s="159">
        <f t="shared" si="75"/>
        <v>6.0917740857290735E-3</v>
      </c>
      <c r="X231" s="159">
        <f t="shared" si="76"/>
        <v>6.0204260089857329E-3</v>
      </c>
      <c r="Y231" s="251">
        <f t="shared" si="71"/>
        <v>5.4108600813643605E-3</v>
      </c>
    </row>
    <row r="232" spans="1:25" ht="13.5" thickBot="1">
      <c r="A232" s="49" t="s">
        <v>252</v>
      </c>
      <c r="B232" s="39" t="s">
        <v>243</v>
      </c>
      <c r="C232" s="394">
        <v>8304</v>
      </c>
      <c r="D232" s="394">
        <v>8179</v>
      </c>
      <c r="E232" s="394">
        <v>8045</v>
      </c>
      <c r="F232" s="53">
        <v>7948</v>
      </c>
      <c r="G232" s="53">
        <v>7658</v>
      </c>
      <c r="H232" s="53">
        <v>7542</v>
      </c>
      <c r="I232" s="53">
        <v>7410</v>
      </c>
      <c r="J232" s="55">
        <v>7285</v>
      </c>
      <c r="K232" s="228">
        <v>7180</v>
      </c>
      <c r="L232" s="228">
        <v>6927</v>
      </c>
      <c r="M232" s="228">
        <v>6748</v>
      </c>
      <c r="N232" s="228">
        <v>6636</v>
      </c>
      <c r="O232" s="184">
        <f t="shared" si="66"/>
        <v>96.351283341721185</v>
      </c>
      <c r="P232" s="184">
        <f t="shared" si="67"/>
        <v>94.891796678409662</v>
      </c>
      <c r="Q232" s="184">
        <f t="shared" si="68"/>
        <v>93.231001509813794</v>
      </c>
      <c r="R232" s="184">
        <f t="shared" si="69"/>
        <v>91.658278812279818</v>
      </c>
      <c r="S232" s="241">
        <f t="shared" si="70"/>
        <v>90.33719174635128</v>
      </c>
      <c r="T232" s="160">
        <f t="shared" si="72"/>
        <v>1.1627878057091008E-3</v>
      </c>
      <c r="U232" s="160">
        <f t="shared" si="73"/>
        <v>1.1487740384867806E-3</v>
      </c>
      <c r="V232" s="160">
        <f t="shared" si="74"/>
        <v>1.138240535489199E-3</v>
      </c>
      <c r="W232" s="161">
        <f t="shared" si="75"/>
        <v>1.125013607198994E-3</v>
      </c>
      <c r="X232" s="161">
        <f t="shared" si="76"/>
        <v>1.1127157366414924E-3</v>
      </c>
      <c r="Y232" s="251">
        <f t="shared" si="71"/>
        <v>1.0044982775932389E-3</v>
      </c>
    </row>
    <row r="233" spans="1:25" ht="21.75" thickBot="1">
      <c r="A233" s="27" t="s">
        <v>253</v>
      </c>
      <c r="B233" s="382" t="s">
        <v>419</v>
      </c>
      <c r="C233" s="393">
        <v>1240788</v>
      </c>
      <c r="D233" s="393">
        <v>1247059</v>
      </c>
      <c r="E233" s="393">
        <v>1249798</v>
      </c>
      <c r="F233" s="32">
        <v>1254622</v>
      </c>
      <c r="G233" s="32">
        <v>1294205</v>
      </c>
      <c r="H233" s="32">
        <v>1299465</v>
      </c>
      <c r="I233" s="32">
        <v>1305975</v>
      </c>
      <c r="J233" s="96">
        <v>1313095</v>
      </c>
      <c r="K233" s="229">
        <v>1318181</v>
      </c>
      <c r="L233" s="229">
        <v>1323637</v>
      </c>
      <c r="M233" s="229">
        <v>1325429</v>
      </c>
      <c r="N233" s="229">
        <v>1328120</v>
      </c>
      <c r="O233" s="185">
        <f t="shared" si="66"/>
        <v>103.15497416751818</v>
      </c>
      <c r="P233" s="185">
        <f t="shared" si="67"/>
        <v>103.57422394952425</v>
      </c>
      <c r="Q233" s="185">
        <f t="shared" si="68"/>
        <v>104.09310533371806</v>
      </c>
      <c r="R233" s="185">
        <f t="shared" si="69"/>
        <v>104.66060693977948</v>
      </c>
      <c r="S233" s="238">
        <f t="shared" si="70"/>
        <v>105.06598800276099</v>
      </c>
      <c r="T233" s="165">
        <f t="shared" si="72"/>
        <v>0.18355047337372465</v>
      </c>
      <c r="U233" s="153">
        <f t="shared" si="73"/>
        <v>0.19414326253327027</v>
      </c>
      <c r="V233" s="153">
        <f t="shared" si="74"/>
        <v>0.19611558438736038</v>
      </c>
      <c r="W233" s="154">
        <f t="shared" si="75"/>
        <v>0.19827795488012229</v>
      </c>
      <c r="X233" s="154">
        <f t="shared" si="76"/>
        <v>0.20056300208720118</v>
      </c>
      <c r="Y233" s="249">
        <f t="shared" si="71"/>
        <v>0.18441651031422468</v>
      </c>
    </row>
    <row r="234" spans="1:25" ht="13.5" thickBot="1">
      <c r="A234" s="97" t="s">
        <v>254</v>
      </c>
      <c r="B234" s="384"/>
      <c r="C234" s="393">
        <v>256511</v>
      </c>
      <c r="D234" s="393">
        <v>254220</v>
      </c>
      <c r="E234" s="393">
        <v>253010</v>
      </c>
      <c r="F234" s="101">
        <v>251737</v>
      </c>
      <c r="G234" s="101">
        <v>246621</v>
      </c>
      <c r="H234" s="101">
        <v>244435</v>
      </c>
      <c r="I234" s="101">
        <v>242066</v>
      </c>
      <c r="J234" s="93">
        <v>239469</v>
      </c>
      <c r="K234" s="229">
        <v>236636</v>
      </c>
      <c r="L234" s="229">
        <v>234185</v>
      </c>
      <c r="M234" s="229">
        <v>231563</v>
      </c>
      <c r="N234" s="229">
        <v>229041</v>
      </c>
      <c r="O234" s="186">
        <f t="shared" si="66"/>
        <v>97.967720279498053</v>
      </c>
      <c r="P234" s="186">
        <f t="shared" si="67"/>
        <v>97.099353690558004</v>
      </c>
      <c r="Q234" s="186">
        <f t="shared" si="68"/>
        <v>96.158292185892421</v>
      </c>
      <c r="R234" s="186">
        <f t="shared" si="69"/>
        <v>95.126659966552396</v>
      </c>
      <c r="S234" s="238">
        <f t="shared" si="70"/>
        <v>94.001279112724788</v>
      </c>
      <c r="T234" s="171">
        <f t="shared" si="72"/>
        <v>3.6828977585026665E-2</v>
      </c>
      <c r="U234" s="171">
        <f t="shared" si="73"/>
        <v>3.6995534362189643E-2</v>
      </c>
      <c r="V234" s="171">
        <f t="shared" si="74"/>
        <v>3.689019163249832E-2</v>
      </c>
      <c r="W234" s="172">
        <f t="shared" si="75"/>
        <v>3.6751355444025864E-2</v>
      </c>
      <c r="X234" s="172">
        <f t="shared" si="76"/>
        <v>3.6576654047742151E-2</v>
      </c>
      <c r="Y234" s="249">
        <f t="shared" si="71"/>
        <v>3.3105912871386305E-2</v>
      </c>
    </row>
    <row r="235" spans="1:25" ht="13.5" thickBot="1">
      <c r="A235" s="39" t="s">
        <v>255</v>
      </c>
      <c r="B235" s="39" t="s">
        <v>264</v>
      </c>
      <c r="C235" s="394">
        <v>1714</v>
      </c>
      <c r="D235" s="394">
        <v>1700</v>
      </c>
      <c r="E235" s="394">
        <v>1653</v>
      </c>
      <c r="F235" s="44">
        <v>1643</v>
      </c>
      <c r="G235" s="44">
        <v>1583</v>
      </c>
      <c r="H235" s="44">
        <v>1551</v>
      </c>
      <c r="I235" s="44">
        <v>1525</v>
      </c>
      <c r="J235" s="46">
        <v>1507</v>
      </c>
      <c r="K235" s="227">
        <v>1491</v>
      </c>
      <c r="L235" s="227">
        <v>1465</v>
      </c>
      <c r="M235" s="227">
        <v>1453</v>
      </c>
      <c r="N235" s="227">
        <v>1443</v>
      </c>
      <c r="O235" s="183">
        <f t="shared" si="66"/>
        <v>96.348143639683499</v>
      </c>
      <c r="P235" s="183">
        <f t="shared" si="67"/>
        <v>94.400486914181386</v>
      </c>
      <c r="Q235" s="183">
        <f t="shared" si="68"/>
        <v>92.818015824710898</v>
      </c>
      <c r="R235" s="183">
        <f t="shared" si="69"/>
        <v>91.722458916615949</v>
      </c>
      <c r="S235" s="234">
        <f t="shared" si="70"/>
        <v>90.748630553864885</v>
      </c>
      <c r="T235" s="158">
        <f t="shared" si="72"/>
        <v>2.4036995027428948E-4</v>
      </c>
      <c r="U235" s="158">
        <f t="shared" si="73"/>
        <v>2.3746530463888399E-4</v>
      </c>
      <c r="V235" s="158">
        <f t="shared" si="74"/>
        <v>2.3407730980426247E-4</v>
      </c>
      <c r="W235" s="159">
        <f t="shared" si="75"/>
        <v>2.3153114048292387E-4</v>
      </c>
      <c r="X235" s="159">
        <f t="shared" si="76"/>
        <v>2.301801805241907E-4</v>
      </c>
      <c r="Y235" s="251">
        <f t="shared" si="71"/>
        <v>2.0859428020773249E-4</v>
      </c>
    </row>
    <row r="236" spans="1:25" ht="13.5" thickBot="1">
      <c r="A236" s="39" t="s">
        <v>256</v>
      </c>
      <c r="B236" s="39" t="s">
        <v>268</v>
      </c>
      <c r="C236" s="394">
        <v>7831</v>
      </c>
      <c r="D236" s="394">
        <v>7813</v>
      </c>
      <c r="E236" s="394">
        <v>7931</v>
      </c>
      <c r="F236" s="44">
        <v>8032</v>
      </c>
      <c r="G236" s="44">
        <v>8469</v>
      </c>
      <c r="H236" s="44">
        <v>8521</v>
      </c>
      <c r="I236" s="44">
        <v>8509</v>
      </c>
      <c r="J236" s="46">
        <v>8450</v>
      </c>
      <c r="K236" s="227">
        <v>8439</v>
      </c>
      <c r="L236" s="227">
        <v>8373</v>
      </c>
      <c r="M236" s="227">
        <v>8348</v>
      </c>
      <c r="N236" s="227">
        <v>8379</v>
      </c>
      <c r="O236" s="183">
        <f t="shared" si="66"/>
        <v>105.44073705179282</v>
      </c>
      <c r="P236" s="183">
        <f t="shared" si="67"/>
        <v>106.08814741035857</v>
      </c>
      <c r="Q236" s="183">
        <f t="shared" si="68"/>
        <v>105.9387450199203</v>
      </c>
      <c r="R236" s="183">
        <f t="shared" si="69"/>
        <v>105.20418326693226</v>
      </c>
      <c r="S236" s="234">
        <f t="shared" si="70"/>
        <v>105.06723107569722</v>
      </c>
      <c r="T236" s="158">
        <f t="shared" si="72"/>
        <v>1.1750769571534346E-3</v>
      </c>
      <c r="U236" s="158">
        <f t="shared" si="73"/>
        <v>1.2704318793346232E-3</v>
      </c>
      <c r="V236" s="158">
        <f t="shared" si="74"/>
        <v>1.285991461535861E-3</v>
      </c>
      <c r="W236" s="159">
        <f t="shared" si="75"/>
        <v>1.2918678520453765E-3</v>
      </c>
      <c r="X236" s="159">
        <f t="shared" si="76"/>
        <v>1.2906586101057806E-3</v>
      </c>
      <c r="Y236" s="251">
        <f t="shared" si="71"/>
        <v>1.1806352318397414E-3</v>
      </c>
    </row>
    <row r="237" spans="1:25" ht="13.5" thickBot="1">
      <c r="A237" s="66" t="s">
        <v>257</v>
      </c>
      <c r="B237" s="386" t="s">
        <v>257</v>
      </c>
      <c r="C237" s="394">
        <v>33996</v>
      </c>
      <c r="D237" s="394">
        <v>33811</v>
      </c>
      <c r="E237" s="394">
        <v>33806</v>
      </c>
      <c r="F237" s="44">
        <v>33667</v>
      </c>
      <c r="G237" s="44">
        <v>33066</v>
      </c>
      <c r="H237" s="44">
        <v>32852</v>
      </c>
      <c r="I237" s="44">
        <v>32669</v>
      </c>
      <c r="J237" s="46">
        <v>32412</v>
      </c>
      <c r="K237" s="380">
        <v>8444</v>
      </c>
      <c r="L237" s="380">
        <v>31514</v>
      </c>
      <c r="M237" s="380">
        <v>31367</v>
      </c>
      <c r="N237" s="380">
        <v>31033</v>
      </c>
      <c r="O237" s="187">
        <f t="shared" si="66"/>
        <v>98.214869159711299</v>
      </c>
      <c r="P237" s="187">
        <f t="shared" si="67"/>
        <v>97.579231888793188</v>
      </c>
      <c r="Q237" s="187">
        <f t="shared" si="68"/>
        <v>97.035672914129563</v>
      </c>
      <c r="R237" s="187">
        <f t="shared" si="69"/>
        <v>96.272314135503606</v>
      </c>
      <c r="S237" s="234">
        <f t="shared" si="70"/>
        <v>25.080939792675323</v>
      </c>
      <c r="T237" s="156">
        <f t="shared" si="72"/>
        <v>4.9254626390045674E-3</v>
      </c>
      <c r="U237" s="156">
        <f t="shared" si="73"/>
        <v>4.9602196861587731E-3</v>
      </c>
      <c r="V237" s="156">
        <f t="shared" si="74"/>
        <v>4.9580320965116895E-3</v>
      </c>
      <c r="W237" s="157">
        <f t="shared" si="75"/>
        <v>4.9599284120896E-3</v>
      </c>
      <c r="X237" s="157">
        <f t="shared" si="76"/>
        <v>4.9506303989051547E-3</v>
      </c>
      <c r="Y237" s="251">
        <f t="shared" si="71"/>
        <v>1.1813347431751126E-3</v>
      </c>
    </row>
    <row r="238" spans="1:25" ht="13.5" thickBot="1">
      <c r="A238" s="39" t="s">
        <v>258</v>
      </c>
      <c r="B238" s="39" t="s">
        <v>268</v>
      </c>
      <c r="C238" s="394">
        <v>5697</v>
      </c>
      <c r="D238" s="394">
        <v>5597</v>
      </c>
      <c r="E238" s="394">
        <v>5496</v>
      </c>
      <c r="F238" s="44">
        <v>5428</v>
      </c>
      <c r="G238" s="44">
        <v>5356</v>
      </c>
      <c r="H238" s="44">
        <v>5267</v>
      </c>
      <c r="I238" s="44">
        <v>5177</v>
      </c>
      <c r="J238" s="46">
        <v>5096</v>
      </c>
      <c r="K238" s="227">
        <v>5007</v>
      </c>
      <c r="L238" s="227">
        <v>4885</v>
      </c>
      <c r="M238" s="227">
        <v>4841</v>
      </c>
      <c r="N238" s="227">
        <v>4722</v>
      </c>
      <c r="O238" s="183">
        <f t="shared" si="66"/>
        <v>98.673544583640378</v>
      </c>
      <c r="P238" s="183">
        <f t="shared" si="67"/>
        <v>97.033898305084747</v>
      </c>
      <c r="Q238" s="183">
        <f t="shared" si="68"/>
        <v>95.375829034635231</v>
      </c>
      <c r="R238" s="183">
        <f t="shared" si="69"/>
        <v>93.883566691230655</v>
      </c>
      <c r="S238" s="234">
        <f t="shared" si="70"/>
        <v>92.243920412675024</v>
      </c>
      <c r="T238" s="158">
        <f t="shared" si="72"/>
        <v>7.9411326237908899E-4</v>
      </c>
      <c r="U238" s="158">
        <f t="shared" si="73"/>
        <v>8.0345178246738001E-4</v>
      </c>
      <c r="V238" s="158">
        <f t="shared" si="74"/>
        <v>7.9489696372601578E-4</v>
      </c>
      <c r="W238" s="159">
        <f t="shared" si="75"/>
        <v>7.8599128805252247E-4</v>
      </c>
      <c r="X238" s="159">
        <f t="shared" si="76"/>
        <v>7.7836642332533232E-4</v>
      </c>
      <c r="Y238" s="251">
        <f t="shared" si="71"/>
        <v>7.0049065124085617E-4</v>
      </c>
    </row>
    <row r="239" spans="1:25" ht="13.5" thickBot="1">
      <c r="A239" s="39" t="s">
        <v>259</v>
      </c>
      <c r="B239" s="39" t="s">
        <v>259</v>
      </c>
      <c r="C239" s="394">
        <v>6665</v>
      </c>
      <c r="D239" s="394">
        <v>6561</v>
      </c>
      <c r="E239" s="394">
        <v>6583</v>
      </c>
      <c r="F239" s="44">
        <v>6546</v>
      </c>
      <c r="G239" s="44">
        <v>6257</v>
      </c>
      <c r="H239" s="44">
        <v>6241</v>
      </c>
      <c r="I239" s="44">
        <v>6158</v>
      </c>
      <c r="J239" s="46">
        <v>6103</v>
      </c>
      <c r="K239" s="227">
        <v>6462</v>
      </c>
      <c r="L239" s="227">
        <v>6686</v>
      </c>
      <c r="M239" s="227">
        <v>6572</v>
      </c>
      <c r="N239" s="227">
        <v>6403</v>
      </c>
      <c r="O239" s="183">
        <f t="shared" si="66"/>
        <v>95.585090131377939</v>
      </c>
      <c r="P239" s="183">
        <f t="shared" si="67"/>
        <v>95.340666055606476</v>
      </c>
      <c r="Q239" s="183">
        <f t="shared" si="68"/>
        <v>94.072716162542008</v>
      </c>
      <c r="R239" s="183">
        <f t="shared" si="69"/>
        <v>93.232508402077613</v>
      </c>
      <c r="S239" s="234">
        <f t="shared" si="70"/>
        <v>98.716773602199808</v>
      </c>
      <c r="T239" s="158">
        <f t="shared" si="72"/>
        <v>9.5767601612629265E-4</v>
      </c>
      <c r="U239" s="158">
        <f t="shared" si="73"/>
        <v>9.3861049344630258E-4</v>
      </c>
      <c r="V239" s="158">
        <f t="shared" si="74"/>
        <v>9.4189328851605552E-4</v>
      </c>
      <c r="W239" s="159">
        <f t="shared" si="75"/>
        <v>9.3493033645498035E-4</v>
      </c>
      <c r="X239" s="159">
        <f t="shared" si="76"/>
        <v>9.3217627189060102E-4</v>
      </c>
      <c r="Y239" s="251">
        <f t="shared" si="71"/>
        <v>9.0404844983391498E-4</v>
      </c>
    </row>
    <row r="240" spans="1:25" ht="13.5" thickBot="1">
      <c r="A240" s="39" t="s">
        <v>260</v>
      </c>
      <c r="B240" s="39" t="s">
        <v>267</v>
      </c>
      <c r="C240" s="394">
        <v>4697</v>
      </c>
      <c r="D240" s="394">
        <v>4668</v>
      </c>
      <c r="E240" s="394">
        <v>4652</v>
      </c>
      <c r="F240" s="44">
        <v>4659</v>
      </c>
      <c r="G240" s="44">
        <v>4517</v>
      </c>
      <c r="H240" s="44">
        <v>4499</v>
      </c>
      <c r="I240" s="44">
        <v>4492</v>
      </c>
      <c r="J240" s="46">
        <v>4504</v>
      </c>
      <c r="K240" s="227">
        <v>4529</v>
      </c>
      <c r="L240" s="227">
        <v>4531</v>
      </c>
      <c r="M240" s="227">
        <v>4486</v>
      </c>
      <c r="N240" s="227">
        <v>4441</v>
      </c>
      <c r="O240" s="183">
        <f t="shared" si="66"/>
        <v>96.952135651427341</v>
      </c>
      <c r="P240" s="183">
        <f t="shared" si="67"/>
        <v>96.565786649495607</v>
      </c>
      <c r="Q240" s="183">
        <f t="shared" si="68"/>
        <v>96.415539815411037</v>
      </c>
      <c r="R240" s="183">
        <f t="shared" si="69"/>
        <v>96.673105816698865</v>
      </c>
      <c r="S240" s="234">
        <f t="shared" si="70"/>
        <v>97.209701652715168</v>
      </c>
      <c r="T240" s="158">
        <f t="shared" si="72"/>
        <v>6.8160900689465283E-4</v>
      </c>
      <c r="U240" s="158">
        <f t="shared" si="73"/>
        <v>6.775936709120903E-4</v>
      </c>
      <c r="V240" s="158">
        <f t="shared" si="74"/>
        <v>6.789902107088181E-4</v>
      </c>
      <c r="W240" s="159">
        <f t="shared" si="75"/>
        <v>6.8199205445855342E-4</v>
      </c>
      <c r="X240" s="159">
        <f t="shared" si="76"/>
        <v>6.8794395028596873E-4</v>
      </c>
      <c r="Y240" s="251">
        <f t="shared" si="71"/>
        <v>6.3361736757935644E-4</v>
      </c>
    </row>
    <row r="241" spans="1:25" ht="13.5" thickBot="1">
      <c r="A241" s="39" t="s">
        <v>261</v>
      </c>
      <c r="B241" s="39" t="s">
        <v>268</v>
      </c>
      <c r="C241" s="394">
        <v>5844</v>
      </c>
      <c r="D241" s="394">
        <v>5733</v>
      </c>
      <c r="E241" s="394">
        <v>5709</v>
      </c>
      <c r="F241" s="44">
        <v>5655</v>
      </c>
      <c r="G241" s="44">
        <v>5338</v>
      </c>
      <c r="H241" s="44">
        <v>5261</v>
      </c>
      <c r="I241" s="44">
        <v>5179</v>
      </c>
      <c r="J241" s="46">
        <v>5119</v>
      </c>
      <c r="K241" s="227">
        <v>5067</v>
      </c>
      <c r="L241" s="227">
        <v>4916</v>
      </c>
      <c r="M241" s="227">
        <v>4822</v>
      </c>
      <c r="N241" s="227">
        <v>4740</v>
      </c>
      <c r="O241" s="183">
        <f t="shared" si="66"/>
        <v>94.39434129089301</v>
      </c>
      <c r="P241" s="183">
        <f t="shared" si="67"/>
        <v>93.03271441202476</v>
      </c>
      <c r="Q241" s="183">
        <f t="shared" si="68"/>
        <v>91.582670203359868</v>
      </c>
      <c r="R241" s="183">
        <f t="shared" si="69"/>
        <v>90.521662245800172</v>
      </c>
      <c r="S241" s="234">
        <f t="shared" si="70"/>
        <v>89.602122015915114</v>
      </c>
      <c r="T241" s="158">
        <f t="shared" si="72"/>
        <v>8.273232311631814E-4</v>
      </c>
      <c r="U241" s="158">
        <f t="shared" si="73"/>
        <v>8.0075160844116403E-4</v>
      </c>
      <c r="V241" s="158">
        <f t="shared" si="74"/>
        <v>7.9399144221806888E-4</v>
      </c>
      <c r="W241" s="159">
        <f t="shared" si="75"/>
        <v>7.8629493544987716E-4</v>
      </c>
      <c r="X241" s="159">
        <f t="shared" si="76"/>
        <v>7.8187945859544263E-4</v>
      </c>
      <c r="Y241" s="251">
        <f t="shared" si="71"/>
        <v>7.088847872653122E-4</v>
      </c>
    </row>
    <row r="242" spans="1:25" ht="13.5" thickBot="1">
      <c r="A242" s="39" t="s">
        <v>262</v>
      </c>
      <c r="B242" s="39" t="s">
        <v>259</v>
      </c>
      <c r="C242" s="394">
        <v>23397</v>
      </c>
      <c r="D242" s="394">
        <v>23283</v>
      </c>
      <c r="E242" s="394">
        <v>23222</v>
      </c>
      <c r="F242" s="44">
        <v>23218</v>
      </c>
      <c r="G242" s="44">
        <v>22776</v>
      </c>
      <c r="H242" s="44">
        <v>22697</v>
      </c>
      <c r="I242" s="44">
        <v>22553</v>
      </c>
      <c r="J242" s="46">
        <v>22435</v>
      </c>
      <c r="K242" s="227">
        <v>22320</v>
      </c>
      <c r="L242" s="227">
        <v>22129</v>
      </c>
      <c r="M242" s="227">
        <v>22024</v>
      </c>
      <c r="N242" s="227">
        <v>21956</v>
      </c>
      <c r="O242" s="183">
        <f t="shared" si="66"/>
        <v>98.096304591265394</v>
      </c>
      <c r="P242" s="183">
        <f t="shared" si="67"/>
        <v>97.756051339477992</v>
      </c>
      <c r="Q242" s="183">
        <f t="shared" si="68"/>
        <v>97.135842880523725</v>
      </c>
      <c r="R242" s="183">
        <f t="shared" si="69"/>
        <v>96.627616504436205</v>
      </c>
      <c r="S242" s="234">
        <f t="shared" si="70"/>
        <v>96.132311137910236</v>
      </c>
      <c r="T242" s="158">
        <f t="shared" si="72"/>
        <v>3.3967799789826249E-3</v>
      </c>
      <c r="U242" s="158">
        <f t="shared" si="73"/>
        <v>3.4166202011719654E-3</v>
      </c>
      <c r="V242" s="158">
        <f t="shared" si="74"/>
        <v>3.4254369443116345E-3</v>
      </c>
      <c r="W242" s="159">
        <f t="shared" si="75"/>
        <v>3.4240798762697586E-3</v>
      </c>
      <c r="X242" s="159">
        <f t="shared" si="76"/>
        <v>3.4267367949968267E-3</v>
      </c>
      <c r="Y242" s="251">
        <f t="shared" si="71"/>
        <v>3.1226186010976454E-3</v>
      </c>
    </row>
    <row r="243" spans="1:25" ht="13.5" thickBot="1">
      <c r="A243" s="39" t="s">
        <v>263</v>
      </c>
      <c r="B243" s="386" t="s">
        <v>257</v>
      </c>
      <c r="C243" s="394">
        <v>12900</v>
      </c>
      <c r="D243" s="394">
        <v>12815</v>
      </c>
      <c r="E243" s="394">
        <v>12761</v>
      </c>
      <c r="F243" s="44">
        <v>12692</v>
      </c>
      <c r="G243" s="44">
        <v>12009</v>
      </c>
      <c r="H243" s="44">
        <v>11874</v>
      </c>
      <c r="I243" s="44">
        <v>11742</v>
      </c>
      <c r="J243" s="46">
        <v>11587</v>
      </c>
      <c r="K243" s="227">
        <v>11544</v>
      </c>
      <c r="L243" s="227">
        <v>11479</v>
      </c>
      <c r="M243" s="227">
        <v>11275</v>
      </c>
      <c r="N243" s="227">
        <v>11153</v>
      </c>
      <c r="O243" s="183">
        <f t="shared" si="66"/>
        <v>94.618657421998108</v>
      </c>
      <c r="P243" s="183">
        <f t="shared" si="67"/>
        <v>93.554995272612672</v>
      </c>
      <c r="Q243" s="183">
        <f t="shared" si="68"/>
        <v>92.514970059880241</v>
      </c>
      <c r="R243" s="183">
        <f t="shared" si="69"/>
        <v>91.293728332808072</v>
      </c>
      <c r="S243" s="234">
        <f t="shared" si="70"/>
        <v>90.954932240781588</v>
      </c>
      <c r="T243" s="158">
        <f t="shared" si="72"/>
        <v>1.8568322634700438E-3</v>
      </c>
      <c r="U243" s="158">
        <f t="shared" si="73"/>
        <v>1.8014661044904344E-3</v>
      </c>
      <c r="V243" s="158">
        <f t="shared" si="74"/>
        <v>1.7920270642268294E-3</v>
      </c>
      <c r="W243" s="159">
        <f t="shared" si="75"/>
        <v>1.782713869869175E-3</v>
      </c>
      <c r="X243" s="159">
        <f t="shared" si="76"/>
        <v>1.7698060728160566E-3</v>
      </c>
      <c r="Y243" s="251">
        <f t="shared" si="71"/>
        <v>1.6150317711053413E-3</v>
      </c>
    </row>
    <row r="244" spans="1:25" ht="13.5" thickBot="1">
      <c r="A244" s="39" t="s">
        <v>264</v>
      </c>
      <c r="B244" s="39" t="s">
        <v>264</v>
      </c>
      <c r="C244" s="394">
        <v>6038</v>
      </c>
      <c r="D244" s="394">
        <v>5969</v>
      </c>
      <c r="E244" s="394">
        <v>5907</v>
      </c>
      <c r="F244" s="44">
        <v>5870</v>
      </c>
      <c r="G244" s="44">
        <v>5821</v>
      </c>
      <c r="H244" s="44">
        <v>5760</v>
      </c>
      <c r="I244" s="44">
        <v>5693</v>
      </c>
      <c r="J244" s="46">
        <v>5598</v>
      </c>
      <c r="K244" s="227">
        <v>5501</v>
      </c>
      <c r="L244" s="227">
        <v>5370</v>
      </c>
      <c r="M244" s="227">
        <v>5280</v>
      </c>
      <c r="N244" s="227">
        <v>5188</v>
      </c>
      <c r="O244" s="183">
        <f t="shared" si="66"/>
        <v>99.16524701873935</v>
      </c>
      <c r="P244" s="183">
        <f t="shared" si="67"/>
        <v>98.126064735945491</v>
      </c>
      <c r="Q244" s="183">
        <f t="shared" si="68"/>
        <v>96.984667802385005</v>
      </c>
      <c r="R244" s="183">
        <f t="shared" si="69"/>
        <v>95.366269165247019</v>
      </c>
      <c r="S244" s="234">
        <f t="shared" si="70"/>
        <v>93.713798977853486</v>
      </c>
      <c r="T244" s="158">
        <f t="shared" si="72"/>
        <v>8.5877760688379747E-4</v>
      </c>
      <c r="U244" s="158">
        <f t="shared" si="73"/>
        <v>8.7320627814462643E-4</v>
      </c>
      <c r="V244" s="158">
        <f t="shared" si="74"/>
        <v>8.6930064762898249E-4</v>
      </c>
      <c r="W244" s="159">
        <f t="shared" si="75"/>
        <v>8.6433231657002333E-4</v>
      </c>
      <c r="X244" s="159">
        <f t="shared" si="76"/>
        <v>8.5504223661208992E-4</v>
      </c>
      <c r="Y244" s="251">
        <f t="shared" si="71"/>
        <v>7.6960237117554417E-4</v>
      </c>
    </row>
    <row r="245" spans="1:25" ht="13.5" thickBot="1">
      <c r="A245" s="39" t="s">
        <v>265</v>
      </c>
      <c r="B245" s="39" t="s">
        <v>267</v>
      </c>
      <c r="C245" s="394">
        <v>18789</v>
      </c>
      <c r="D245" s="394">
        <v>18621</v>
      </c>
      <c r="E245" s="394">
        <v>18593</v>
      </c>
      <c r="F245" s="44">
        <v>18502</v>
      </c>
      <c r="G245" s="44">
        <v>17731</v>
      </c>
      <c r="H245" s="44">
        <v>17710</v>
      </c>
      <c r="I245" s="44">
        <v>17649</v>
      </c>
      <c r="J245" s="46">
        <v>17543</v>
      </c>
      <c r="K245" s="227">
        <v>16984</v>
      </c>
      <c r="L245" s="227">
        <v>17147</v>
      </c>
      <c r="M245" s="227">
        <v>17027</v>
      </c>
      <c r="N245" s="227">
        <v>16869</v>
      </c>
      <c r="O245" s="183">
        <f t="shared" si="66"/>
        <v>95.832882931574972</v>
      </c>
      <c r="P245" s="183">
        <f t="shared" si="67"/>
        <v>95.719381688466115</v>
      </c>
      <c r="Q245" s="183">
        <f t="shared" si="68"/>
        <v>95.389687601340398</v>
      </c>
      <c r="R245" s="183">
        <f t="shared" si="69"/>
        <v>94.816776564695701</v>
      </c>
      <c r="S245" s="234">
        <f t="shared" si="70"/>
        <v>91.795481569560039</v>
      </c>
      <c r="T245" s="158">
        <f t="shared" si="72"/>
        <v>2.7068319050364601E-3</v>
      </c>
      <c r="U245" s="158">
        <f t="shared" si="73"/>
        <v>2.6598214254908727E-3</v>
      </c>
      <c r="V245" s="158">
        <f t="shared" si="74"/>
        <v>2.6727976509564721E-3</v>
      </c>
      <c r="W245" s="159">
        <f t="shared" si="75"/>
        <v>2.6795364579561463E-3</v>
      </c>
      <c r="X245" s="159">
        <f t="shared" si="76"/>
        <v>2.6795294671107346E-3</v>
      </c>
      <c r="Y245" s="251">
        <f t="shared" si="71"/>
        <v>2.3761001039893552E-3</v>
      </c>
    </row>
    <row r="246" spans="1:25" ht="13.5" thickBot="1">
      <c r="A246" s="39" t="s">
        <v>266</v>
      </c>
      <c r="B246" s="39" t="s">
        <v>264</v>
      </c>
      <c r="C246" s="394">
        <v>2453</v>
      </c>
      <c r="D246" s="394">
        <v>2423</v>
      </c>
      <c r="E246" s="394">
        <v>2405</v>
      </c>
      <c r="F246" s="44">
        <v>2391</v>
      </c>
      <c r="G246" s="44">
        <v>2389</v>
      </c>
      <c r="H246" s="44">
        <v>2341</v>
      </c>
      <c r="I246" s="44">
        <v>2299</v>
      </c>
      <c r="J246" s="46">
        <v>2259</v>
      </c>
      <c r="K246" s="227">
        <v>2203</v>
      </c>
      <c r="L246" s="227">
        <v>2135</v>
      </c>
      <c r="M246" s="227">
        <v>2079</v>
      </c>
      <c r="N246" s="227">
        <v>2046</v>
      </c>
      <c r="O246" s="183">
        <f t="shared" si="66"/>
        <v>99.916352990380602</v>
      </c>
      <c r="P246" s="183">
        <f t="shared" si="67"/>
        <v>97.908824759514843</v>
      </c>
      <c r="Q246" s="183">
        <f t="shared" si="68"/>
        <v>96.15223755750732</v>
      </c>
      <c r="R246" s="183">
        <f t="shared" si="69"/>
        <v>94.479297365119194</v>
      </c>
      <c r="S246" s="234">
        <f t="shared" si="70"/>
        <v>92.137181095775816</v>
      </c>
      <c r="T246" s="158">
        <f t="shared" si="72"/>
        <v>3.4980191789764218E-4</v>
      </c>
      <c r="U246" s="158">
        <f t="shared" si="73"/>
        <v>3.5837309714611108E-4</v>
      </c>
      <c r="V246" s="158">
        <f t="shared" si="74"/>
        <v>3.5330430835059861E-4</v>
      </c>
      <c r="W246" s="159">
        <f t="shared" si="75"/>
        <v>3.4904268325917502E-4</v>
      </c>
      <c r="X246" s="159">
        <f t="shared" si="76"/>
        <v>3.4504115979040924E-4</v>
      </c>
      <c r="Y246" s="251">
        <f t="shared" si="71"/>
        <v>3.0820469436461075E-4</v>
      </c>
    </row>
    <row r="247" spans="1:25" ht="13.5" thickBot="1">
      <c r="A247" s="39" t="s">
        <v>267</v>
      </c>
      <c r="B247" s="39" t="s">
        <v>267</v>
      </c>
      <c r="C247" s="394">
        <v>13626</v>
      </c>
      <c r="D247" s="394">
        <v>13459</v>
      </c>
      <c r="E247" s="394">
        <v>13234</v>
      </c>
      <c r="F247" s="44">
        <v>13104</v>
      </c>
      <c r="G247" s="44">
        <v>12700</v>
      </c>
      <c r="H247" s="44">
        <v>12513</v>
      </c>
      <c r="I247" s="44">
        <v>12325</v>
      </c>
      <c r="J247" s="46">
        <v>12101</v>
      </c>
      <c r="K247" s="227">
        <v>11890</v>
      </c>
      <c r="L247" s="227">
        <v>11656</v>
      </c>
      <c r="M247" s="227">
        <v>11455</v>
      </c>
      <c r="N247" s="227">
        <v>11218</v>
      </c>
      <c r="O247" s="183">
        <f t="shared" si="66"/>
        <v>96.916971916971917</v>
      </c>
      <c r="P247" s="183">
        <f t="shared" si="67"/>
        <v>95.489926739926744</v>
      </c>
      <c r="Q247" s="183">
        <f t="shared" si="68"/>
        <v>94.055250305250297</v>
      </c>
      <c r="R247" s="183">
        <f t="shared" si="69"/>
        <v>92.345848595848594</v>
      </c>
      <c r="S247" s="234">
        <f t="shared" si="70"/>
        <v>90.735653235653231</v>
      </c>
      <c r="T247" s="158">
        <f t="shared" si="72"/>
        <v>1.9171076253160617E-3</v>
      </c>
      <c r="U247" s="158">
        <f t="shared" si="73"/>
        <v>1.9051227851635039E-3</v>
      </c>
      <c r="V247" s="158">
        <f t="shared" si="74"/>
        <v>1.8884651048231697E-3</v>
      </c>
      <c r="W247" s="159">
        <f t="shared" si="75"/>
        <v>1.8712270861980568E-3</v>
      </c>
      <c r="X247" s="159">
        <f t="shared" si="76"/>
        <v>1.8483147740698284E-3</v>
      </c>
      <c r="Y247" s="251">
        <f t="shared" si="71"/>
        <v>1.6634379555130376E-3</v>
      </c>
    </row>
    <row r="248" spans="1:25" ht="13.5" thickBot="1">
      <c r="A248" s="39" t="s">
        <v>268</v>
      </c>
      <c r="B248" s="39" t="s">
        <v>268</v>
      </c>
      <c r="C248" s="394">
        <v>17615</v>
      </c>
      <c r="D248" s="394">
        <v>17531</v>
      </c>
      <c r="E248" s="394">
        <v>17465</v>
      </c>
      <c r="F248" s="44">
        <v>17457</v>
      </c>
      <c r="G248" s="44">
        <v>17754</v>
      </c>
      <c r="H248" s="44">
        <v>17571</v>
      </c>
      <c r="I248" s="44">
        <v>17406</v>
      </c>
      <c r="J248" s="46">
        <v>17265</v>
      </c>
      <c r="K248" s="227">
        <v>17184</v>
      </c>
      <c r="L248" s="227">
        <v>16974</v>
      </c>
      <c r="M248" s="227">
        <v>16816</v>
      </c>
      <c r="N248" s="227">
        <v>16752</v>
      </c>
      <c r="O248" s="183">
        <f t="shared" si="66"/>
        <v>101.70132325141776</v>
      </c>
      <c r="P248" s="183">
        <f t="shared" si="67"/>
        <v>100.65303316721086</v>
      </c>
      <c r="Q248" s="183">
        <f t="shared" si="68"/>
        <v>99.707853583089872</v>
      </c>
      <c r="R248" s="183">
        <f t="shared" si="69"/>
        <v>98.900154665750122</v>
      </c>
      <c r="S248" s="234">
        <f t="shared" si="70"/>
        <v>98.436157415363468</v>
      </c>
      <c r="T248" s="158">
        <f t="shared" si="72"/>
        <v>2.5539490090920702E-3</v>
      </c>
      <c r="U248" s="158">
        <f t="shared" si="73"/>
        <v>2.6632716478577046E-3</v>
      </c>
      <c r="V248" s="158">
        <f t="shared" si="74"/>
        <v>2.6518197360223699E-3</v>
      </c>
      <c r="W248" s="159">
        <f t="shared" si="75"/>
        <v>2.6426432991775556E-3</v>
      </c>
      <c r="X248" s="159">
        <f t="shared" si="76"/>
        <v>2.637067562541574E-3</v>
      </c>
      <c r="Y248" s="251">
        <f t="shared" si="71"/>
        <v>2.4040805574042086E-3</v>
      </c>
    </row>
    <row r="249" spans="1:25" ht="13.5" thickBot="1">
      <c r="A249" s="39" t="s">
        <v>269</v>
      </c>
      <c r="B249" s="39" t="s">
        <v>264</v>
      </c>
      <c r="C249" s="394">
        <v>2792</v>
      </c>
      <c r="D249" s="394">
        <v>2740</v>
      </c>
      <c r="E249" s="394">
        <v>2749</v>
      </c>
      <c r="F249" s="44">
        <v>2692</v>
      </c>
      <c r="G249" s="44">
        <v>2513</v>
      </c>
      <c r="H249" s="44">
        <v>2467</v>
      </c>
      <c r="I249" s="44">
        <v>2434</v>
      </c>
      <c r="J249" s="46">
        <v>2396</v>
      </c>
      <c r="K249" s="227">
        <v>2367</v>
      </c>
      <c r="L249" s="227">
        <v>2381</v>
      </c>
      <c r="M249" s="227">
        <v>2299</v>
      </c>
      <c r="N249" s="227">
        <v>2254</v>
      </c>
      <c r="O249" s="183">
        <f t="shared" si="66"/>
        <v>93.350668647845467</v>
      </c>
      <c r="P249" s="183">
        <f t="shared" si="67"/>
        <v>91.641901931649329</v>
      </c>
      <c r="Q249" s="183">
        <f t="shared" si="68"/>
        <v>90.416047548291232</v>
      </c>
      <c r="R249" s="183">
        <f t="shared" si="69"/>
        <v>89.004457652303117</v>
      </c>
      <c r="S249" s="234">
        <f t="shared" si="70"/>
        <v>87.927191679049031</v>
      </c>
      <c r="T249" s="158">
        <f t="shared" si="72"/>
        <v>3.9383804390650471E-4</v>
      </c>
      <c r="U249" s="158">
        <f t="shared" si="73"/>
        <v>3.7697429599337675E-4</v>
      </c>
      <c r="V249" s="158">
        <f t="shared" si="74"/>
        <v>3.7232026001748263E-4</v>
      </c>
      <c r="W249" s="159">
        <f t="shared" si="75"/>
        <v>3.6953888258061421E-4</v>
      </c>
      <c r="X249" s="159">
        <f t="shared" si="76"/>
        <v>3.6596663074715385E-4</v>
      </c>
      <c r="Y249" s="251">
        <f t="shared" ref="Y249:Y280" si="77">+K249/K$3</f>
        <v>3.3114866616479062E-4</v>
      </c>
    </row>
    <row r="250" spans="1:25" ht="13.5" thickBot="1">
      <c r="A250" s="66" t="s">
        <v>270</v>
      </c>
      <c r="B250" s="39" t="s">
        <v>264</v>
      </c>
      <c r="C250" s="394">
        <v>8776</v>
      </c>
      <c r="D250" s="394">
        <v>8692</v>
      </c>
      <c r="E250" s="394">
        <v>8621</v>
      </c>
      <c r="F250" s="44">
        <v>8561</v>
      </c>
      <c r="G250" s="44">
        <v>8271</v>
      </c>
      <c r="H250" s="44">
        <v>8206</v>
      </c>
      <c r="I250" s="44">
        <v>8116</v>
      </c>
      <c r="J250" s="46">
        <v>7990</v>
      </c>
      <c r="K250" s="380">
        <v>2388</v>
      </c>
      <c r="L250" s="380">
        <v>7658</v>
      </c>
      <c r="M250" s="380">
        <v>7526</v>
      </c>
      <c r="N250" s="380">
        <v>7388</v>
      </c>
      <c r="O250" s="187">
        <f t="shared" si="66"/>
        <v>96.612545263403803</v>
      </c>
      <c r="P250" s="187">
        <f t="shared" si="67"/>
        <v>95.853288167270179</v>
      </c>
      <c r="Q250" s="187">
        <f t="shared" si="68"/>
        <v>94.802009111085155</v>
      </c>
      <c r="R250" s="187">
        <f t="shared" si="69"/>
        <v>93.330218432426122</v>
      </c>
      <c r="S250" s="234">
        <f t="shared" si="70"/>
        <v>27.893937624109334</v>
      </c>
      <c r="T250" s="156">
        <f t="shared" ref="T250:T281" si="78">+F250/F$3</f>
        <v>1.2524693513683459E-3</v>
      </c>
      <c r="U250" s="156">
        <f t="shared" ref="U250:U281" si="79">+G250/G$3</f>
        <v>1.2407299650462472E-3</v>
      </c>
      <c r="V250" s="156">
        <f t="shared" ref="V250:V281" si="80">+H250/H$3</f>
        <v>1.2384515823686511E-3</v>
      </c>
      <c r="W250" s="157">
        <f t="shared" ref="W250:W281" si="81">+I250/I$3</f>
        <v>1.2322011384651868E-3</v>
      </c>
      <c r="X250" s="157">
        <f t="shared" ref="X250:X281" si="82">+J250/J$3</f>
        <v>1.2203979047035723E-3</v>
      </c>
      <c r="Y250" s="251">
        <f t="shared" si="77"/>
        <v>3.3408661377335022E-4</v>
      </c>
    </row>
    <row r="251" spans="1:25" ht="13.5" thickBot="1">
      <c r="A251" s="66" t="s">
        <v>271</v>
      </c>
      <c r="B251" s="386" t="s">
        <v>257</v>
      </c>
      <c r="C251" s="394">
        <v>8813</v>
      </c>
      <c r="D251" s="394">
        <v>8753</v>
      </c>
      <c r="E251" s="394">
        <v>8831</v>
      </c>
      <c r="F251" s="44">
        <v>8765</v>
      </c>
      <c r="G251" s="44">
        <v>7557</v>
      </c>
      <c r="H251" s="44">
        <v>7532</v>
      </c>
      <c r="I251" s="44">
        <v>7515</v>
      </c>
      <c r="J251" s="46">
        <v>7470</v>
      </c>
      <c r="K251" s="380">
        <v>7844</v>
      </c>
      <c r="L251" s="380">
        <v>7274</v>
      </c>
      <c r="M251" s="380">
        <v>7219</v>
      </c>
      <c r="N251" s="380">
        <v>7145</v>
      </c>
      <c r="O251" s="187">
        <f t="shared" si="66"/>
        <v>86.217912150598977</v>
      </c>
      <c r="P251" s="187">
        <f t="shared" si="67"/>
        <v>85.932686822589844</v>
      </c>
      <c r="Q251" s="187">
        <f t="shared" si="68"/>
        <v>85.738733599543636</v>
      </c>
      <c r="R251" s="187">
        <f t="shared" si="69"/>
        <v>85.22532800912721</v>
      </c>
      <c r="S251" s="234">
        <f t="shared" si="70"/>
        <v>89.492298916143753</v>
      </c>
      <c r="T251" s="156">
        <f t="shared" si="78"/>
        <v>1.2823144334474421E-3</v>
      </c>
      <c r="U251" s="156">
        <f t="shared" si="79"/>
        <v>1.1336230620063463E-3</v>
      </c>
      <c r="V251" s="156">
        <f t="shared" si="80"/>
        <v>1.1367313329759541E-3</v>
      </c>
      <c r="W251" s="157">
        <f t="shared" si="81"/>
        <v>1.1409550955601133E-3</v>
      </c>
      <c r="X251" s="157">
        <f t="shared" si="82"/>
        <v>1.1409727594662935E-3</v>
      </c>
      <c r="Y251" s="251">
        <f t="shared" si="77"/>
        <v>1.0973933829305524E-3</v>
      </c>
    </row>
    <row r="252" spans="1:25" ht="13.5" thickBot="1">
      <c r="A252" s="39" t="s">
        <v>272</v>
      </c>
      <c r="B252" s="39" t="s">
        <v>267</v>
      </c>
      <c r="C252" s="394">
        <v>38773</v>
      </c>
      <c r="D252" s="394">
        <v>38403</v>
      </c>
      <c r="E252" s="394">
        <v>38177</v>
      </c>
      <c r="F252" s="44">
        <v>37951</v>
      </c>
      <c r="G252" s="44">
        <v>37932</v>
      </c>
      <c r="H252" s="44">
        <v>37535</v>
      </c>
      <c r="I252" s="44">
        <v>37147</v>
      </c>
      <c r="J252" s="46">
        <v>36706</v>
      </c>
      <c r="K252" s="227">
        <v>36395</v>
      </c>
      <c r="L252" s="227">
        <v>35871</v>
      </c>
      <c r="M252" s="227">
        <v>35414</v>
      </c>
      <c r="N252" s="227">
        <v>35063</v>
      </c>
      <c r="O252" s="183">
        <f t="shared" si="66"/>
        <v>99.949935443071325</v>
      </c>
      <c r="P252" s="183">
        <f t="shared" si="67"/>
        <v>98.903849700930152</v>
      </c>
      <c r="Q252" s="183">
        <f t="shared" si="68"/>
        <v>97.881478748913082</v>
      </c>
      <c r="R252" s="183">
        <f t="shared" si="69"/>
        <v>96.719454032831806</v>
      </c>
      <c r="S252" s="234">
        <f t="shared" si="70"/>
        <v>95.899976285209874</v>
      </c>
      <c r="T252" s="158">
        <f t="shared" si="78"/>
        <v>5.5522093626655875E-3</v>
      </c>
      <c r="U252" s="158">
        <f t="shared" si="79"/>
        <v>5.6901667312458286E-3</v>
      </c>
      <c r="V252" s="158">
        <f t="shared" si="80"/>
        <v>5.6647916334642114E-3</v>
      </c>
      <c r="W252" s="159">
        <f t="shared" si="81"/>
        <v>5.6397949347666704E-3</v>
      </c>
      <c r="X252" s="159">
        <f t="shared" si="82"/>
        <v>5.6064988097683762E-3</v>
      </c>
      <c r="Y252" s="251">
        <f t="shared" si="77"/>
        <v>5.0917430101679569E-3</v>
      </c>
    </row>
    <row r="253" spans="1:25" ht="13.5" thickBot="1">
      <c r="A253" s="39" t="s">
        <v>273</v>
      </c>
      <c r="B253" s="39" t="s">
        <v>268</v>
      </c>
      <c r="C253" s="394">
        <v>23251</v>
      </c>
      <c r="D253" s="394">
        <v>22951</v>
      </c>
      <c r="E253" s="394">
        <v>22640</v>
      </c>
      <c r="F253" s="44">
        <v>22407</v>
      </c>
      <c r="G253" s="44">
        <v>22219</v>
      </c>
      <c r="H253" s="44">
        <v>21830</v>
      </c>
      <c r="I253" s="44">
        <v>21437</v>
      </c>
      <c r="J253" s="46">
        <v>21018</v>
      </c>
      <c r="K253" s="227">
        <v>20121</v>
      </c>
      <c r="L253" s="227">
        <v>20008</v>
      </c>
      <c r="M253" s="227">
        <v>19640</v>
      </c>
      <c r="N253" s="227">
        <v>19370</v>
      </c>
      <c r="O253" s="183">
        <f t="shared" si="66"/>
        <v>99.160976480564116</v>
      </c>
      <c r="P253" s="183">
        <f t="shared" si="67"/>
        <v>97.424911857901549</v>
      </c>
      <c r="Q253" s="183">
        <f t="shared" si="68"/>
        <v>95.67099567099568</v>
      </c>
      <c r="R253" s="183">
        <f t="shared" si="69"/>
        <v>93.801044316508225</v>
      </c>
      <c r="S253" s="234">
        <f t="shared" si="70"/>
        <v>89.797831034944437</v>
      </c>
      <c r="T253" s="158">
        <f t="shared" si="78"/>
        <v>3.278131147776022E-3</v>
      </c>
      <c r="U253" s="158">
        <f t="shared" si="79"/>
        <v>3.333064816027393E-3</v>
      </c>
      <c r="V253" s="158">
        <f t="shared" si="80"/>
        <v>3.2945890864133137E-3</v>
      </c>
      <c r="W253" s="159">
        <f t="shared" si="81"/>
        <v>3.2546446285458613E-3</v>
      </c>
      <c r="X253" s="159">
        <f t="shared" si="82"/>
        <v>3.2103032742252422E-3</v>
      </c>
      <c r="Y253" s="251">
        <f t="shared" si="77"/>
        <v>2.8149735158013315E-3</v>
      </c>
    </row>
    <row r="254" spans="1:25" ht="13.5" thickBot="1">
      <c r="A254" s="39" t="s">
        <v>274</v>
      </c>
      <c r="B254" s="39" t="s">
        <v>268</v>
      </c>
      <c r="C254" s="394">
        <v>9697</v>
      </c>
      <c r="D254" s="394">
        <v>9584</v>
      </c>
      <c r="E254" s="394">
        <v>9508</v>
      </c>
      <c r="F254" s="44">
        <v>9455</v>
      </c>
      <c r="G254" s="44">
        <v>9620</v>
      </c>
      <c r="H254" s="44">
        <v>9474</v>
      </c>
      <c r="I254" s="44">
        <v>9324</v>
      </c>
      <c r="J254" s="46">
        <v>9203</v>
      </c>
      <c r="K254" s="227">
        <v>9142</v>
      </c>
      <c r="L254" s="227">
        <v>8999</v>
      </c>
      <c r="M254" s="227">
        <v>8911</v>
      </c>
      <c r="N254" s="227">
        <v>8801</v>
      </c>
      <c r="O254" s="183">
        <f t="shared" si="66"/>
        <v>101.74510840824959</v>
      </c>
      <c r="P254" s="183">
        <f t="shared" si="67"/>
        <v>100.2009518773136</v>
      </c>
      <c r="Q254" s="183">
        <f t="shared" si="68"/>
        <v>98.614489687995771</v>
      </c>
      <c r="R254" s="183">
        <f t="shared" si="69"/>
        <v>97.334743521946066</v>
      </c>
      <c r="S254" s="234">
        <f t="shared" si="70"/>
        <v>96.68958223162349</v>
      </c>
      <c r="T254" s="158">
        <f t="shared" si="78"/>
        <v>1.3832610345973263E-3</v>
      </c>
      <c r="U254" s="158">
        <f t="shared" si="79"/>
        <v>1.4430930073443234E-3</v>
      </c>
      <c r="V254" s="158">
        <f t="shared" si="80"/>
        <v>1.4298184610480869E-3</v>
      </c>
      <c r="W254" s="159">
        <f t="shared" si="81"/>
        <v>1.415604166467398E-3</v>
      </c>
      <c r="X254" s="159">
        <f t="shared" si="82"/>
        <v>1.405672330035917E-3</v>
      </c>
      <c r="Y254" s="251">
        <f t="shared" si="77"/>
        <v>1.2789865255929513E-3</v>
      </c>
    </row>
    <row r="255" spans="1:25" ht="13.5" thickBot="1">
      <c r="A255" s="66" t="s">
        <v>275</v>
      </c>
      <c r="B255" s="39" t="s">
        <v>264</v>
      </c>
      <c r="C255" s="394">
        <v>1405</v>
      </c>
      <c r="D255" s="394">
        <v>1362</v>
      </c>
      <c r="E255" s="394">
        <v>1347</v>
      </c>
      <c r="F255" s="44">
        <v>1333</v>
      </c>
      <c r="G255" s="44">
        <v>1269</v>
      </c>
      <c r="H255" s="44">
        <v>1257</v>
      </c>
      <c r="I255" s="44">
        <v>1243</v>
      </c>
      <c r="J255" s="46">
        <v>1225</v>
      </c>
      <c r="K255" s="227">
        <v>1216</v>
      </c>
      <c r="L255" s="227">
        <v>1178</v>
      </c>
      <c r="M255" s="227">
        <v>1174</v>
      </c>
      <c r="N255" s="227">
        <v>1151</v>
      </c>
      <c r="O255" s="187">
        <f t="shared" si="66"/>
        <v>95.19879969992499</v>
      </c>
      <c r="P255" s="187">
        <f t="shared" si="67"/>
        <v>94.298574643660913</v>
      </c>
      <c r="Q255" s="187">
        <f t="shared" si="68"/>
        <v>93.248312078019495</v>
      </c>
      <c r="R255" s="187">
        <f t="shared" si="69"/>
        <v>91.897974493623408</v>
      </c>
      <c r="S255" s="234">
        <f t="shared" si="70"/>
        <v>91.222805701425358</v>
      </c>
      <c r="T255" s="156">
        <f t="shared" si="78"/>
        <v>1.9501712946781976E-4</v>
      </c>
      <c r="U255" s="156">
        <f t="shared" si="79"/>
        <v>1.9036226884822728E-4</v>
      </c>
      <c r="V255" s="156">
        <f t="shared" si="80"/>
        <v>1.897067559148665E-4</v>
      </c>
      <c r="W255" s="156">
        <f t="shared" si="81"/>
        <v>1.8871685745591762E-4</v>
      </c>
      <c r="X255" s="156">
        <f t="shared" si="82"/>
        <v>1.8710731329935873E-4</v>
      </c>
      <c r="Y255" s="251">
        <f t="shared" si="77"/>
        <v>1.7012115676230899E-4</v>
      </c>
    </row>
    <row r="256" spans="1:25" ht="13.5" thickBot="1">
      <c r="A256" s="83" t="s">
        <v>276</v>
      </c>
      <c r="B256" s="39" t="s">
        <v>264</v>
      </c>
      <c r="C256" s="394">
        <v>1742</v>
      </c>
      <c r="D256" s="394">
        <v>1751</v>
      </c>
      <c r="E256" s="394">
        <v>1720</v>
      </c>
      <c r="F256" s="53">
        <v>1709</v>
      </c>
      <c r="G256" s="53">
        <v>1474</v>
      </c>
      <c r="H256" s="53">
        <v>1476</v>
      </c>
      <c r="I256" s="53">
        <v>1474</v>
      </c>
      <c r="J256" s="55">
        <v>1482</v>
      </c>
      <c r="K256" s="228">
        <v>1530</v>
      </c>
      <c r="L256" s="228">
        <v>1556</v>
      </c>
      <c r="M256" s="228">
        <v>1535</v>
      </c>
      <c r="N256" s="228">
        <v>1526</v>
      </c>
      <c r="O256" s="188">
        <f t="shared" si="66"/>
        <v>86.24926857811586</v>
      </c>
      <c r="P256" s="188">
        <f t="shared" si="67"/>
        <v>86.366296079578703</v>
      </c>
      <c r="Q256" s="188">
        <f t="shared" si="68"/>
        <v>86.24926857811586</v>
      </c>
      <c r="R256" s="188">
        <f t="shared" si="69"/>
        <v>86.717378583967232</v>
      </c>
      <c r="S256" s="241">
        <f t="shared" si="70"/>
        <v>89.526038619075493</v>
      </c>
      <c r="T256" s="169">
        <f t="shared" si="78"/>
        <v>2.5002571212340882E-4</v>
      </c>
      <c r="U256" s="169">
        <f t="shared" si="79"/>
        <v>2.2111425081346492E-4</v>
      </c>
      <c r="V256" s="169">
        <f t="shared" si="80"/>
        <v>2.2275829095492677E-4</v>
      </c>
      <c r="W256" s="169">
        <f t="shared" si="81"/>
        <v>2.2378813185038016E-4</v>
      </c>
      <c r="X256" s="169">
        <f t="shared" si="82"/>
        <v>2.2636166392624459E-4</v>
      </c>
      <c r="Y256" s="252">
        <f t="shared" si="77"/>
        <v>2.1405046862362891E-4</v>
      </c>
    </row>
    <row r="257" spans="1:25" ht="13.5" thickBot="1">
      <c r="A257" s="27" t="s">
        <v>277</v>
      </c>
      <c r="B257" s="382"/>
      <c r="C257" s="393">
        <v>355626</v>
      </c>
      <c r="D257" s="393">
        <v>353494</v>
      </c>
      <c r="E257" s="393">
        <v>350925</v>
      </c>
      <c r="F257" s="32">
        <v>349169</v>
      </c>
      <c r="G257" s="32">
        <v>332315</v>
      </c>
      <c r="H257" s="32">
        <v>330484</v>
      </c>
      <c r="I257" s="32">
        <v>328968</v>
      </c>
      <c r="J257" s="34">
        <v>327034</v>
      </c>
      <c r="K257" s="229">
        <v>322393</v>
      </c>
      <c r="L257" s="229">
        <v>321377</v>
      </c>
      <c r="M257" s="229">
        <v>319067</v>
      </c>
      <c r="N257" s="229">
        <v>316356</v>
      </c>
      <c r="O257" s="182">
        <f t="shared" si="66"/>
        <v>95.173111015009923</v>
      </c>
      <c r="P257" s="182">
        <f t="shared" si="67"/>
        <v>94.648723111158205</v>
      </c>
      <c r="Q257" s="182">
        <f t="shared" si="68"/>
        <v>94.214549401579177</v>
      </c>
      <c r="R257" s="182">
        <f t="shared" si="69"/>
        <v>93.660662888171629</v>
      </c>
      <c r="S257" s="238">
        <f t="shared" si="70"/>
        <v>92.331507092554034</v>
      </c>
      <c r="T257" s="152">
        <f t="shared" si="78"/>
        <v>5.1083222865078139E-2</v>
      </c>
      <c r="U257" s="153">
        <f t="shared" si="79"/>
        <v>4.9850462862331475E-2</v>
      </c>
      <c r="V257" s="153">
        <f t="shared" si="80"/>
        <v>4.9876728338718167E-2</v>
      </c>
      <c r="W257" s="154">
        <f t="shared" si="81"/>
        <v>4.9945138506482946E-2</v>
      </c>
      <c r="X257" s="154">
        <f t="shared" si="82"/>
        <v>4.9951390283708146E-2</v>
      </c>
      <c r="Y257" s="249">
        <f t="shared" si="77"/>
        <v>4.5103511588874247E-2</v>
      </c>
    </row>
    <row r="258" spans="1:25" ht="13.5" thickBot="1">
      <c r="A258" s="66" t="s">
        <v>278</v>
      </c>
      <c r="B258" s="39" t="s">
        <v>277</v>
      </c>
      <c r="C258" s="394">
        <v>10289</v>
      </c>
      <c r="D258" s="394">
        <v>9923</v>
      </c>
      <c r="E258" s="394">
        <v>9724</v>
      </c>
      <c r="F258" s="44">
        <v>9675</v>
      </c>
      <c r="G258" s="44">
        <v>8612</v>
      </c>
      <c r="H258" s="44">
        <v>8465</v>
      </c>
      <c r="I258" s="44">
        <v>8345</v>
      </c>
      <c r="J258" s="46">
        <v>8268</v>
      </c>
      <c r="K258" s="227">
        <v>8318</v>
      </c>
      <c r="L258" s="227">
        <v>8261</v>
      </c>
      <c r="M258" s="227">
        <v>8078</v>
      </c>
      <c r="N258" s="227">
        <v>7852</v>
      </c>
      <c r="O258" s="187">
        <f t="shared" si="66"/>
        <v>89.012919896640824</v>
      </c>
      <c r="P258" s="187">
        <f t="shared" si="67"/>
        <v>87.493540051679588</v>
      </c>
      <c r="Q258" s="187">
        <f t="shared" si="68"/>
        <v>86.253229974160206</v>
      </c>
      <c r="R258" s="187">
        <f t="shared" si="69"/>
        <v>85.457364341085267</v>
      </c>
      <c r="S258" s="234">
        <f t="shared" si="70"/>
        <v>85.974160206718338</v>
      </c>
      <c r="T258" s="173">
        <f t="shared" si="78"/>
        <v>1.415446907427724E-3</v>
      </c>
      <c r="U258" s="174">
        <f t="shared" si="79"/>
        <v>1.2918832618762279E-3</v>
      </c>
      <c r="V258" s="174">
        <f t="shared" si="80"/>
        <v>1.2775399274616904E-3</v>
      </c>
      <c r="W258" s="175">
        <f t="shared" si="81"/>
        <v>1.2669687654622947E-3</v>
      </c>
      <c r="X258" s="175">
        <f t="shared" si="82"/>
        <v>1.2628598092727329E-3</v>
      </c>
      <c r="Y258" s="251">
        <f t="shared" si="77"/>
        <v>1.163707057523755E-3</v>
      </c>
    </row>
    <row r="259" spans="1:25" ht="13.5" thickBot="1">
      <c r="A259" s="39" t="s">
        <v>279</v>
      </c>
      <c r="B259" s="39" t="s">
        <v>277</v>
      </c>
      <c r="C259" s="394">
        <v>5312</v>
      </c>
      <c r="D259" s="394">
        <v>5279</v>
      </c>
      <c r="E259" s="394">
        <v>5273</v>
      </c>
      <c r="F259" s="44">
        <v>5253</v>
      </c>
      <c r="G259" s="44">
        <v>5121</v>
      </c>
      <c r="H259" s="44">
        <v>5105</v>
      </c>
      <c r="I259" s="44">
        <v>5073</v>
      </c>
      <c r="J259" s="46">
        <v>5029</v>
      </c>
      <c r="K259" s="227">
        <v>4996</v>
      </c>
      <c r="L259" s="227">
        <v>5003</v>
      </c>
      <c r="M259" s="227">
        <v>5002</v>
      </c>
      <c r="N259" s="227">
        <v>4987</v>
      </c>
      <c r="O259" s="183">
        <f t="shared" si="66"/>
        <v>97.487150199885775</v>
      </c>
      <c r="P259" s="183">
        <f t="shared" si="67"/>
        <v>97.182562345326488</v>
      </c>
      <c r="Q259" s="183">
        <f t="shared" si="68"/>
        <v>96.573386636207886</v>
      </c>
      <c r="R259" s="183">
        <f t="shared" si="69"/>
        <v>95.735770036169811</v>
      </c>
      <c r="S259" s="234">
        <f t="shared" si="70"/>
        <v>95.107557586141255</v>
      </c>
      <c r="T259" s="158">
        <f t="shared" si="78"/>
        <v>7.6851086353672707E-4</v>
      </c>
      <c r="U259" s="158">
        <f t="shared" si="79"/>
        <v>7.6819951045844906E-4</v>
      </c>
      <c r="V259" s="158">
        <f t="shared" si="80"/>
        <v>7.7044788301145058E-4</v>
      </c>
      <c r="W259" s="159">
        <f t="shared" si="81"/>
        <v>7.7020162339008053E-4</v>
      </c>
      <c r="X259" s="159">
        <f t="shared" si="82"/>
        <v>7.6813279884283675E-4</v>
      </c>
      <c r="Y259" s="251">
        <f t="shared" si="77"/>
        <v>6.9895172630303926E-4</v>
      </c>
    </row>
    <row r="260" spans="1:25" ht="13.5" thickBot="1">
      <c r="A260" s="39" t="s">
        <v>280</v>
      </c>
      <c r="B260" s="39" t="s">
        <v>277</v>
      </c>
      <c r="C260" s="394">
        <v>14648</v>
      </c>
      <c r="D260" s="394">
        <v>14416</v>
      </c>
      <c r="E260" s="394">
        <v>14269</v>
      </c>
      <c r="F260" s="44">
        <v>14177</v>
      </c>
      <c r="G260" s="44">
        <v>13311</v>
      </c>
      <c r="H260" s="44">
        <v>13141</v>
      </c>
      <c r="I260" s="44">
        <v>12940</v>
      </c>
      <c r="J260" s="46">
        <v>12752</v>
      </c>
      <c r="K260" s="227">
        <v>12541</v>
      </c>
      <c r="L260" s="227">
        <v>12109</v>
      </c>
      <c r="M260" s="227">
        <v>11844</v>
      </c>
      <c r="N260" s="227">
        <v>11640</v>
      </c>
      <c r="O260" s="183">
        <f t="shared" ref="O260:O303" si="83">IF($F260=0,"-",+G260/$F260*100)</f>
        <v>93.89151442477251</v>
      </c>
      <c r="P260" s="183">
        <f t="shared" ref="P260:P303" si="84">IF($F260=0,"-",+H260/$F260*100)</f>
        <v>92.692389080905684</v>
      </c>
      <c r="Q260" s="183">
        <f t="shared" ref="Q260:Q303" si="85">IF($F260=0,"-",+I260/$F260*100)</f>
        <v>91.274599703745508</v>
      </c>
      <c r="R260" s="183">
        <f t="shared" ref="R260:R303" si="86">IF($F260=0,"-",+J260/$F260*100)</f>
        <v>89.948508146998662</v>
      </c>
      <c r="S260" s="234">
        <f t="shared" ref="S260:S303" si="87">IF($F260=0,"-",+K260/$F260*100)</f>
        <v>88.460181984905134</v>
      </c>
      <c r="T260" s="158">
        <f t="shared" si="78"/>
        <v>2.0740869050752293E-3</v>
      </c>
      <c r="U260" s="158">
        <f t="shared" si="79"/>
        <v>1.9967786923867242E-3</v>
      </c>
      <c r="V260" s="158">
        <f t="shared" si="80"/>
        <v>1.9832430226549408E-3</v>
      </c>
      <c r="W260" s="159">
        <f t="shared" si="81"/>
        <v>1.9645986608846128E-3</v>
      </c>
      <c r="X260" s="159">
        <f t="shared" si="82"/>
        <v>1.9477489462803449E-3</v>
      </c>
      <c r="Y260" s="251">
        <f t="shared" si="77"/>
        <v>1.7545143313783857E-3</v>
      </c>
    </row>
    <row r="261" spans="1:25" ht="13.5" thickBot="1">
      <c r="A261" s="39" t="s">
        <v>281</v>
      </c>
      <c r="B261" s="39" t="s">
        <v>277</v>
      </c>
      <c r="C261" s="394">
        <v>77777</v>
      </c>
      <c r="D261" s="394">
        <v>77135</v>
      </c>
      <c r="E261" s="394">
        <v>76447</v>
      </c>
      <c r="F261" s="44">
        <v>75978</v>
      </c>
      <c r="G261" s="44">
        <v>72348</v>
      </c>
      <c r="H261" s="44">
        <v>71827</v>
      </c>
      <c r="I261" s="44">
        <v>71315</v>
      </c>
      <c r="J261" s="46">
        <v>70733</v>
      </c>
      <c r="K261" s="227">
        <v>70045</v>
      </c>
      <c r="L261" s="227">
        <v>69086</v>
      </c>
      <c r="M261" s="227">
        <v>68555</v>
      </c>
      <c r="N261" s="227">
        <v>68206</v>
      </c>
      <c r="O261" s="183">
        <f t="shared" si="83"/>
        <v>95.222301192450445</v>
      </c>
      <c r="P261" s="183">
        <f t="shared" si="84"/>
        <v>94.536576377372398</v>
      </c>
      <c r="Q261" s="183">
        <f t="shared" si="85"/>
        <v>93.862697096527953</v>
      </c>
      <c r="R261" s="183">
        <f t="shared" si="86"/>
        <v>93.096685882755537</v>
      </c>
      <c r="S261" s="234">
        <f t="shared" si="87"/>
        <v>92.191160599120806</v>
      </c>
      <c r="T261" s="158">
        <f t="shared" si="78"/>
        <v>1.1115537481399857E-2</v>
      </c>
      <c r="U261" s="158">
        <f t="shared" si="79"/>
        <v>1.08528994693708E-2</v>
      </c>
      <c r="V261" s="158">
        <f t="shared" si="80"/>
        <v>1.0840148891883146E-2</v>
      </c>
      <c r="W261" s="159">
        <f t="shared" si="81"/>
        <v>1.0827307071173584E-2</v>
      </c>
      <c r="X261" s="159">
        <f t="shared" si="82"/>
        <v>1.0803805380900849E-2</v>
      </c>
      <c r="Y261" s="251">
        <f t="shared" si="77"/>
        <v>9.7994542972170504E-3</v>
      </c>
    </row>
    <row r="262" spans="1:25" ht="13.5" thickBot="1">
      <c r="A262" s="39" t="s">
        <v>282</v>
      </c>
      <c r="B262" s="39" t="s">
        <v>277</v>
      </c>
      <c r="C262" s="394">
        <v>12508</v>
      </c>
      <c r="D262" s="394">
        <v>12431</v>
      </c>
      <c r="E262" s="394">
        <v>12267</v>
      </c>
      <c r="F262" s="44">
        <v>12150</v>
      </c>
      <c r="G262" s="44">
        <v>10171</v>
      </c>
      <c r="H262" s="44">
        <v>10118</v>
      </c>
      <c r="I262" s="44">
        <v>10038</v>
      </c>
      <c r="J262" s="46">
        <v>9958</v>
      </c>
      <c r="K262" s="227">
        <v>9878</v>
      </c>
      <c r="L262" s="227">
        <v>9845</v>
      </c>
      <c r="M262" s="227">
        <v>9785</v>
      </c>
      <c r="N262" s="227">
        <v>9615</v>
      </c>
      <c r="O262" s="183">
        <f t="shared" si="83"/>
        <v>83.711934156378604</v>
      </c>
      <c r="P262" s="183">
        <f t="shared" si="84"/>
        <v>83.275720164609055</v>
      </c>
      <c r="Q262" s="183">
        <f t="shared" si="85"/>
        <v>82.617283950617278</v>
      </c>
      <c r="R262" s="183">
        <f t="shared" si="86"/>
        <v>81.958847736625515</v>
      </c>
      <c r="S262" s="234">
        <f t="shared" si="87"/>
        <v>81.300411522633738</v>
      </c>
      <c r="T262" s="158">
        <f t="shared" si="78"/>
        <v>1.7775379767696999E-3</v>
      </c>
      <c r="U262" s="158">
        <f t="shared" si="79"/>
        <v>1.5257483344801573E-3</v>
      </c>
      <c r="V262" s="158">
        <f t="shared" si="80"/>
        <v>1.5270111029010494E-3</v>
      </c>
      <c r="W262" s="159">
        <f t="shared" si="81"/>
        <v>1.5240062873230096E-3</v>
      </c>
      <c r="X262" s="159">
        <f t="shared" si="82"/>
        <v>1.5209915312938891E-3</v>
      </c>
      <c r="Y262" s="251">
        <f t="shared" si="77"/>
        <v>1.381954594159612E-3</v>
      </c>
    </row>
    <row r="263" spans="1:25" ht="13.5" thickBot="1">
      <c r="A263" s="66" t="s">
        <v>283</v>
      </c>
      <c r="B263" s="39" t="s">
        <v>277</v>
      </c>
      <c r="C263" s="394">
        <v>4857</v>
      </c>
      <c r="D263" s="394">
        <v>4826</v>
      </c>
      <c r="E263" s="394">
        <v>4840</v>
      </c>
      <c r="F263" s="44">
        <v>4831</v>
      </c>
      <c r="G263" s="44">
        <v>4368</v>
      </c>
      <c r="H263" s="44">
        <v>4385</v>
      </c>
      <c r="I263" s="44">
        <v>4423</v>
      </c>
      <c r="J263" s="46">
        <v>4450</v>
      </c>
      <c r="K263" s="227">
        <v>4469</v>
      </c>
      <c r="L263" s="227">
        <v>4478</v>
      </c>
      <c r="M263" s="227">
        <v>4493</v>
      </c>
      <c r="N263" s="227">
        <v>4471</v>
      </c>
      <c r="O263" s="187">
        <f t="shared" si="83"/>
        <v>90.416062926930238</v>
      </c>
      <c r="P263" s="187">
        <f t="shared" si="84"/>
        <v>90.767956944731935</v>
      </c>
      <c r="Q263" s="187">
        <f t="shared" si="85"/>
        <v>91.554543572759258</v>
      </c>
      <c r="R263" s="187">
        <f t="shared" si="86"/>
        <v>92.113434071620787</v>
      </c>
      <c r="S263" s="234">
        <f t="shared" si="87"/>
        <v>92.506727385634449</v>
      </c>
      <c r="T263" s="156">
        <f t="shared" si="78"/>
        <v>7.0677250747114577E-4</v>
      </c>
      <c r="U263" s="156">
        <f t="shared" si="79"/>
        <v>6.5524223036174682E-4</v>
      </c>
      <c r="V263" s="156">
        <f t="shared" si="80"/>
        <v>6.6178530205782777E-4</v>
      </c>
      <c r="W263" s="157">
        <f t="shared" si="81"/>
        <v>6.7151621924981789E-4</v>
      </c>
      <c r="X263" s="157">
        <f t="shared" si="82"/>
        <v>6.7969595443440512E-4</v>
      </c>
      <c r="Y263" s="251">
        <f t="shared" si="77"/>
        <v>6.2522323155490042E-4</v>
      </c>
    </row>
    <row r="264" spans="1:25" ht="13.5" thickBot="1">
      <c r="A264" s="66" t="s">
        <v>284</v>
      </c>
      <c r="B264" s="39" t="s">
        <v>277</v>
      </c>
      <c r="C264" s="394">
        <v>3665</v>
      </c>
      <c r="D264" s="394">
        <v>3545</v>
      </c>
      <c r="E264" s="394">
        <v>3501</v>
      </c>
      <c r="F264" s="44">
        <v>3499</v>
      </c>
      <c r="G264" s="44">
        <v>2926</v>
      </c>
      <c r="H264" s="44">
        <v>2840</v>
      </c>
      <c r="I264" s="44">
        <v>2759</v>
      </c>
      <c r="J264" s="46">
        <v>2717</v>
      </c>
      <c r="K264" s="227">
        <v>325</v>
      </c>
      <c r="L264" s="227">
        <v>2621</v>
      </c>
      <c r="M264" s="227">
        <v>2539</v>
      </c>
      <c r="N264" s="227">
        <v>2469</v>
      </c>
      <c r="O264" s="187">
        <f t="shared" si="83"/>
        <v>83.623892540725919</v>
      </c>
      <c r="P264" s="187">
        <f t="shared" si="84"/>
        <v>81.166047442126327</v>
      </c>
      <c r="Q264" s="187">
        <f t="shared" si="85"/>
        <v>78.851100314375529</v>
      </c>
      <c r="R264" s="187">
        <f t="shared" si="86"/>
        <v>77.650757359245503</v>
      </c>
      <c r="S264" s="234">
        <f t="shared" si="87"/>
        <v>9.288368105172907</v>
      </c>
      <c r="T264" s="156">
        <f t="shared" si="78"/>
        <v>5.1190167742528236E-4</v>
      </c>
      <c r="U264" s="156">
        <f t="shared" si="79"/>
        <v>4.389282889282214E-4</v>
      </c>
      <c r="V264" s="156">
        <f t="shared" si="80"/>
        <v>4.2861351376151217E-4</v>
      </c>
      <c r="W264" s="156">
        <f t="shared" si="81"/>
        <v>4.1888158465074553E-4</v>
      </c>
      <c r="X264" s="156">
        <f t="shared" si="82"/>
        <v>4.1499638386478175E-4</v>
      </c>
      <c r="Y264" s="251">
        <f t="shared" si="77"/>
        <v>4.5468236799136857E-5</v>
      </c>
    </row>
    <row r="265" spans="1:25" ht="13.5" thickBot="1">
      <c r="A265" s="39" t="s">
        <v>285</v>
      </c>
      <c r="B265" s="39" t="s">
        <v>277</v>
      </c>
      <c r="C265" s="394">
        <v>14888</v>
      </c>
      <c r="D265" s="394">
        <v>14793</v>
      </c>
      <c r="E265" s="394">
        <v>14703</v>
      </c>
      <c r="F265" s="44">
        <v>14617</v>
      </c>
      <c r="G265" s="44">
        <v>14154</v>
      </c>
      <c r="H265" s="44">
        <v>14050</v>
      </c>
      <c r="I265" s="44">
        <v>13937</v>
      </c>
      <c r="J265" s="46">
        <v>13793</v>
      </c>
      <c r="K265" s="227">
        <v>13657</v>
      </c>
      <c r="L265" s="227">
        <v>13415</v>
      </c>
      <c r="M265" s="227">
        <v>13359</v>
      </c>
      <c r="N265" s="227">
        <v>13171</v>
      </c>
      <c r="O265" s="183">
        <f t="shared" si="83"/>
        <v>96.832455360197031</v>
      </c>
      <c r="P265" s="183">
        <f t="shared" si="84"/>
        <v>96.120955052336328</v>
      </c>
      <c r="Q265" s="183">
        <f t="shared" si="85"/>
        <v>95.347882602449204</v>
      </c>
      <c r="R265" s="183">
        <f t="shared" si="86"/>
        <v>94.362728330026684</v>
      </c>
      <c r="S265" s="234">
        <f t="shared" si="87"/>
        <v>93.432304850516516</v>
      </c>
      <c r="T265" s="158">
        <f t="shared" si="78"/>
        <v>2.1384586507360252E-3</v>
      </c>
      <c r="U265" s="158">
        <f t="shared" si="79"/>
        <v>2.1232368426145065E-3</v>
      </c>
      <c r="V265" s="158">
        <f t="shared" si="80"/>
        <v>2.1204295311088896E-3</v>
      </c>
      <c r="W265" s="159">
        <f t="shared" si="81"/>
        <v>2.115966888465908E-3</v>
      </c>
      <c r="X265" s="159">
        <f t="shared" si="82"/>
        <v>2.1067519774188204E-3</v>
      </c>
      <c r="Y265" s="251">
        <f t="shared" si="77"/>
        <v>1.9106452614332679E-3</v>
      </c>
    </row>
    <row r="266" spans="1:25" ht="13.5" thickBot="1">
      <c r="A266" s="39" t="s">
        <v>286</v>
      </c>
      <c r="B266" s="39" t="s">
        <v>277</v>
      </c>
      <c r="C266" s="394">
        <v>22601</v>
      </c>
      <c r="D266" s="394">
        <v>22294</v>
      </c>
      <c r="E266" s="394">
        <v>21959</v>
      </c>
      <c r="F266" s="44">
        <v>21766</v>
      </c>
      <c r="G266" s="44">
        <v>20055</v>
      </c>
      <c r="H266" s="44">
        <v>19877</v>
      </c>
      <c r="I266" s="44">
        <v>19621</v>
      </c>
      <c r="J266" s="46">
        <v>19296</v>
      </c>
      <c r="K266" s="227">
        <v>18966</v>
      </c>
      <c r="L266" s="227">
        <v>18475</v>
      </c>
      <c r="M266" s="227">
        <v>18206</v>
      </c>
      <c r="N266" s="227">
        <v>17877</v>
      </c>
      <c r="O266" s="183">
        <f t="shared" si="83"/>
        <v>92.139116052559032</v>
      </c>
      <c r="P266" s="183">
        <f t="shared" si="84"/>
        <v>91.321326840025733</v>
      </c>
      <c r="Q266" s="183">
        <f t="shared" si="85"/>
        <v>90.145180556831761</v>
      </c>
      <c r="R266" s="183">
        <f t="shared" si="86"/>
        <v>88.652026095745668</v>
      </c>
      <c r="S266" s="234">
        <f t="shared" si="87"/>
        <v>87.135900027565924</v>
      </c>
      <c r="T266" s="158">
        <f t="shared" si="78"/>
        <v>3.1843532183019993E-3</v>
      </c>
      <c r="U266" s="158">
        <f t="shared" si="79"/>
        <v>3.0084438942089816E-3</v>
      </c>
      <c r="V266" s="158">
        <f t="shared" si="80"/>
        <v>2.9998418355766119E-3</v>
      </c>
      <c r="W266" s="159">
        <f t="shared" si="81"/>
        <v>2.9789327917478354E-3</v>
      </c>
      <c r="X266" s="159">
        <f t="shared" si="82"/>
        <v>2.9472838509587151E-3</v>
      </c>
      <c r="Y266" s="251">
        <f t="shared" si="77"/>
        <v>2.6533863973305528E-3</v>
      </c>
    </row>
    <row r="267" spans="1:25" ht="13.5" thickBot="1">
      <c r="A267" s="39" t="s">
        <v>277</v>
      </c>
      <c r="B267" s="39" t="s">
        <v>277</v>
      </c>
      <c r="C267" s="394">
        <v>164970</v>
      </c>
      <c r="D267" s="394">
        <v>165023</v>
      </c>
      <c r="E267" s="394">
        <v>164472</v>
      </c>
      <c r="F267" s="44">
        <v>163946</v>
      </c>
      <c r="G267" s="44">
        <v>159694</v>
      </c>
      <c r="H267" s="44">
        <v>159368</v>
      </c>
      <c r="I267" s="44">
        <v>159589</v>
      </c>
      <c r="J267" s="46">
        <v>159504</v>
      </c>
      <c r="K267" s="227">
        <v>158955</v>
      </c>
      <c r="L267" s="227">
        <v>158262</v>
      </c>
      <c r="M267" s="227">
        <v>157586</v>
      </c>
      <c r="N267" s="227">
        <v>156568</v>
      </c>
      <c r="O267" s="183">
        <f t="shared" si="83"/>
        <v>97.40646310370488</v>
      </c>
      <c r="P267" s="183">
        <f t="shared" si="84"/>
        <v>97.207617142229765</v>
      </c>
      <c r="Q267" s="183">
        <f t="shared" si="85"/>
        <v>97.342417625315662</v>
      </c>
      <c r="R267" s="183">
        <f t="shared" si="86"/>
        <v>97.290571285667227</v>
      </c>
      <c r="S267" s="234">
        <f t="shared" si="87"/>
        <v>96.955704927232134</v>
      </c>
      <c r="T267" s="158">
        <f t="shared" si="78"/>
        <v>2.3985205032056398E-2</v>
      </c>
      <c r="U267" s="158">
        <f t="shared" si="79"/>
        <v>2.3955643941252013E-2</v>
      </c>
      <c r="V267" s="158">
        <f t="shared" si="80"/>
        <v>2.4051858613079111E-2</v>
      </c>
      <c r="W267" s="159">
        <f t="shared" si="81"/>
        <v>2.4229392248215957E-2</v>
      </c>
      <c r="X267" s="159">
        <f t="shared" si="82"/>
        <v>2.4362746857551767E-2</v>
      </c>
      <c r="Y267" s="251">
        <f t="shared" si="77"/>
        <v>2.2238164862790153E-2</v>
      </c>
    </row>
    <row r="268" spans="1:25" ht="13.5" thickBot="1">
      <c r="A268" s="49" t="s">
        <v>287</v>
      </c>
      <c r="B268" s="39" t="s">
        <v>277</v>
      </c>
      <c r="C268" s="394">
        <v>24111</v>
      </c>
      <c r="D268" s="394">
        <v>23829</v>
      </c>
      <c r="E268" s="394">
        <v>23470</v>
      </c>
      <c r="F268" s="53">
        <v>23277</v>
      </c>
      <c r="G268" s="53">
        <v>21555</v>
      </c>
      <c r="H268" s="53">
        <v>21308</v>
      </c>
      <c r="I268" s="53">
        <v>20928</v>
      </c>
      <c r="J268" s="55">
        <v>20534</v>
      </c>
      <c r="K268" s="228">
        <v>20245</v>
      </c>
      <c r="L268" s="228">
        <v>19822</v>
      </c>
      <c r="M268" s="228">
        <v>19620</v>
      </c>
      <c r="N268" s="228">
        <v>19500</v>
      </c>
      <c r="O268" s="184">
        <f t="shared" si="83"/>
        <v>92.602139450960181</v>
      </c>
      <c r="P268" s="184">
        <f t="shared" si="84"/>
        <v>91.541006143403365</v>
      </c>
      <c r="Q268" s="184">
        <f t="shared" si="85"/>
        <v>89.908493362546722</v>
      </c>
      <c r="R268" s="184">
        <f t="shared" si="86"/>
        <v>88.215835373974301</v>
      </c>
      <c r="S268" s="241">
        <f t="shared" si="87"/>
        <v>86.974266443270182</v>
      </c>
      <c r="T268" s="160">
        <f t="shared" si="78"/>
        <v>3.4054116448780499E-3</v>
      </c>
      <c r="U268" s="160">
        <f t="shared" si="79"/>
        <v>3.2334583963936478E-3</v>
      </c>
      <c r="V268" s="160">
        <f t="shared" si="80"/>
        <v>3.2158087152219374E-3</v>
      </c>
      <c r="W268" s="161">
        <f t="shared" si="81"/>
        <v>3.1773663659191019E-3</v>
      </c>
      <c r="X268" s="161">
        <f t="shared" si="82"/>
        <v>3.1363767928890055E-3</v>
      </c>
      <c r="Y268" s="251">
        <f t="shared" si="77"/>
        <v>2.8323213969185406E-3</v>
      </c>
    </row>
    <row r="269" spans="1:25" ht="13.5" thickBot="1">
      <c r="A269" s="27" t="s">
        <v>288</v>
      </c>
      <c r="B269" s="382"/>
      <c r="C269" s="393">
        <v>132771</v>
      </c>
      <c r="D269" s="393">
        <v>131233</v>
      </c>
      <c r="E269" s="393">
        <v>129675</v>
      </c>
      <c r="F269" s="32">
        <v>128754</v>
      </c>
      <c r="G269" s="32">
        <v>120423</v>
      </c>
      <c r="H269" s="32">
        <v>119325</v>
      </c>
      <c r="I269" s="32">
        <v>118253</v>
      </c>
      <c r="J269" s="34">
        <v>117069</v>
      </c>
      <c r="K269" s="229">
        <v>115645</v>
      </c>
      <c r="L269" s="229">
        <v>113694</v>
      </c>
      <c r="M269" s="229">
        <v>112474</v>
      </c>
      <c r="N269" s="229">
        <v>111597</v>
      </c>
      <c r="O269" s="182">
        <f t="shared" si="83"/>
        <v>93.529521412926968</v>
      </c>
      <c r="P269" s="182">
        <f t="shared" si="84"/>
        <v>92.676732373363151</v>
      </c>
      <c r="Q269" s="182">
        <f t="shared" si="85"/>
        <v>91.844136881184269</v>
      </c>
      <c r="R269" s="182">
        <f t="shared" si="86"/>
        <v>90.924553800270274</v>
      </c>
      <c r="S269" s="238">
        <f t="shared" si="87"/>
        <v>89.818568743495348</v>
      </c>
      <c r="T269" s="152">
        <f t="shared" si="78"/>
        <v>1.8836635774568389E-2</v>
      </c>
      <c r="U269" s="153">
        <f t="shared" si="79"/>
        <v>1.806461426438934E-2</v>
      </c>
      <c r="V269" s="153">
        <f t="shared" si="80"/>
        <v>1.8008558989293114E-2</v>
      </c>
      <c r="W269" s="154">
        <f t="shared" si="81"/>
        <v>1.7953607839689963E-2</v>
      </c>
      <c r="X269" s="154">
        <f t="shared" si="82"/>
        <v>1.7881196784198063E-2</v>
      </c>
      <c r="Y269" s="249">
        <f t="shared" si="77"/>
        <v>1.6178997675803636E-2</v>
      </c>
    </row>
    <row r="270" spans="1:25" ht="13.5" thickBot="1">
      <c r="A270" s="39" t="s">
        <v>289</v>
      </c>
      <c r="B270" s="39" t="s">
        <v>289</v>
      </c>
      <c r="C270" s="394">
        <v>6836</v>
      </c>
      <c r="D270" s="394">
        <v>6607</v>
      </c>
      <c r="E270" s="394">
        <v>6507</v>
      </c>
      <c r="F270" s="44">
        <v>6451</v>
      </c>
      <c r="G270" s="44">
        <v>6236</v>
      </c>
      <c r="H270" s="44">
        <v>6104</v>
      </c>
      <c r="I270" s="44">
        <v>5962</v>
      </c>
      <c r="J270" s="46">
        <v>5881</v>
      </c>
      <c r="K270" s="227">
        <v>5675</v>
      </c>
      <c r="L270" s="227">
        <v>5736</v>
      </c>
      <c r="M270" s="227">
        <v>5676</v>
      </c>
      <c r="N270" s="227">
        <v>5598</v>
      </c>
      <c r="O270" s="183">
        <f t="shared" si="83"/>
        <v>96.667183382421328</v>
      </c>
      <c r="P270" s="183">
        <f t="shared" si="84"/>
        <v>94.620988993954427</v>
      </c>
      <c r="Q270" s="183">
        <f t="shared" si="85"/>
        <v>92.419779879088509</v>
      </c>
      <c r="R270" s="183">
        <f t="shared" si="86"/>
        <v>91.164160595256547</v>
      </c>
      <c r="S270" s="234">
        <f t="shared" si="87"/>
        <v>87.97085723143698</v>
      </c>
      <c r="T270" s="158">
        <f t="shared" si="78"/>
        <v>9.4377757104043903E-4</v>
      </c>
      <c r="U270" s="158">
        <f t="shared" si="79"/>
        <v>9.3546029041571734E-4</v>
      </c>
      <c r="V270" s="158">
        <f t="shared" si="80"/>
        <v>9.2121721408460226E-4</v>
      </c>
      <c r="W270" s="159">
        <f t="shared" si="81"/>
        <v>9.051728915142243E-4</v>
      </c>
      <c r="X270" s="159">
        <f t="shared" si="82"/>
        <v>8.9826784450083971E-4</v>
      </c>
      <c r="Y270" s="251">
        <f t="shared" si="77"/>
        <v>7.9394536564646667E-4</v>
      </c>
    </row>
    <row r="271" spans="1:25" ht="13.5" thickBot="1">
      <c r="A271" s="39" t="s">
        <v>290</v>
      </c>
      <c r="B271" s="39" t="s">
        <v>290</v>
      </c>
      <c r="C271" s="394">
        <v>24789</v>
      </c>
      <c r="D271" s="394">
        <v>24613</v>
      </c>
      <c r="E271" s="394">
        <v>24256</v>
      </c>
      <c r="F271" s="44">
        <v>24028</v>
      </c>
      <c r="G271" s="44">
        <v>21845</v>
      </c>
      <c r="H271" s="44">
        <v>21781</v>
      </c>
      <c r="I271" s="44">
        <v>21679</v>
      </c>
      <c r="J271" s="46">
        <v>21528</v>
      </c>
      <c r="K271" s="227">
        <v>21442</v>
      </c>
      <c r="L271" s="227">
        <v>21150</v>
      </c>
      <c r="M271" s="227">
        <v>20853</v>
      </c>
      <c r="N271" s="227">
        <v>20818</v>
      </c>
      <c r="O271" s="183">
        <f t="shared" si="83"/>
        <v>90.914766106209427</v>
      </c>
      <c r="P271" s="183">
        <f t="shared" si="84"/>
        <v>90.648410188113871</v>
      </c>
      <c r="Q271" s="183">
        <f t="shared" si="85"/>
        <v>90.223905443649073</v>
      </c>
      <c r="R271" s="183">
        <f t="shared" si="86"/>
        <v>89.595471949392376</v>
      </c>
      <c r="S271" s="234">
        <f t="shared" si="87"/>
        <v>89.237556184451478</v>
      </c>
      <c r="T271" s="158">
        <f t="shared" si="78"/>
        <v>3.5152825107672716E-3</v>
      </c>
      <c r="U271" s="158">
        <f t="shared" si="79"/>
        <v>3.2769612001493495E-3</v>
      </c>
      <c r="V271" s="158">
        <f t="shared" si="80"/>
        <v>3.2871939940984146E-3</v>
      </c>
      <c r="W271" s="159">
        <f t="shared" si="81"/>
        <v>3.2913859636257746E-3</v>
      </c>
      <c r="X271" s="159">
        <f t="shared" si="82"/>
        <v>3.2882010128233424E-3</v>
      </c>
      <c r="Y271" s="251">
        <f t="shared" si="77"/>
        <v>2.9997844106064387E-3</v>
      </c>
    </row>
    <row r="272" spans="1:25" ht="13.5" thickBot="1">
      <c r="A272" s="39" t="s">
        <v>291</v>
      </c>
      <c r="B272" s="39" t="s">
        <v>66</v>
      </c>
      <c r="C272" s="394">
        <v>7129</v>
      </c>
      <c r="D272" s="394">
        <v>7025</v>
      </c>
      <c r="E272" s="394">
        <v>6936</v>
      </c>
      <c r="F272" s="44">
        <v>6864</v>
      </c>
      <c r="G272" s="44">
        <v>6615</v>
      </c>
      <c r="H272" s="44">
        <v>6514</v>
      </c>
      <c r="I272" s="44">
        <v>6455</v>
      </c>
      <c r="J272" s="46">
        <v>6364</v>
      </c>
      <c r="K272" s="227">
        <v>6314</v>
      </c>
      <c r="L272" s="227">
        <v>6185</v>
      </c>
      <c r="M272" s="227">
        <v>6084</v>
      </c>
      <c r="N272" s="227">
        <v>5944</v>
      </c>
      <c r="O272" s="183">
        <f t="shared" si="83"/>
        <v>96.372377622377627</v>
      </c>
      <c r="P272" s="183">
        <f t="shared" si="84"/>
        <v>94.900932400932405</v>
      </c>
      <c r="Q272" s="183">
        <f t="shared" si="85"/>
        <v>94.041375291375289</v>
      </c>
      <c r="R272" s="183">
        <f t="shared" si="86"/>
        <v>92.715617715617711</v>
      </c>
      <c r="S272" s="234">
        <f t="shared" si="87"/>
        <v>91.987179487179489</v>
      </c>
      <c r="T272" s="158">
        <f t="shared" si="78"/>
        <v>1.0041992323084133E-3</v>
      </c>
      <c r="U272" s="158">
        <f t="shared" si="79"/>
        <v>9.923139546343762E-4</v>
      </c>
      <c r="V272" s="158">
        <f t="shared" si="80"/>
        <v>9.8309451712763748E-4</v>
      </c>
      <c r="W272" s="159">
        <f t="shared" si="81"/>
        <v>9.8002197496214658E-4</v>
      </c>
      <c r="X272" s="159">
        <f t="shared" si="82"/>
        <v>9.7204158517315829E-4</v>
      </c>
      <c r="Y272" s="251">
        <f t="shared" si="77"/>
        <v>8.8334291430692343E-4</v>
      </c>
    </row>
    <row r="273" spans="1:25" ht="13.5" thickBot="1">
      <c r="A273" s="39" t="s">
        <v>292</v>
      </c>
      <c r="B273" s="49" t="s">
        <v>288</v>
      </c>
      <c r="C273" s="394">
        <v>32559</v>
      </c>
      <c r="D273" s="394">
        <v>32038</v>
      </c>
      <c r="E273" s="394">
        <v>31479</v>
      </c>
      <c r="F273" s="44">
        <v>31235</v>
      </c>
      <c r="G273" s="44">
        <v>28637</v>
      </c>
      <c r="H273" s="44">
        <v>28253</v>
      </c>
      <c r="I273" s="44">
        <v>27877</v>
      </c>
      <c r="J273" s="46">
        <v>27457</v>
      </c>
      <c r="K273" s="227">
        <v>26930</v>
      </c>
      <c r="L273" s="227">
        <v>26195</v>
      </c>
      <c r="M273" s="227">
        <v>25706</v>
      </c>
      <c r="N273" s="227">
        <v>25229</v>
      </c>
      <c r="O273" s="183">
        <f t="shared" si="83"/>
        <v>91.682407555626696</v>
      </c>
      <c r="P273" s="183">
        <f t="shared" si="84"/>
        <v>90.453017448375221</v>
      </c>
      <c r="Q273" s="183">
        <f t="shared" si="85"/>
        <v>89.249239635024807</v>
      </c>
      <c r="R273" s="183">
        <f t="shared" si="86"/>
        <v>87.904594205218501</v>
      </c>
      <c r="S273" s="234">
        <f t="shared" si="87"/>
        <v>86.217384344485353</v>
      </c>
      <c r="T273" s="158">
        <f t="shared" si="78"/>
        <v>4.5696624448067144E-3</v>
      </c>
      <c r="U273" s="158">
        <f t="shared" si="79"/>
        <v>4.2958268660415163E-3</v>
      </c>
      <c r="V273" s="158">
        <f t="shared" si="80"/>
        <v>4.2639498606704242E-3</v>
      </c>
      <c r="W273" s="159">
        <f t="shared" si="81"/>
        <v>4.2323892480278479E-3</v>
      </c>
      <c r="X273" s="159">
        <f t="shared" si="82"/>
        <v>4.1938004091922384E-3</v>
      </c>
      <c r="Y273" s="251">
        <f t="shared" si="77"/>
        <v>3.7675680523100172E-3</v>
      </c>
    </row>
    <row r="274" spans="1:25" ht="13.5" thickBot="1">
      <c r="A274" s="49" t="s">
        <v>288</v>
      </c>
      <c r="B274" s="49" t="s">
        <v>288</v>
      </c>
      <c r="C274" s="394">
        <v>61458</v>
      </c>
      <c r="D274" s="394">
        <v>60950</v>
      </c>
      <c r="E274" s="394">
        <v>60497</v>
      </c>
      <c r="F274" s="53">
        <v>60176</v>
      </c>
      <c r="G274" s="53">
        <v>57090</v>
      </c>
      <c r="H274" s="53">
        <v>56673</v>
      </c>
      <c r="I274" s="53">
        <v>56280</v>
      </c>
      <c r="J274" s="55">
        <v>55839</v>
      </c>
      <c r="K274" s="228">
        <v>55285</v>
      </c>
      <c r="L274" s="228">
        <v>54428</v>
      </c>
      <c r="M274" s="228">
        <v>54155</v>
      </c>
      <c r="N274" s="228">
        <v>54008</v>
      </c>
      <c r="O274" s="184">
        <f t="shared" si="83"/>
        <v>94.871709651688391</v>
      </c>
      <c r="P274" s="184">
        <f t="shared" si="84"/>
        <v>94.178742355756455</v>
      </c>
      <c r="Q274" s="184">
        <f t="shared" si="85"/>
        <v>93.525658069662327</v>
      </c>
      <c r="R274" s="184">
        <f t="shared" si="86"/>
        <v>92.792807763892583</v>
      </c>
      <c r="S274" s="241">
        <f t="shared" si="87"/>
        <v>91.872174953469823</v>
      </c>
      <c r="T274" s="160">
        <f t="shared" si="78"/>
        <v>8.8037140156455532E-3</v>
      </c>
      <c r="U274" s="160">
        <f t="shared" si="79"/>
        <v>8.564051953148381E-3</v>
      </c>
      <c r="V274" s="160">
        <f t="shared" si="80"/>
        <v>8.5531034033120359E-3</v>
      </c>
      <c r="W274" s="161">
        <f t="shared" si="81"/>
        <v>8.5446377615599704E-3</v>
      </c>
      <c r="X274" s="161">
        <f t="shared" si="82"/>
        <v>8.5288859325084836E-3</v>
      </c>
      <c r="Y274" s="252">
        <f t="shared" si="77"/>
        <v>7.7344968352008655E-3</v>
      </c>
    </row>
    <row r="275" spans="1:25" ht="13.5" thickBot="1">
      <c r="A275" s="27" t="s">
        <v>293</v>
      </c>
      <c r="B275" s="382"/>
      <c r="C275" s="393">
        <v>261726</v>
      </c>
      <c r="D275" s="393">
        <v>259007</v>
      </c>
      <c r="E275" s="393">
        <v>256408</v>
      </c>
      <c r="F275" s="32">
        <v>254767</v>
      </c>
      <c r="G275" s="32">
        <v>245245</v>
      </c>
      <c r="H275" s="32">
        <v>242816</v>
      </c>
      <c r="I275" s="32">
        <v>240494</v>
      </c>
      <c r="J275" s="34">
        <v>238488</v>
      </c>
      <c r="K275" s="229">
        <v>236569</v>
      </c>
      <c r="L275" s="229">
        <v>233415</v>
      </c>
      <c r="M275" s="229">
        <v>231276</v>
      </c>
      <c r="N275" s="229">
        <v>228141</v>
      </c>
      <c r="O275" s="182">
        <f t="shared" si="83"/>
        <v>96.262467274019002</v>
      </c>
      <c r="P275" s="182">
        <f t="shared" si="84"/>
        <v>95.309047090086239</v>
      </c>
      <c r="Q275" s="182">
        <f t="shared" si="85"/>
        <v>94.397626066170275</v>
      </c>
      <c r="R275" s="182">
        <f t="shared" si="86"/>
        <v>93.61023994473382</v>
      </c>
      <c r="S275" s="238">
        <f t="shared" si="87"/>
        <v>92.857002673030649</v>
      </c>
      <c r="T275" s="152">
        <f t="shared" si="78"/>
        <v>3.7272264833554419E-2</v>
      </c>
      <c r="U275" s="153">
        <f t="shared" si="79"/>
        <v>3.6789121058852244E-2</v>
      </c>
      <c r="V275" s="153">
        <f t="shared" si="80"/>
        <v>3.6645851745603995E-2</v>
      </c>
      <c r="W275" s="154">
        <f t="shared" si="81"/>
        <v>3.6512688589705106E-2</v>
      </c>
      <c r="X275" s="154">
        <f t="shared" si="82"/>
        <v>3.6426815456438742E-2</v>
      </c>
      <c r="Y275" s="249">
        <f t="shared" si="77"/>
        <v>3.3096539419492331E-2</v>
      </c>
    </row>
    <row r="276" spans="1:25" ht="13.5" thickBot="1">
      <c r="A276" s="39" t="s">
        <v>294</v>
      </c>
      <c r="B276" s="383" t="s">
        <v>293</v>
      </c>
      <c r="C276" s="394">
        <v>58532</v>
      </c>
      <c r="D276" s="394">
        <v>57801</v>
      </c>
      <c r="E276" s="394">
        <v>56882</v>
      </c>
      <c r="F276" s="44">
        <v>56375</v>
      </c>
      <c r="G276" s="44">
        <v>53301</v>
      </c>
      <c r="H276" s="44">
        <v>52577</v>
      </c>
      <c r="I276" s="44">
        <v>51869</v>
      </c>
      <c r="J276" s="46">
        <v>51093</v>
      </c>
      <c r="K276" s="227">
        <v>50251</v>
      </c>
      <c r="L276" s="227">
        <v>49061</v>
      </c>
      <c r="M276" s="227">
        <v>48301</v>
      </c>
      <c r="N276" s="227">
        <v>47287</v>
      </c>
      <c r="O276" s="183">
        <f t="shared" si="83"/>
        <v>94.547228381374723</v>
      </c>
      <c r="P276" s="183">
        <f t="shared" si="84"/>
        <v>93.2629711751663</v>
      </c>
      <c r="Q276" s="183">
        <f t="shared" si="85"/>
        <v>92.007095343680717</v>
      </c>
      <c r="R276" s="183">
        <f t="shared" si="86"/>
        <v>90.630598669623069</v>
      </c>
      <c r="S276" s="234">
        <f t="shared" si="87"/>
        <v>89.137028824833706</v>
      </c>
      <c r="T276" s="158">
        <f t="shared" si="78"/>
        <v>8.247629912789451E-3</v>
      </c>
      <c r="U276" s="158">
        <f t="shared" si="79"/>
        <v>7.995665320629914E-3</v>
      </c>
      <c r="V276" s="158">
        <f t="shared" si="80"/>
        <v>7.9349340538869811E-3</v>
      </c>
      <c r="W276" s="159">
        <f t="shared" si="81"/>
        <v>7.8749434266942812E-3</v>
      </c>
      <c r="X276" s="159">
        <f t="shared" si="82"/>
        <v>7.8039787415543956E-3</v>
      </c>
      <c r="Y276" s="251">
        <f t="shared" si="77"/>
        <v>7.0302288227490038E-3</v>
      </c>
    </row>
    <row r="277" spans="1:25" ht="13.5" thickBot="1">
      <c r="A277" s="39" t="s">
        <v>295</v>
      </c>
      <c r="B277" s="39" t="s">
        <v>137</v>
      </c>
      <c r="C277" s="394">
        <v>7092</v>
      </c>
      <c r="D277" s="394">
        <v>6938</v>
      </c>
      <c r="E277" s="394">
        <v>6761</v>
      </c>
      <c r="F277" s="44">
        <v>6685</v>
      </c>
      <c r="G277" s="44">
        <v>6393</v>
      </c>
      <c r="H277" s="44">
        <v>6291</v>
      </c>
      <c r="I277" s="44">
        <v>6185</v>
      </c>
      <c r="J277" s="46">
        <v>6069</v>
      </c>
      <c r="K277" s="227">
        <v>6065</v>
      </c>
      <c r="L277" s="227">
        <v>6012</v>
      </c>
      <c r="M277" s="227">
        <v>5848</v>
      </c>
      <c r="N277" s="227">
        <v>5692</v>
      </c>
      <c r="O277" s="183">
        <f t="shared" si="83"/>
        <v>95.632011967090506</v>
      </c>
      <c r="P277" s="183">
        <f t="shared" si="84"/>
        <v>94.106207928197463</v>
      </c>
      <c r="Q277" s="183">
        <f t="shared" si="85"/>
        <v>92.520568436798797</v>
      </c>
      <c r="R277" s="183">
        <f t="shared" si="86"/>
        <v>90.785340314136121</v>
      </c>
      <c r="S277" s="234">
        <f t="shared" si="87"/>
        <v>90.725504861630512</v>
      </c>
      <c r="T277" s="158">
        <f t="shared" si="78"/>
        <v>9.7801163577822584E-4</v>
      </c>
      <c r="U277" s="158">
        <f t="shared" si="79"/>
        <v>9.5901180831104566E-4</v>
      </c>
      <c r="V277" s="158">
        <f t="shared" si="80"/>
        <v>9.4943930108227928E-4</v>
      </c>
      <c r="W277" s="159">
        <f t="shared" si="81"/>
        <v>9.3902957631926821E-4</v>
      </c>
      <c r="X277" s="159">
        <f t="shared" si="82"/>
        <v>9.2698308931739434E-4</v>
      </c>
      <c r="Y277" s="251">
        <f t="shared" si="77"/>
        <v>8.4850724980543087E-4</v>
      </c>
    </row>
    <row r="278" spans="1:25" ht="13.5" thickBot="1">
      <c r="A278" s="39" t="s">
        <v>296</v>
      </c>
      <c r="B278" s="39" t="s">
        <v>303</v>
      </c>
      <c r="C278" s="394">
        <v>10620</v>
      </c>
      <c r="D278" s="394">
        <v>10512</v>
      </c>
      <c r="E278" s="394">
        <v>10400</v>
      </c>
      <c r="F278" s="44">
        <v>10337</v>
      </c>
      <c r="G278" s="44">
        <v>10163</v>
      </c>
      <c r="H278" s="44">
        <v>10026</v>
      </c>
      <c r="I278" s="44">
        <v>9922</v>
      </c>
      <c r="J278" s="46">
        <v>9811</v>
      </c>
      <c r="K278" s="227">
        <v>9667</v>
      </c>
      <c r="L278" s="227">
        <v>9448</v>
      </c>
      <c r="M278" s="227">
        <v>9334</v>
      </c>
      <c r="N278" s="227">
        <v>9217</v>
      </c>
      <c r="O278" s="183">
        <f t="shared" si="83"/>
        <v>98.316726322917674</v>
      </c>
      <c r="P278" s="183">
        <f t="shared" si="84"/>
        <v>96.991390151881589</v>
      </c>
      <c r="Q278" s="183">
        <f t="shared" si="85"/>
        <v>95.985295540292157</v>
      </c>
      <c r="R278" s="183">
        <f t="shared" si="86"/>
        <v>94.911483022153433</v>
      </c>
      <c r="S278" s="234">
        <f t="shared" si="87"/>
        <v>93.518428944568058</v>
      </c>
      <c r="T278" s="158">
        <f t="shared" si="78"/>
        <v>1.5122971247628304E-3</v>
      </c>
      <c r="U278" s="158">
        <f t="shared" si="79"/>
        <v>1.5245482571351724E-3</v>
      </c>
      <c r="V278" s="158">
        <f t="shared" si="80"/>
        <v>1.5131264397791977E-3</v>
      </c>
      <c r="W278" s="159">
        <f t="shared" si="81"/>
        <v>1.5063947382764396E-3</v>
      </c>
      <c r="X278" s="159">
        <f t="shared" si="82"/>
        <v>1.498538653697966E-3</v>
      </c>
      <c r="Y278" s="251">
        <f t="shared" si="77"/>
        <v>1.3524352158069417E-3</v>
      </c>
    </row>
    <row r="279" spans="1:25" ht="13.5" thickBot="1">
      <c r="A279" s="39" t="s">
        <v>297</v>
      </c>
      <c r="B279" s="39" t="s">
        <v>303</v>
      </c>
      <c r="C279" s="394">
        <v>1909</v>
      </c>
      <c r="D279" s="394">
        <v>1842</v>
      </c>
      <c r="E279" s="394">
        <v>1800</v>
      </c>
      <c r="F279" s="44">
        <v>1829</v>
      </c>
      <c r="G279" s="44">
        <v>1750</v>
      </c>
      <c r="H279" s="44">
        <v>1802</v>
      </c>
      <c r="I279" s="44">
        <v>1753</v>
      </c>
      <c r="J279" s="46">
        <v>1746</v>
      </c>
      <c r="K279" s="227">
        <v>1297</v>
      </c>
      <c r="L279" s="227">
        <v>1725</v>
      </c>
      <c r="M279" s="227">
        <v>1716</v>
      </c>
      <c r="N279" s="227">
        <v>2025</v>
      </c>
      <c r="O279" s="183">
        <f t="shared" si="83"/>
        <v>95.680699835975943</v>
      </c>
      <c r="P279" s="183">
        <f t="shared" si="84"/>
        <v>98.523783488244945</v>
      </c>
      <c r="Q279" s="183">
        <f t="shared" si="85"/>
        <v>95.844723892837607</v>
      </c>
      <c r="R279" s="183">
        <f t="shared" si="86"/>
        <v>95.462001093493711</v>
      </c>
      <c r="S279" s="234">
        <f t="shared" si="87"/>
        <v>70.913067249863317</v>
      </c>
      <c r="T279" s="158">
        <f t="shared" si="78"/>
        <v>2.6758164275817131E-4</v>
      </c>
      <c r="U279" s="158">
        <f t="shared" si="79"/>
        <v>2.6251691921544342E-4</v>
      </c>
      <c r="V279" s="158">
        <f t="shared" si="80"/>
        <v>2.7195829288670598E-4</v>
      </c>
      <c r="W279" s="159">
        <f t="shared" si="81"/>
        <v>2.6614694378135443E-4</v>
      </c>
      <c r="X279" s="159">
        <f t="shared" si="82"/>
        <v>2.6668519920055537E-4</v>
      </c>
      <c r="Y279" s="251">
        <f t="shared" si="77"/>
        <v>1.8145324039532464E-4</v>
      </c>
    </row>
    <row r="280" spans="1:25" ht="13.5" thickBot="1">
      <c r="A280" s="39" t="s">
        <v>298</v>
      </c>
      <c r="B280" s="390" t="s">
        <v>293</v>
      </c>
      <c r="C280" s="394">
        <v>6611</v>
      </c>
      <c r="D280" s="394">
        <v>6553</v>
      </c>
      <c r="E280" s="394">
        <v>6542</v>
      </c>
      <c r="F280" s="44">
        <v>6552</v>
      </c>
      <c r="G280" s="44">
        <v>5881</v>
      </c>
      <c r="H280" s="44">
        <v>5881</v>
      </c>
      <c r="I280" s="44">
        <v>5898</v>
      </c>
      <c r="J280" s="46">
        <v>6030</v>
      </c>
      <c r="K280" s="227">
        <v>6291</v>
      </c>
      <c r="L280" s="227">
        <v>6292</v>
      </c>
      <c r="M280" s="227">
        <v>6186</v>
      </c>
      <c r="N280" s="227">
        <v>6092</v>
      </c>
      <c r="O280" s="183">
        <f t="shared" si="83"/>
        <v>89.758852258852258</v>
      </c>
      <c r="P280" s="183">
        <f t="shared" si="84"/>
        <v>89.758852258852258</v>
      </c>
      <c r="Q280" s="183">
        <f t="shared" si="85"/>
        <v>90.018315018315022</v>
      </c>
      <c r="R280" s="183">
        <f t="shared" si="86"/>
        <v>92.032967032967022</v>
      </c>
      <c r="S280" s="234">
        <f t="shared" si="87"/>
        <v>96.016483516483518</v>
      </c>
      <c r="T280" s="158">
        <f t="shared" si="78"/>
        <v>9.5855381265803083E-4</v>
      </c>
      <c r="U280" s="158">
        <f t="shared" si="79"/>
        <v>8.8220685823201309E-4</v>
      </c>
      <c r="V280" s="158">
        <f t="shared" si="80"/>
        <v>8.8756199803924406E-4</v>
      </c>
      <c r="W280" s="159">
        <f t="shared" si="81"/>
        <v>8.9545617479887534E-4</v>
      </c>
      <c r="X280" s="159">
        <f t="shared" si="82"/>
        <v>9.2102620342459837E-4</v>
      </c>
      <c r="Y280" s="251">
        <f t="shared" si="77"/>
        <v>8.8012516216421537E-4</v>
      </c>
    </row>
    <row r="281" spans="1:25" ht="13.5" thickBot="1">
      <c r="A281" s="39" t="s">
        <v>299</v>
      </c>
      <c r="B281" s="389" t="s">
        <v>303</v>
      </c>
      <c r="C281" s="394">
        <v>24722</v>
      </c>
      <c r="D281" s="394">
        <v>24435</v>
      </c>
      <c r="E281" s="394">
        <v>24142</v>
      </c>
      <c r="F281" s="44">
        <v>24005</v>
      </c>
      <c r="G281" s="44">
        <v>22951</v>
      </c>
      <c r="H281" s="44">
        <v>22847</v>
      </c>
      <c r="I281" s="44">
        <v>22795</v>
      </c>
      <c r="J281" s="46">
        <v>22786</v>
      </c>
      <c r="K281" s="227">
        <v>22625</v>
      </c>
      <c r="L281" s="227">
        <v>22234</v>
      </c>
      <c r="M281" s="227">
        <v>21969</v>
      </c>
      <c r="N281" s="227">
        <v>21613</v>
      </c>
      <c r="O281" s="183">
        <f t="shared" si="83"/>
        <v>95.609248073318057</v>
      </c>
      <c r="P281" s="183">
        <f t="shared" si="84"/>
        <v>95.176004998958547</v>
      </c>
      <c r="Q281" s="183">
        <f t="shared" si="85"/>
        <v>94.959383461778799</v>
      </c>
      <c r="R281" s="183">
        <f t="shared" si="86"/>
        <v>94.921891272651521</v>
      </c>
      <c r="S281" s="234">
        <f t="shared" si="87"/>
        <v>94.251197667152681</v>
      </c>
      <c r="T281" s="158">
        <f t="shared" si="78"/>
        <v>3.5119176240622756E-3</v>
      </c>
      <c r="U281" s="158">
        <f t="shared" si="79"/>
        <v>3.4428718930935099E-3</v>
      </c>
      <c r="V281" s="158">
        <f t="shared" si="80"/>
        <v>3.4480749820103062E-3</v>
      </c>
      <c r="W281" s="159">
        <f t="shared" si="81"/>
        <v>3.4608212113496715E-3</v>
      </c>
      <c r="X281" s="159">
        <f t="shared" si="82"/>
        <v>3.4803487680319899E-3</v>
      </c>
      <c r="Y281" s="251">
        <f t="shared" ref="Y281:Y303" si="88">+K281/K$3</f>
        <v>3.1652887925552966E-3</v>
      </c>
    </row>
    <row r="282" spans="1:25" ht="13.5" thickBot="1">
      <c r="A282" s="39" t="s">
        <v>300</v>
      </c>
      <c r="B282" s="39" t="s">
        <v>303</v>
      </c>
      <c r="C282" s="394">
        <v>9607</v>
      </c>
      <c r="D282" s="394">
        <v>9464</v>
      </c>
      <c r="E282" s="394">
        <v>9371</v>
      </c>
      <c r="F282" s="44">
        <v>9285</v>
      </c>
      <c r="G282" s="44">
        <v>8727</v>
      </c>
      <c r="H282" s="44">
        <v>8620</v>
      </c>
      <c r="I282" s="44">
        <v>8477</v>
      </c>
      <c r="J282" s="46">
        <v>8291</v>
      </c>
      <c r="K282" s="227">
        <v>8138</v>
      </c>
      <c r="L282" s="227">
        <v>8003</v>
      </c>
      <c r="M282" s="227">
        <v>8628</v>
      </c>
      <c r="N282" s="227">
        <v>8795</v>
      </c>
      <c r="O282" s="183">
        <f t="shared" si="83"/>
        <v>93.990306946688207</v>
      </c>
      <c r="P282" s="183">
        <f t="shared" si="84"/>
        <v>92.837910608508338</v>
      </c>
      <c r="Q282" s="183">
        <f t="shared" si="85"/>
        <v>91.29779213785676</v>
      </c>
      <c r="R282" s="183">
        <f t="shared" si="86"/>
        <v>89.294561120086158</v>
      </c>
      <c r="S282" s="234">
        <f t="shared" si="87"/>
        <v>87.646742057081312</v>
      </c>
      <c r="T282" s="158">
        <f t="shared" ref="T282:T303" si="89">+F282/F$3</f>
        <v>1.358390132864746E-3</v>
      </c>
      <c r="U282" s="158">
        <f t="shared" ref="U282:U303" si="90">+G282/G$3</f>
        <v>1.3091343737103855E-3</v>
      </c>
      <c r="V282" s="158">
        <f t="shared" ref="V282:V303" si="91">+H282/H$3</f>
        <v>1.3009325664169841E-3</v>
      </c>
      <c r="W282" s="159">
        <f t="shared" ref="W282:W303" si="92">+I282/I$3</f>
        <v>1.287009493687702E-3</v>
      </c>
      <c r="X282" s="159">
        <f t="shared" ref="X282:X303" si="93">+J282/J$3</f>
        <v>1.2663728445428434E-3</v>
      </c>
      <c r="Y282" s="251">
        <f t="shared" si="88"/>
        <v>1.138524649450387E-3</v>
      </c>
    </row>
    <row r="283" spans="1:25" ht="13.5" thickBot="1">
      <c r="A283" s="39" t="s">
        <v>301</v>
      </c>
      <c r="B283" s="39" t="s">
        <v>303</v>
      </c>
      <c r="C283" s="394">
        <v>6063</v>
      </c>
      <c r="D283" s="394">
        <v>6038</v>
      </c>
      <c r="E283" s="394">
        <v>6122</v>
      </c>
      <c r="F283" s="44">
        <v>6086</v>
      </c>
      <c r="G283" s="44">
        <v>5955</v>
      </c>
      <c r="H283" s="44">
        <v>5950</v>
      </c>
      <c r="I283" s="44">
        <v>5893</v>
      </c>
      <c r="J283" s="46">
        <v>5889</v>
      </c>
      <c r="K283" s="227">
        <v>5872</v>
      </c>
      <c r="L283" s="227">
        <v>5805</v>
      </c>
      <c r="M283" s="227">
        <v>5729</v>
      </c>
      <c r="N283" s="227">
        <v>5755</v>
      </c>
      <c r="O283" s="183">
        <f t="shared" si="83"/>
        <v>97.847518895826497</v>
      </c>
      <c r="P283" s="183">
        <f t="shared" si="84"/>
        <v>97.765363128491629</v>
      </c>
      <c r="Q283" s="183">
        <f t="shared" si="85"/>
        <v>96.828787380874132</v>
      </c>
      <c r="R283" s="183">
        <f t="shared" si="86"/>
        <v>96.763062767006247</v>
      </c>
      <c r="S283" s="234">
        <f t="shared" si="87"/>
        <v>96.483733158067693</v>
      </c>
      <c r="T283" s="158">
        <f t="shared" si="89"/>
        <v>8.9037828202636986E-4</v>
      </c>
      <c r="U283" s="158">
        <f t="shared" si="90"/>
        <v>8.933075736731232E-4</v>
      </c>
      <c r="V283" s="158">
        <f t="shared" si="91"/>
        <v>8.9797549538063297E-4</v>
      </c>
      <c r="W283" s="159">
        <f t="shared" si="92"/>
        <v>8.9469705630548866E-4</v>
      </c>
      <c r="X283" s="159">
        <f t="shared" si="93"/>
        <v>8.9948976981218249E-4</v>
      </c>
      <c r="Y283" s="251">
        <f t="shared" si="88"/>
        <v>8.2150611226009733E-4</v>
      </c>
    </row>
    <row r="284" spans="1:25" ht="13.5" thickBot="1">
      <c r="A284" s="39" t="s">
        <v>302</v>
      </c>
      <c r="B284" s="39" t="s">
        <v>303</v>
      </c>
      <c r="C284" s="394">
        <v>12914</v>
      </c>
      <c r="D284" s="394">
        <v>12479</v>
      </c>
      <c r="E284" s="394">
        <v>12178</v>
      </c>
      <c r="F284" s="44">
        <v>11974</v>
      </c>
      <c r="G284" s="44">
        <v>11543</v>
      </c>
      <c r="H284" s="44">
        <v>11250</v>
      </c>
      <c r="I284" s="44">
        <v>10970</v>
      </c>
      <c r="J284" s="46">
        <v>10701</v>
      </c>
      <c r="K284" s="227">
        <v>10599</v>
      </c>
      <c r="L284" s="227">
        <v>10357</v>
      </c>
      <c r="M284" s="227">
        <v>10081</v>
      </c>
      <c r="N284" s="227">
        <v>9801</v>
      </c>
      <c r="O284" s="183">
        <f t="shared" si="83"/>
        <v>96.40053449139802</v>
      </c>
      <c r="P284" s="183">
        <f t="shared" si="84"/>
        <v>93.953566059796216</v>
      </c>
      <c r="Q284" s="183">
        <f t="shared" si="85"/>
        <v>91.615166193419071</v>
      </c>
      <c r="R284" s="183">
        <f t="shared" si="86"/>
        <v>89.368632036078168</v>
      </c>
      <c r="S284" s="234">
        <f t="shared" si="87"/>
        <v>88.516786370469347</v>
      </c>
      <c r="T284" s="158">
        <f t="shared" si="89"/>
        <v>1.7517892785053816E-3</v>
      </c>
      <c r="U284" s="158">
        <f t="shared" si="90"/>
        <v>1.7315615991450649E-3</v>
      </c>
      <c r="V284" s="158">
        <f t="shared" si="91"/>
        <v>1.6978528274003565E-3</v>
      </c>
      <c r="W284" s="159">
        <f t="shared" si="92"/>
        <v>1.6655059744902785E-3</v>
      </c>
      <c r="X284" s="159">
        <f t="shared" si="93"/>
        <v>1.634477844584847E-3</v>
      </c>
      <c r="Y284" s="251">
        <f t="shared" si="88"/>
        <v>1.4828241287201587E-3</v>
      </c>
    </row>
    <row r="285" spans="1:25" ht="13.5" thickBot="1">
      <c r="A285" s="39" t="s">
        <v>303</v>
      </c>
      <c r="B285" s="39" t="s">
        <v>303</v>
      </c>
      <c r="C285" s="394">
        <v>26114</v>
      </c>
      <c r="D285" s="394">
        <v>25867</v>
      </c>
      <c r="E285" s="394">
        <v>25711</v>
      </c>
      <c r="F285" s="44">
        <v>25525</v>
      </c>
      <c r="G285" s="44">
        <v>24814</v>
      </c>
      <c r="H285" s="44">
        <v>24525</v>
      </c>
      <c r="I285" s="44">
        <v>24293</v>
      </c>
      <c r="J285" s="46">
        <v>24557</v>
      </c>
      <c r="K285" s="380">
        <v>10599</v>
      </c>
      <c r="L285" s="380">
        <v>26007</v>
      </c>
      <c r="M285" s="380">
        <v>25704</v>
      </c>
      <c r="N285" s="380">
        <v>25253</v>
      </c>
      <c r="O285" s="183">
        <f t="shared" si="83"/>
        <v>97.214495592556318</v>
      </c>
      <c r="P285" s="183">
        <f t="shared" si="84"/>
        <v>96.082272282076403</v>
      </c>
      <c r="Q285" s="183">
        <f t="shared" si="85"/>
        <v>95.173359451518124</v>
      </c>
      <c r="R285" s="183">
        <f t="shared" si="86"/>
        <v>96.207639569049945</v>
      </c>
      <c r="S285" s="234">
        <f t="shared" si="87"/>
        <v>41.523996082272276</v>
      </c>
      <c r="T285" s="166">
        <f t="shared" si="89"/>
        <v>3.7342927454359336E-3</v>
      </c>
      <c r="U285" s="166">
        <f t="shared" si="90"/>
        <v>3.7223399048068647E-3</v>
      </c>
      <c r="V285" s="166">
        <f t="shared" si="91"/>
        <v>3.7013191637327771E-3</v>
      </c>
      <c r="W285" s="156">
        <f t="shared" si="92"/>
        <v>3.6882531119683077E-3</v>
      </c>
      <c r="X285" s="166">
        <f t="shared" si="93"/>
        <v>3.7508524838304916E-3</v>
      </c>
      <c r="Y285" s="251">
        <f t="shared" si="88"/>
        <v>1.4828241287201587E-3</v>
      </c>
    </row>
    <row r="286" spans="1:25" s="205" customFormat="1" ht="13.5" thickBot="1">
      <c r="A286" s="114" t="s">
        <v>293</v>
      </c>
      <c r="B286" s="385" t="s">
        <v>293</v>
      </c>
      <c r="C286" s="394">
        <v>97542</v>
      </c>
      <c r="D286" s="394">
        <v>97078</v>
      </c>
      <c r="E286" s="394">
        <v>96499</v>
      </c>
      <c r="F286" s="118">
        <v>96114</v>
      </c>
      <c r="G286" s="118">
        <v>93767</v>
      </c>
      <c r="H286" s="118">
        <v>93047</v>
      </c>
      <c r="I286" s="118">
        <v>92439</v>
      </c>
      <c r="J286" s="121">
        <v>91515</v>
      </c>
      <c r="K286" s="381">
        <v>25626</v>
      </c>
      <c r="L286" s="381">
        <v>88471</v>
      </c>
      <c r="M286" s="381">
        <v>87780</v>
      </c>
      <c r="N286" s="381">
        <v>86611</v>
      </c>
      <c r="O286" s="189">
        <f>IF($F286=0,"-",+G286/$F286*100)</f>
        <v>97.558108079988344</v>
      </c>
      <c r="P286" s="189">
        <f>IF($F286=0,"-",+H286/$F286*100)</f>
        <v>96.808997648625592</v>
      </c>
      <c r="Q286" s="189">
        <f>IF($F286=0,"-",+I286/$F286*100)</f>
        <v>96.176415506585926</v>
      </c>
      <c r="R286" s="189">
        <f>IF($F286=0,"-",+J286/$F286*100)</f>
        <v>95.215057119670391</v>
      </c>
      <c r="S286" s="241">
        <f t="shared" si="87"/>
        <v>26.662088769586116</v>
      </c>
      <c r="T286" s="176">
        <f t="shared" si="89"/>
        <v>1.4061422641912999E-2</v>
      </c>
      <c r="U286" s="176">
        <f t="shared" si="90"/>
        <v>1.4065956550899705E-2</v>
      </c>
      <c r="V286" s="176">
        <f t="shared" si="91"/>
        <v>1.404267662498853E-2</v>
      </c>
      <c r="W286" s="176">
        <f t="shared" si="92"/>
        <v>1.4034430882033442E-2</v>
      </c>
      <c r="X286" s="176">
        <f t="shared" si="93"/>
        <v>1.3978061858441479E-2</v>
      </c>
      <c r="Y286" s="252">
        <f t="shared" si="88"/>
        <v>3.585135496045173E-3</v>
      </c>
    </row>
    <row r="287" spans="1:25" ht="13.5" thickBot="1">
      <c r="A287" s="97" t="s">
        <v>304</v>
      </c>
      <c r="B287" s="382"/>
      <c r="C287" s="393">
        <v>196559</v>
      </c>
      <c r="D287" s="393">
        <v>195479</v>
      </c>
      <c r="E287" s="393">
        <v>194090</v>
      </c>
      <c r="F287" s="101">
        <v>193147</v>
      </c>
      <c r="G287" s="101">
        <v>180189</v>
      </c>
      <c r="H287" s="101">
        <v>179241</v>
      </c>
      <c r="I287" s="101">
        <v>178437</v>
      </c>
      <c r="J287" s="93">
        <v>177493</v>
      </c>
      <c r="K287" s="229">
        <v>176323</v>
      </c>
      <c r="L287" s="229">
        <v>174476</v>
      </c>
      <c r="M287" s="229">
        <v>172966</v>
      </c>
      <c r="N287" s="229">
        <v>172355</v>
      </c>
      <c r="O287" s="186">
        <f t="shared" si="83"/>
        <v>93.291120234847043</v>
      </c>
      <c r="P287" s="186">
        <f t="shared" si="84"/>
        <v>92.800302360378367</v>
      </c>
      <c r="Q287" s="186">
        <f t="shared" si="85"/>
        <v>92.384039099753039</v>
      </c>
      <c r="R287" s="186">
        <f t="shared" si="86"/>
        <v>91.895292186780026</v>
      </c>
      <c r="S287" s="238">
        <f t="shared" si="87"/>
        <v>91.289535949302859</v>
      </c>
      <c r="T287" s="203">
        <f t="shared" si="89"/>
        <v>2.8257294452603887E-2</v>
      </c>
      <c r="U287" s="171">
        <f t="shared" si="90"/>
        <v>2.7030092089435163E-2</v>
      </c>
      <c r="V287" s="171">
        <f t="shared" si="91"/>
        <v>2.7051096767650426E-2</v>
      </c>
      <c r="W287" s="172">
        <f t="shared" si="92"/>
        <v>2.7090965320886218E-2</v>
      </c>
      <c r="X287" s="172">
        <f t="shared" si="93"/>
        <v>2.711039866076986E-2</v>
      </c>
      <c r="Y287" s="249">
        <f t="shared" si="88"/>
        <v>2.4667987437336027E-2</v>
      </c>
    </row>
    <row r="288" spans="1:25" ht="13.5" thickBot="1">
      <c r="A288" s="39" t="s">
        <v>305</v>
      </c>
      <c r="B288" s="387" t="s">
        <v>304</v>
      </c>
      <c r="C288" s="394">
        <v>15603</v>
      </c>
      <c r="D288" s="394">
        <v>15412</v>
      </c>
      <c r="E288" s="394">
        <v>15292</v>
      </c>
      <c r="F288" s="44">
        <v>15193</v>
      </c>
      <c r="G288" s="44">
        <v>13336</v>
      </c>
      <c r="H288" s="44">
        <v>13207</v>
      </c>
      <c r="I288" s="44">
        <v>13099</v>
      </c>
      <c r="J288" s="46">
        <v>12964</v>
      </c>
      <c r="K288" s="227">
        <v>12791</v>
      </c>
      <c r="L288" s="227">
        <v>12575</v>
      </c>
      <c r="M288" s="227">
        <v>12400</v>
      </c>
      <c r="N288" s="227">
        <v>12230</v>
      </c>
      <c r="O288" s="183">
        <f t="shared" si="83"/>
        <v>87.777265846113337</v>
      </c>
      <c r="P288" s="183">
        <f t="shared" si="84"/>
        <v>86.928190614098597</v>
      </c>
      <c r="Q288" s="183">
        <f t="shared" si="85"/>
        <v>86.217336931481597</v>
      </c>
      <c r="R288" s="183">
        <f t="shared" si="86"/>
        <v>85.328769828210355</v>
      </c>
      <c r="S288" s="234">
        <f t="shared" si="87"/>
        <v>84.190087540314622</v>
      </c>
      <c r="T288" s="158">
        <f t="shared" si="89"/>
        <v>2.2227271177828849E-3</v>
      </c>
      <c r="U288" s="158">
        <f t="shared" si="90"/>
        <v>2.0005289340898022E-3</v>
      </c>
      <c r="V288" s="158">
        <f t="shared" si="91"/>
        <v>1.9932037592423563E-3</v>
      </c>
      <c r="W288" s="159">
        <f t="shared" si="92"/>
        <v>1.9887386289743078E-3</v>
      </c>
      <c r="X288" s="159">
        <f t="shared" si="93"/>
        <v>1.9801299670309277E-3</v>
      </c>
      <c r="Y288" s="251">
        <f t="shared" si="88"/>
        <v>1.7894898981469524E-3</v>
      </c>
    </row>
    <row r="289" spans="1:25" ht="13.5" thickBot="1">
      <c r="A289" s="39" t="s">
        <v>306</v>
      </c>
      <c r="B289" s="387" t="s">
        <v>304</v>
      </c>
      <c r="C289" s="394">
        <v>7057</v>
      </c>
      <c r="D289" s="394">
        <v>6972</v>
      </c>
      <c r="E289" s="394">
        <v>6905</v>
      </c>
      <c r="F289" s="44">
        <v>6875</v>
      </c>
      <c r="G289" s="44">
        <v>7110</v>
      </c>
      <c r="H289" s="44">
        <v>7080</v>
      </c>
      <c r="I289" s="44">
        <v>7063</v>
      </c>
      <c r="J289" s="46">
        <v>7054</v>
      </c>
      <c r="K289" s="227">
        <v>7056</v>
      </c>
      <c r="L289" s="227">
        <v>7084</v>
      </c>
      <c r="M289" s="227">
        <v>7163</v>
      </c>
      <c r="N289" s="227">
        <v>7254</v>
      </c>
      <c r="O289" s="183">
        <f t="shared" si="83"/>
        <v>103.41818181818181</v>
      </c>
      <c r="P289" s="183">
        <f t="shared" si="84"/>
        <v>102.98181818181817</v>
      </c>
      <c r="Q289" s="183">
        <f t="shared" si="85"/>
        <v>102.73454545454545</v>
      </c>
      <c r="R289" s="183">
        <f t="shared" si="86"/>
        <v>102.60363636363637</v>
      </c>
      <c r="S289" s="234">
        <f t="shared" si="87"/>
        <v>102.63272727272728</v>
      </c>
      <c r="T289" s="166">
        <f t="shared" si="89"/>
        <v>1.0058085259499331E-3</v>
      </c>
      <c r="U289" s="156">
        <f t="shared" si="90"/>
        <v>1.0665687403553158E-3</v>
      </c>
      <c r="V289" s="156">
        <f t="shared" si="91"/>
        <v>1.068515379377291E-3</v>
      </c>
      <c r="W289" s="156">
        <f t="shared" si="92"/>
        <v>1.0723307837579613E-3</v>
      </c>
      <c r="X289" s="156">
        <f t="shared" si="93"/>
        <v>1.0774326432764706E-3</v>
      </c>
      <c r="Y289" s="251">
        <f t="shared" si="88"/>
        <v>9.8715039647602975E-4</v>
      </c>
    </row>
    <row r="290" spans="1:25" ht="13.5" thickBot="1">
      <c r="A290" s="39" t="s">
        <v>307</v>
      </c>
      <c r="B290" s="389" t="s">
        <v>290</v>
      </c>
      <c r="C290" s="394">
        <v>10658</v>
      </c>
      <c r="D290" s="394">
        <v>10601</v>
      </c>
      <c r="E290" s="394">
        <v>10492</v>
      </c>
      <c r="F290" s="44">
        <v>10405</v>
      </c>
      <c r="G290" s="44">
        <v>10373</v>
      </c>
      <c r="H290" s="44">
        <v>10322</v>
      </c>
      <c r="I290" s="44">
        <v>10274</v>
      </c>
      <c r="J290" s="46">
        <v>10214</v>
      </c>
      <c r="K290" s="227">
        <v>10305</v>
      </c>
      <c r="L290" s="227">
        <v>10382</v>
      </c>
      <c r="M290" s="227">
        <v>10374</v>
      </c>
      <c r="N290" s="227">
        <v>10378</v>
      </c>
      <c r="O290" s="183">
        <f t="shared" si="83"/>
        <v>99.692455550216238</v>
      </c>
      <c r="P290" s="183">
        <f t="shared" si="84"/>
        <v>99.202306583373385</v>
      </c>
      <c r="Q290" s="183">
        <f t="shared" si="85"/>
        <v>98.740989908697742</v>
      </c>
      <c r="R290" s="183">
        <f t="shared" si="86"/>
        <v>98.164344065353191</v>
      </c>
      <c r="S290" s="234">
        <f t="shared" si="87"/>
        <v>99.038923594425754</v>
      </c>
      <c r="T290" s="158">
        <f t="shared" si="89"/>
        <v>1.5222454854558623E-3</v>
      </c>
      <c r="U290" s="158">
        <f t="shared" si="90"/>
        <v>1.5560502874410256E-3</v>
      </c>
      <c r="V290" s="158">
        <f t="shared" si="91"/>
        <v>1.5577988341712425E-3</v>
      </c>
      <c r="W290" s="159">
        <f t="shared" si="92"/>
        <v>1.5598366802108588E-3</v>
      </c>
      <c r="X290" s="159">
        <f t="shared" si="93"/>
        <v>1.5600931412568571E-3</v>
      </c>
      <c r="Y290" s="251">
        <f t="shared" si="88"/>
        <v>1.441692862200324E-3</v>
      </c>
    </row>
    <row r="291" spans="1:25" ht="13.5" thickBot="1">
      <c r="A291" s="39" t="s">
        <v>308</v>
      </c>
      <c r="B291" s="387" t="s">
        <v>304</v>
      </c>
      <c r="C291" s="394">
        <v>12456</v>
      </c>
      <c r="D291" s="394">
        <v>12323</v>
      </c>
      <c r="E291" s="394">
        <v>12251</v>
      </c>
      <c r="F291" s="44">
        <v>12249</v>
      </c>
      <c r="G291" s="44">
        <v>12108</v>
      </c>
      <c r="H291" s="44">
        <v>12154</v>
      </c>
      <c r="I291" s="44">
        <v>12249</v>
      </c>
      <c r="J291" s="46">
        <v>12394</v>
      </c>
      <c r="K291" s="227">
        <v>12506</v>
      </c>
      <c r="L291" s="227">
        <v>12551</v>
      </c>
      <c r="M291" s="227">
        <v>12646</v>
      </c>
      <c r="N291" s="227">
        <v>12771</v>
      </c>
      <c r="O291" s="183">
        <f t="shared" si="83"/>
        <v>98.848885623316178</v>
      </c>
      <c r="P291" s="183">
        <f t="shared" si="84"/>
        <v>99.224426483794588</v>
      </c>
      <c r="Q291" s="183">
        <f t="shared" si="85"/>
        <v>100</v>
      </c>
      <c r="R291" s="183">
        <f t="shared" si="86"/>
        <v>101.18377010368194</v>
      </c>
      <c r="S291" s="234">
        <f t="shared" si="87"/>
        <v>102.09813045962936</v>
      </c>
      <c r="T291" s="158">
        <f t="shared" si="89"/>
        <v>1.792021619543379E-3</v>
      </c>
      <c r="U291" s="158">
        <f t="shared" si="90"/>
        <v>1.8163170616346223E-3</v>
      </c>
      <c r="V291" s="158">
        <f t="shared" si="91"/>
        <v>1.8342847345976829E-3</v>
      </c>
      <c r="W291" s="159">
        <f t="shared" si="92"/>
        <v>1.85968848509858E-3</v>
      </c>
      <c r="X291" s="159">
        <f t="shared" si="93"/>
        <v>1.8930677885977568E-3</v>
      </c>
      <c r="Y291" s="251">
        <f t="shared" si="88"/>
        <v>1.7496177520307864E-3</v>
      </c>
    </row>
    <row r="292" spans="1:25" ht="13.5" thickBot="1">
      <c r="A292" s="39" t="s">
        <v>309</v>
      </c>
      <c r="B292" s="387" t="s">
        <v>304</v>
      </c>
      <c r="C292" s="394">
        <v>9219</v>
      </c>
      <c r="D292" s="394">
        <v>9073</v>
      </c>
      <c r="E292" s="394">
        <v>8871</v>
      </c>
      <c r="F292" s="44">
        <v>8781</v>
      </c>
      <c r="G292" s="44">
        <v>7973</v>
      </c>
      <c r="H292" s="44">
        <v>7932</v>
      </c>
      <c r="I292" s="44">
        <v>7864</v>
      </c>
      <c r="J292" s="46">
        <v>7763</v>
      </c>
      <c r="K292" s="227">
        <v>7698</v>
      </c>
      <c r="L292" s="227">
        <v>7550</v>
      </c>
      <c r="M292" s="227">
        <v>7431</v>
      </c>
      <c r="N292" s="227">
        <v>7283</v>
      </c>
      <c r="O292" s="183">
        <f t="shared" si="83"/>
        <v>90.798314542762782</v>
      </c>
      <c r="P292" s="183">
        <f t="shared" si="84"/>
        <v>90.331397335155444</v>
      </c>
      <c r="Q292" s="183">
        <f t="shared" si="85"/>
        <v>89.556998064001831</v>
      </c>
      <c r="R292" s="183">
        <f t="shared" si="86"/>
        <v>88.406787381847181</v>
      </c>
      <c r="S292" s="234">
        <f t="shared" si="87"/>
        <v>87.666552784420901</v>
      </c>
      <c r="T292" s="158">
        <f t="shared" si="89"/>
        <v>1.2846552241987438E-3</v>
      </c>
      <c r="U292" s="158">
        <f t="shared" si="90"/>
        <v>1.1960270839455603E-3</v>
      </c>
      <c r="V292" s="158">
        <f t="shared" si="91"/>
        <v>1.1970994335057446E-3</v>
      </c>
      <c r="W292" s="159">
        <f t="shared" si="92"/>
        <v>1.1939415663985004E-3</v>
      </c>
      <c r="X292" s="159">
        <f t="shared" si="93"/>
        <v>1.1857257739942219E-3</v>
      </c>
      <c r="Y292" s="251">
        <f t="shared" si="88"/>
        <v>1.0769676519377094E-3</v>
      </c>
    </row>
    <row r="293" spans="1:25" ht="13.5" thickBot="1">
      <c r="A293" s="39" t="s">
        <v>310</v>
      </c>
      <c r="B293" s="389" t="s">
        <v>129</v>
      </c>
      <c r="C293" s="394">
        <v>6618</v>
      </c>
      <c r="D293" s="394">
        <v>6466</v>
      </c>
      <c r="E293" s="394">
        <v>6381</v>
      </c>
      <c r="F293" s="44">
        <v>6363</v>
      </c>
      <c r="G293" s="44">
        <v>6107</v>
      </c>
      <c r="H293" s="44">
        <v>6117</v>
      </c>
      <c r="I293" s="44">
        <v>6098</v>
      </c>
      <c r="J293" s="46">
        <v>6089</v>
      </c>
      <c r="K293" s="227">
        <v>6107</v>
      </c>
      <c r="L293" s="227">
        <v>6135</v>
      </c>
      <c r="M293" s="227">
        <v>6204</v>
      </c>
      <c r="N293" s="227">
        <v>6236</v>
      </c>
      <c r="O293" s="183">
        <f t="shared" si="83"/>
        <v>95.976740531195986</v>
      </c>
      <c r="P293" s="183">
        <f t="shared" si="84"/>
        <v>96.133899104196132</v>
      </c>
      <c r="Q293" s="183">
        <f t="shared" si="85"/>
        <v>95.835297815495835</v>
      </c>
      <c r="R293" s="183">
        <f t="shared" si="86"/>
        <v>95.693855099795698</v>
      </c>
      <c r="S293" s="234">
        <f t="shared" si="87"/>
        <v>95.976740531195986</v>
      </c>
      <c r="T293" s="166">
        <f t="shared" si="89"/>
        <v>9.3090322190827991E-4</v>
      </c>
      <c r="U293" s="156">
        <f t="shared" si="90"/>
        <v>9.1610904322783604E-4</v>
      </c>
      <c r="V293" s="156">
        <f t="shared" si="91"/>
        <v>9.231791773518205E-4</v>
      </c>
      <c r="W293" s="156">
        <f t="shared" si="92"/>
        <v>9.2582091453434078E-4</v>
      </c>
      <c r="X293" s="156">
        <f t="shared" si="93"/>
        <v>9.3003790259575116E-4</v>
      </c>
      <c r="Y293" s="251">
        <f t="shared" si="88"/>
        <v>8.5438314502255018E-4</v>
      </c>
    </row>
    <row r="294" spans="1:25" ht="13.5" thickBot="1">
      <c r="A294" s="39" t="s">
        <v>311</v>
      </c>
      <c r="B294" s="387" t="s">
        <v>304</v>
      </c>
      <c r="C294" s="394">
        <v>18934</v>
      </c>
      <c r="D294" s="394">
        <v>18696</v>
      </c>
      <c r="E294" s="394">
        <v>18476</v>
      </c>
      <c r="F294" s="44">
        <v>18403</v>
      </c>
      <c r="G294" s="44">
        <v>16850</v>
      </c>
      <c r="H294" s="44">
        <v>16734</v>
      </c>
      <c r="I294" s="44">
        <v>16676</v>
      </c>
      <c r="J294" s="46">
        <v>16625</v>
      </c>
      <c r="K294" s="227">
        <v>16525</v>
      </c>
      <c r="L294" s="227">
        <v>16405</v>
      </c>
      <c r="M294" s="227">
        <v>16217</v>
      </c>
      <c r="N294" s="227">
        <v>16125</v>
      </c>
      <c r="O294" s="183">
        <f t="shared" si="83"/>
        <v>91.56115850676521</v>
      </c>
      <c r="P294" s="183">
        <f t="shared" si="84"/>
        <v>90.930826495680051</v>
      </c>
      <c r="Q294" s="183">
        <f t="shared" si="85"/>
        <v>90.615660490137472</v>
      </c>
      <c r="R294" s="183">
        <f t="shared" si="86"/>
        <v>90.338531761125907</v>
      </c>
      <c r="S294" s="234">
        <f t="shared" si="87"/>
        <v>89.795142096397328</v>
      </c>
      <c r="T294" s="158">
        <f t="shared" si="89"/>
        <v>2.6923482622627812E-3</v>
      </c>
      <c r="U294" s="158">
        <f t="shared" si="90"/>
        <v>2.5276629078744123E-3</v>
      </c>
      <c r="V294" s="158">
        <f t="shared" si="91"/>
        <v>2.5254994856637836E-3</v>
      </c>
      <c r="W294" s="159">
        <f t="shared" si="92"/>
        <v>2.5318119991431069E-3</v>
      </c>
      <c r="X294" s="159">
        <f t="shared" si="93"/>
        <v>2.5393135376341539E-3</v>
      </c>
      <c r="Y294" s="251">
        <f t="shared" si="88"/>
        <v>2.3118849634022665E-3</v>
      </c>
    </row>
    <row r="295" spans="1:25" ht="13.5" thickBot="1">
      <c r="A295" s="39" t="s">
        <v>312</v>
      </c>
      <c r="B295" s="387" t="s">
        <v>304</v>
      </c>
      <c r="C295" s="394">
        <v>7570</v>
      </c>
      <c r="D295" s="394">
        <v>7460</v>
      </c>
      <c r="E295" s="394">
        <v>7402</v>
      </c>
      <c r="F295" s="44">
        <v>7322</v>
      </c>
      <c r="G295" s="44">
        <v>6646</v>
      </c>
      <c r="H295" s="44">
        <v>6541</v>
      </c>
      <c r="I295" s="44">
        <v>6440</v>
      </c>
      <c r="J295" s="46">
        <v>6362</v>
      </c>
      <c r="K295" s="227">
        <v>6282</v>
      </c>
      <c r="L295" s="227">
        <v>6186</v>
      </c>
      <c r="M295" s="227">
        <v>6118</v>
      </c>
      <c r="N295" s="227">
        <v>6062</v>
      </c>
      <c r="O295" s="183">
        <f t="shared" si="83"/>
        <v>90.767549849767832</v>
      </c>
      <c r="P295" s="183">
        <f t="shared" si="84"/>
        <v>89.333515432941823</v>
      </c>
      <c r="Q295" s="183">
        <f t="shared" si="85"/>
        <v>87.954110898661568</v>
      </c>
      <c r="R295" s="183">
        <f t="shared" si="86"/>
        <v>86.888828189019392</v>
      </c>
      <c r="S295" s="234">
        <f t="shared" si="87"/>
        <v>85.796230538104339</v>
      </c>
      <c r="T295" s="158">
        <f t="shared" si="89"/>
        <v>1.0712043675644234E-3</v>
      </c>
      <c r="U295" s="158">
        <f t="shared" si="90"/>
        <v>9.9696425434619269E-4</v>
      </c>
      <c r="V295" s="158">
        <f t="shared" si="91"/>
        <v>9.8716936391339831E-4</v>
      </c>
      <c r="W295" s="177">
        <f t="shared" si="92"/>
        <v>9.7774461948198655E-4</v>
      </c>
      <c r="X295" s="159">
        <f t="shared" si="93"/>
        <v>9.7173610384532259E-4</v>
      </c>
      <c r="Y295" s="251">
        <f t="shared" si="88"/>
        <v>8.7886604176054691E-4</v>
      </c>
    </row>
    <row r="296" spans="1:25" ht="13.5" thickBot="1">
      <c r="A296" s="39" t="s">
        <v>313</v>
      </c>
      <c r="B296" s="387" t="s">
        <v>304</v>
      </c>
      <c r="C296" s="394">
        <v>6664</v>
      </c>
      <c r="D296" s="394">
        <v>6498</v>
      </c>
      <c r="E296" s="394">
        <v>6423</v>
      </c>
      <c r="F296" s="44">
        <v>6344</v>
      </c>
      <c r="G296" s="44">
        <v>6227</v>
      </c>
      <c r="H296" s="44">
        <v>6227</v>
      </c>
      <c r="I296" s="44">
        <v>6242</v>
      </c>
      <c r="J296" s="46">
        <v>6337</v>
      </c>
      <c r="K296" s="227">
        <v>6464</v>
      </c>
      <c r="L296" s="227">
        <v>6516</v>
      </c>
      <c r="M296" s="227">
        <v>6662</v>
      </c>
      <c r="N296" s="227">
        <v>6764</v>
      </c>
      <c r="O296" s="183">
        <f t="shared" si="83"/>
        <v>98.155737704918039</v>
      </c>
      <c r="P296" s="183">
        <f t="shared" si="84"/>
        <v>98.155737704918039</v>
      </c>
      <c r="Q296" s="183">
        <f t="shared" si="85"/>
        <v>98.392181588902901</v>
      </c>
      <c r="R296" s="183">
        <f t="shared" si="86"/>
        <v>99.889659520807058</v>
      </c>
      <c r="S296" s="234">
        <f t="shared" si="87"/>
        <v>101.89155107187895</v>
      </c>
      <c r="T296" s="158">
        <f t="shared" si="89"/>
        <v>9.2812353289110916E-4</v>
      </c>
      <c r="U296" s="158">
        <f t="shared" si="90"/>
        <v>9.3411020340260925E-4</v>
      </c>
      <c r="V296" s="158">
        <f t="shared" si="91"/>
        <v>9.3978040499751283E-4</v>
      </c>
      <c r="W296" s="159">
        <f t="shared" si="92"/>
        <v>9.4768352714387591E-4</v>
      </c>
      <c r="X296" s="159">
        <f t="shared" si="93"/>
        <v>9.6791758724737648E-4</v>
      </c>
      <c r="Y296" s="251">
        <f t="shared" si="88"/>
        <v>9.0432825436806354E-4</v>
      </c>
    </row>
    <row r="297" spans="1:25" ht="13.5" thickBot="1">
      <c r="A297" s="49" t="s">
        <v>304</v>
      </c>
      <c r="B297" s="388" t="s">
        <v>304</v>
      </c>
      <c r="C297" s="394">
        <v>101780</v>
      </c>
      <c r="D297" s="394">
        <v>101978</v>
      </c>
      <c r="E297" s="394">
        <v>101597</v>
      </c>
      <c r="F297" s="53">
        <v>101212</v>
      </c>
      <c r="G297" s="53">
        <v>93459</v>
      </c>
      <c r="H297" s="53">
        <v>92927</v>
      </c>
      <c r="I297" s="53">
        <v>92432</v>
      </c>
      <c r="J297" s="55">
        <v>91691</v>
      </c>
      <c r="K297" s="228">
        <v>90591</v>
      </c>
      <c r="L297" s="228">
        <v>89092</v>
      </c>
      <c r="M297" s="228">
        <v>87751</v>
      </c>
      <c r="N297" s="228">
        <v>87252</v>
      </c>
      <c r="O297" s="184">
        <f t="shared" si="83"/>
        <v>92.339841125558237</v>
      </c>
      <c r="P297" s="184">
        <f t="shared" si="84"/>
        <v>91.814211753547013</v>
      </c>
      <c r="Q297" s="184">
        <f t="shared" si="85"/>
        <v>91.325139311544092</v>
      </c>
      <c r="R297" s="184">
        <f t="shared" si="86"/>
        <v>90.59301268624273</v>
      </c>
      <c r="S297" s="241">
        <f t="shared" si="87"/>
        <v>89.50618503734735</v>
      </c>
      <c r="T297" s="160">
        <f t="shared" si="89"/>
        <v>1.4807257095046492E-2</v>
      </c>
      <c r="U297" s="160">
        <f t="shared" si="90"/>
        <v>1.4019753573117787E-2</v>
      </c>
      <c r="V297" s="160">
        <f t="shared" si="91"/>
        <v>1.4024566194829592E-2</v>
      </c>
      <c r="W297" s="161">
        <f t="shared" si="92"/>
        <v>1.4033368116142701E-2</v>
      </c>
      <c r="X297" s="161">
        <f t="shared" si="93"/>
        <v>1.4004944215291021E-2</v>
      </c>
      <c r="Y297" s="252">
        <f t="shared" si="88"/>
        <v>1.2673886276524946E-2</v>
      </c>
    </row>
    <row r="298" spans="1:25" ht="13.5" thickBot="1">
      <c r="A298" s="27" t="s">
        <v>314</v>
      </c>
      <c r="B298" s="382"/>
      <c r="C298" s="393">
        <v>142475</v>
      </c>
      <c r="D298" s="393">
        <v>140669</v>
      </c>
      <c r="E298" s="393">
        <v>138429</v>
      </c>
      <c r="F298" s="32">
        <v>137121</v>
      </c>
      <c r="G298" s="32">
        <v>130804</v>
      </c>
      <c r="H298" s="32">
        <v>129353</v>
      </c>
      <c r="I298" s="32">
        <v>127913</v>
      </c>
      <c r="J298" s="34">
        <v>126450</v>
      </c>
      <c r="K298" s="229">
        <v>124773</v>
      </c>
      <c r="L298" s="229">
        <v>122276</v>
      </c>
      <c r="M298" s="229">
        <v>120470</v>
      </c>
      <c r="N298" s="229">
        <v>118897</v>
      </c>
      <c r="O298" s="182">
        <f t="shared" si="83"/>
        <v>95.39311994515792</v>
      </c>
      <c r="P298" s="182">
        <f t="shared" si="84"/>
        <v>94.33493046287586</v>
      </c>
      <c r="Q298" s="182">
        <f t="shared" si="85"/>
        <v>93.2847630924512</v>
      </c>
      <c r="R298" s="182">
        <f t="shared" si="86"/>
        <v>92.21782221541558</v>
      </c>
      <c r="S298" s="238">
        <f t="shared" si="87"/>
        <v>90.99481479860853</v>
      </c>
      <c r="T298" s="152">
        <f t="shared" si="89"/>
        <v>2.0060723038077204E-2</v>
      </c>
      <c r="U298" s="164">
        <f t="shared" si="90"/>
        <v>1.962186462917535E-2</v>
      </c>
      <c r="V298" s="164">
        <f t="shared" si="91"/>
        <v>1.9521987269574961E-2</v>
      </c>
      <c r="W298" s="154">
        <f t="shared" si="92"/>
        <v>1.9420224768912944E-2</v>
      </c>
      <c r="X298" s="154">
        <f t="shared" si="93"/>
        <v>1.9314056952411354E-2</v>
      </c>
      <c r="Y298" s="249">
        <f t="shared" si="88"/>
        <v>1.745602556965755E-2</v>
      </c>
    </row>
    <row r="299" spans="1:25" ht="13.5" thickBot="1">
      <c r="A299" s="39" t="s">
        <v>315</v>
      </c>
      <c r="B299" s="39" t="s">
        <v>316</v>
      </c>
      <c r="C299" s="394">
        <v>4616</v>
      </c>
      <c r="D299" s="394">
        <v>4463</v>
      </c>
      <c r="E299" s="394">
        <v>4415</v>
      </c>
      <c r="F299" s="44">
        <v>4427</v>
      </c>
      <c r="G299" s="44">
        <v>4102</v>
      </c>
      <c r="H299" s="44">
        <v>4038</v>
      </c>
      <c r="I299" s="44">
        <v>3973</v>
      </c>
      <c r="J299" s="46">
        <v>3892</v>
      </c>
      <c r="K299" s="227">
        <v>3805</v>
      </c>
      <c r="L299" s="227">
        <v>3709</v>
      </c>
      <c r="M299" s="227">
        <v>3615</v>
      </c>
      <c r="N299" s="227">
        <v>3562</v>
      </c>
      <c r="O299" s="183">
        <f t="shared" si="83"/>
        <v>92.658685339959348</v>
      </c>
      <c r="P299" s="183">
        <f t="shared" si="84"/>
        <v>91.213011068443635</v>
      </c>
      <c r="Q299" s="183">
        <f t="shared" si="85"/>
        <v>89.744748136435518</v>
      </c>
      <c r="R299" s="183">
        <f t="shared" si="86"/>
        <v>87.91506663654846</v>
      </c>
      <c r="S299" s="234">
        <f t="shared" si="87"/>
        <v>85.949853173706799</v>
      </c>
      <c r="T299" s="158">
        <f t="shared" si="89"/>
        <v>6.4766754100077878E-4</v>
      </c>
      <c r="U299" s="158">
        <f t="shared" si="90"/>
        <v>6.1533965864099939E-4</v>
      </c>
      <c r="V299" s="158">
        <f t="shared" si="91"/>
        <v>6.0941597484823456E-4</v>
      </c>
      <c r="W299" s="159">
        <f t="shared" si="92"/>
        <v>6.0319555484502068E-4</v>
      </c>
      <c r="X299" s="159">
        <f t="shared" si="93"/>
        <v>5.9446666396824831E-4</v>
      </c>
      <c r="Y299" s="247">
        <f t="shared" si="88"/>
        <v>5.3232812621758694E-4</v>
      </c>
    </row>
    <row r="300" spans="1:25" ht="13.5" thickBot="1">
      <c r="A300" s="39" t="s">
        <v>316</v>
      </c>
      <c r="B300" s="39" t="s">
        <v>316</v>
      </c>
      <c r="C300" s="394">
        <v>17488</v>
      </c>
      <c r="D300" s="394">
        <v>17169</v>
      </c>
      <c r="E300" s="394">
        <v>16757</v>
      </c>
      <c r="F300" s="44">
        <v>16544</v>
      </c>
      <c r="G300" s="44">
        <v>16125</v>
      </c>
      <c r="H300" s="44">
        <v>15898</v>
      </c>
      <c r="I300" s="44">
        <v>15652</v>
      </c>
      <c r="J300" s="46">
        <v>15408</v>
      </c>
      <c r="K300" s="227">
        <v>15125</v>
      </c>
      <c r="L300" s="227">
        <v>14724</v>
      </c>
      <c r="M300" s="227">
        <v>14384</v>
      </c>
      <c r="N300" s="227">
        <v>14234</v>
      </c>
      <c r="O300" s="183">
        <f t="shared" si="83"/>
        <v>97.467359767891679</v>
      </c>
      <c r="P300" s="183">
        <f t="shared" si="84"/>
        <v>96.095261121856865</v>
      </c>
      <c r="Q300" s="183">
        <f t="shared" si="85"/>
        <v>94.608317214700193</v>
      </c>
      <c r="R300" s="183">
        <f t="shared" si="86"/>
        <v>93.133462282398455</v>
      </c>
      <c r="S300" s="234">
        <f t="shared" si="87"/>
        <v>91.422872340425528</v>
      </c>
      <c r="T300" s="158">
        <f t="shared" si="89"/>
        <v>2.4203776368459189E-3</v>
      </c>
      <c r="U300" s="158">
        <f t="shared" si="90"/>
        <v>2.4189058984851572E-3</v>
      </c>
      <c r="V300" s="158">
        <f t="shared" si="91"/>
        <v>2.3993301555565215E-3</v>
      </c>
      <c r="W300" s="159">
        <f t="shared" si="92"/>
        <v>2.376344531697524E-3</v>
      </c>
      <c r="X300" s="159">
        <f t="shared" si="93"/>
        <v>2.3534281496461382E-3</v>
      </c>
      <c r="Y300" s="247">
        <f t="shared" si="88"/>
        <v>2.1160217894982923E-3</v>
      </c>
    </row>
    <row r="301" spans="1:25" ht="13.5" thickBot="1">
      <c r="A301" s="39" t="s">
        <v>317</v>
      </c>
      <c r="B301" s="387" t="s">
        <v>314</v>
      </c>
      <c r="C301" s="394">
        <v>14087</v>
      </c>
      <c r="D301" s="394">
        <v>13887</v>
      </c>
      <c r="E301" s="394">
        <v>13655</v>
      </c>
      <c r="F301" s="44">
        <v>13525</v>
      </c>
      <c r="G301" s="44">
        <v>12748</v>
      </c>
      <c r="H301" s="44">
        <v>12626</v>
      </c>
      <c r="I301" s="44">
        <v>12488</v>
      </c>
      <c r="J301" s="46">
        <v>12353</v>
      </c>
      <c r="K301" s="227">
        <v>12216</v>
      </c>
      <c r="L301" s="227">
        <v>12014</v>
      </c>
      <c r="M301" s="227">
        <v>11794</v>
      </c>
      <c r="N301" s="227">
        <v>11592</v>
      </c>
      <c r="O301" s="183">
        <f t="shared" si="83"/>
        <v>94.2550831792976</v>
      </c>
      <c r="P301" s="183">
        <f t="shared" si="84"/>
        <v>93.353049907578551</v>
      </c>
      <c r="Q301" s="183">
        <f t="shared" si="85"/>
        <v>92.332717190388166</v>
      </c>
      <c r="R301" s="183">
        <f t="shared" si="86"/>
        <v>91.334565619223667</v>
      </c>
      <c r="S301" s="234">
        <f t="shared" si="87"/>
        <v>90.32162661737523</v>
      </c>
      <c r="T301" s="158">
        <f t="shared" si="89"/>
        <v>1.9786996819596866E-3</v>
      </c>
      <c r="U301" s="158">
        <f t="shared" si="90"/>
        <v>1.912323249233413E-3</v>
      </c>
      <c r="V301" s="158">
        <f t="shared" si="91"/>
        <v>1.9055190932228355E-3</v>
      </c>
      <c r="W301" s="159">
        <f t="shared" si="92"/>
        <v>1.895974349082461E-3</v>
      </c>
      <c r="X301" s="159">
        <f t="shared" si="93"/>
        <v>1.8868054213771251E-3</v>
      </c>
      <c r="Y301" s="247">
        <f t="shared" si="88"/>
        <v>1.7090460945792488E-3</v>
      </c>
    </row>
    <row r="302" spans="1:25" ht="13.5" thickBot="1">
      <c r="A302" s="39" t="s">
        <v>318</v>
      </c>
      <c r="B302" s="387" t="s">
        <v>314</v>
      </c>
      <c r="C302" s="394">
        <v>27982</v>
      </c>
      <c r="D302" s="394">
        <v>27244</v>
      </c>
      <c r="E302" s="394">
        <v>26428</v>
      </c>
      <c r="F302" s="44">
        <v>26167</v>
      </c>
      <c r="G302" s="44">
        <v>24094</v>
      </c>
      <c r="H302" s="44">
        <v>23768</v>
      </c>
      <c r="I302" s="44">
        <v>23332</v>
      </c>
      <c r="J302" s="46">
        <v>22937</v>
      </c>
      <c r="K302" s="227">
        <v>22735</v>
      </c>
      <c r="L302" s="227">
        <v>22287</v>
      </c>
      <c r="M302" s="227">
        <v>21831</v>
      </c>
      <c r="N302" s="227">
        <v>21435</v>
      </c>
      <c r="O302" s="183">
        <f t="shared" si="83"/>
        <v>92.077807926013676</v>
      </c>
      <c r="P302" s="183">
        <f t="shared" si="84"/>
        <v>90.831963924026454</v>
      </c>
      <c r="Q302" s="183">
        <f t="shared" si="85"/>
        <v>89.165743111552715</v>
      </c>
      <c r="R302" s="183">
        <f t="shared" si="86"/>
        <v>87.65620820116942</v>
      </c>
      <c r="S302" s="234">
        <f t="shared" si="87"/>
        <v>86.884243512821485</v>
      </c>
      <c r="T302" s="158">
        <f t="shared" si="89"/>
        <v>3.8282169743319126E-3</v>
      </c>
      <c r="U302" s="156">
        <f t="shared" si="90"/>
        <v>3.6143329437582253E-3</v>
      </c>
      <c r="V302" s="156">
        <f t="shared" si="91"/>
        <v>3.5870725334801487E-3</v>
      </c>
      <c r="W302" s="157">
        <f t="shared" si="92"/>
        <v>3.5423505375393963E-3</v>
      </c>
      <c r="X302" s="157">
        <f t="shared" si="93"/>
        <v>3.5034126082835845E-3</v>
      </c>
      <c r="Y302" s="247">
        <f t="shared" si="88"/>
        <v>3.180678041933466E-3</v>
      </c>
    </row>
    <row r="303" spans="1:25" ht="13.5" thickBot="1">
      <c r="A303" s="49" t="s">
        <v>314</v>
      </c>
      <c r="B303" s="388" t="s">
        <v>314</v>
      </c>
      <c r="C303" s="394">
        <v>78302</v>
      </c>
      <c r="D303" s="394">
        <v>77906</v>
      </c>
      <c r="E303" s="394">
        <v>77174</v>
      </c>
      <c r="F303" s="53">
        <v>76458</v>
      </c>
      <c r="G303" s="53">
        <v>73735</v>
      </c>
      <c r="H303" s="53">
        <v>73023</v>
      </c>
      <c r="I303" s="53">
        <v>72468</v>
      </c>
      <c r="J303" s="55">
        <v>71860</v>
      </c>
      <c r="K303" s="228">
        <v>70893</v>
      </c>
      <c r="L303" s="228">
        <v>69542</v>
      </c>
      <c r="M303" s="228">
        <v>68846</v>
      </c>
      <c r="N303" s="228">
        <v>68074</v>
      </c>
      <c r="O303" s="184">
        <f t="shared" si="83"/>
        <v>96.438567579586177</v>
      </c>
      <c r="P303" s="184">
        <f t="shared" si="84"/>
        <v>95.507337361688769</v>
      </c>
      <c r="Q303" s="184">
        <f t="shared" si="85"/>
        <v>94.781448638468177</v>
      </c>
      <c r="R303" s="184">
        <f t="shared" si="86"/>
        <v>93.986240811949045</v>
      </c>
      <c r="S303" s="241">
        <f t="shared" si="87"/>
        <v>92.721494153652984</v>
      </c>
      <c r="T303" s="160">
        <f t="shared" si="89"/>
        <v>1.1185761203938906E-2</v>
      </c>
      <c r="U303" s="160">
        <f t="shared" si="90"/>
        <v>1.1060962879057555E-2</v>
      </c>
      <c r="V303" s="160">
        <f t="shared" si="91"/>
        <v>1.102064951246722E-2</v>
      </c>
      <c r="W303" s="161">
        <f t="shared" si="92"/>
        <v>1.1002359795748541E-2</v>
      </c>
      <c r="X303" s="161">
        <f t="shared" si="93"/>
        <v>1.0975944109136259E-2</v>
      </c>
      <c r="Y303" s="253">
        <f t="shared" si="88"/>
        <v>9.9180914196960283E-3</v>
      </c>
    </row>
    <row r="304" spans="1:25">
      <c r="F304"/>
      <c r="K304" s="211"/>
      <c r="L304" s="211"/>
      <c r="M304" s="211"/>
      <c r="N304" s="211"/>
      <c r="S304" s="233"/>
    </row>
  </sheetData>
  <autoFilter ref="A2:T303"/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lv per t</vt:lpstr>
      <vt:lpstr>lv per cap</vt:lpstr>
      <vt:lpstr>kg per cap</vt:lpstr>
      <vt:lpstr>Sheet1</vt:lpstr>
      <vt:lpstr>quantity</vt:lpstr>
      <vt:lpstr>sum</vt:lpstr>
      <vt:lpstr>население</vt:lpstr>
    </vt:vector>
  </TitlesOfParts>
  <Company>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Илиана Павлова</dc:creator>
  <cp:lastModifiedBy>Илияна Павлова</cp:lastModifiedBy>
  <cp:lastPrinted>2020-07-30T08:39:05Z</cp:lastPrinted>
  <dcterms:created xsi:type="dcterms:W3CDTF">2016-08-08T12:03:14Z</dcterms:created>
  <dcterms:modified xsi:type="dcterms:W3CDTF">2020-08-27T07:46:53Z</dcterms:modified>
</cp:coreProperties>
</file>